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media/image4.png" ContentType="image/png"/>
  <Override PartName="/xl/comments1.xml" ContentType="application/vnd.openxmlformats-officedocument.spreadsheetml.comments+xml"/>
  <Override PartName="/xl/drawings/_rels/drawing1.xml.rels" ContentType="application/vnd.openxmlformats-package.relationships+xml"/>
  <Override PartName="/xl/drawings/drawing1.xml" ContentType="application/vnd.openxmlformats-officedocument.drawing+xml"/>
  <Override PartName="/xl/drawings/vmlDrawing1.vml" ContentType="application/vnd.openxmlformats-officedocument.vmlDrawing"/>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Orçamento" sheetId="1" state="visible" r:id="rId2"/>
    <sheet name="Tab" sheetId="2" state="hidden" r:id="rId3"/>
  </sheets>
  <definedNames>
    <definedName function="false" hidden="false" localSheetId="0" name="_xlnm.Print_Area" vbProcedure="false">Orçamento!$A$1:$P$116</definedName>
    <definedName function="false" hidden="false" name="Subprocesso" vbProcedure="false">#REF!</definedName>
  </definedName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 </author>
  </authors>
  <commentList>
    <comment ref="L16"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Usar este campo em caso de duplicação de arquivos. Ex. alteração do mesmo arquivo em tarefas distintas dentro do andamento da OF.</t>
        </r>
      </text>
    </comment>
  </commentList>
</comments>
</file>

<file path=xl/sharedStrings.xml><?xml version="1.0" encoding="utf-8"?>
<sst xmlns="http://schemas.openxmlformats.org/spreadsheetml/2006/main" count="5063" uniqueCount="2514">
  <si>
    <t xml:space="preserve">Planilha de Orçamento - BB CREDENCIAMENTO</t>
  </si>
  <si>
    <t xml:space="preserve">Guia USTIBB - versão 3.2 - CREDENCIAMENTO</t>
  </si>
  <si>
    <t xml:space="preserve">Nº CONTRATO:</t>
  </si>
  <si>
    <t xml:space="preserve">2021/7421-3568</t>
  </si>
  <si>
    <t xml:space="preserve">OBJETO:</t>
  </si>
  <si>
    <t xml:space="preserve">Credenciamento de pessoas jurídicas para a prestação de serviços de desenvolvimento e manutenção evolutiva, corretiva, adaptativa e perfectiva de software e de serviços de Inteligência Artificial, Analytics e Gestão de Dados para atendimento de todas as áreas de negócio do Conglomerado do Banco do Brasil.</t>
  </si>
  <si>
    <t xml:space="preserve">ID DEMANDA</t>
  </si>
  <si>
    <t xml:space="preserve">Nº TAREFA:</t>
  </si>
  <si>
    <t xml:space="preserve">TOTAL USTIBB:</t>
  </si>
  <si>
    <t xml:space="preserve">DATA INÍCIO:</t>
  </si>
  <si>
    <t xml:space="preserve">* Planilha para OFs abertas a partir de 14/08/2021</t>
  </si>
  <si>
    <t xml:space="preserve">DATA FIM:</t>
  </si>
  <si>
    <t xml:space="preserve">TOTAL TEMPO GASTO:</t>
  </si>
  <si>
    <t xml:space="preserve">#</t>
  </si>
  <si>
    <t xml:space="preserve">Subprocesso</t>
  </si>
  <si>
    <t xml:space="preserve">Atividade</t>
  </si>
  <si>
    <t xml:space="preserve">Tarefa</t>
  </si>
  <si>
    <t xml:space="preserve">Complexidade</t>
  </si>
  <si>
    <t xml:space="preserve">Descrição da Complexidade</t>
  </si>
  <si>
    <t xml:space="preserve">Componente / Unidade 
de Medida</t>
  </si>
  <si>
    <t xml:space="preserve">USTIBB Unitário</t>
  </si>
  <si>
    <t xml:space="preserve">Qtd</t>
  </si>
  <si>
    <t xml:space="preserve">Nome do 
Arquivo/Objeto</t>
  </si>
  <si>
    <t xml:space="preserve">Número da tarefa</t>
  </si>
  <si>
    <t xml:space="preserve">Participação 
ou Esforço</t>
  </si>
  <si>
    <t xml:space="preserve">Total</t>
  </si>
  <si>
    <t xml:space="preserve">Tempo Gasto (Horas)</t>
  </si>
  <si>
    <t xml:space="preserve">Complexidade/Descrição Complexidade</t>
  </si>
  <si>
    <t xml:space="preserve">Componente</t>
  </si>
  <si>
    <t xml:space="preserve">Unidade de Medida</t>
  </si>
  <si>
    <t xml:space="preserve">Inconsistência</t>
  </si>
  <si>
    <t xml:space="preserve">05.Implementação de Software</t>
  </si>
  <si>
    <t xml:space="preserve">05.17.Tarefas correlacionadas à Implementação</t>
  </si>
  <si>
    <t xml:space="preserve">05.17.06.Participar em “ritos” de sala ágil </t>
  </si>
  <si>
    <t xml:space="preserve">05.17.06.01.N/A</t>
  </si>
  <si>
    <t xml:space="preserve">05.17.06.01.01.01.Por participante em sprint quinzenal</t>
  </si>
  <si>
    <t xml:space="preserve">05.17.07.Realizar refinamento de requisitos (sprint em andamento)</t>
  </si>
  <si>
    <t xml:space="preserve">05.17.07.01.N/A</t>
  </si>
  <si>
    <t xml:space="preserve">05.17.07.01.01.01.Por participante em sprint quinzenal</t>
  </si>
  <si>
    <t xml:space="preserve">05.17.08.Realizar refinamento de história (s) (próxima sprint)</t>
  </si>
  <si>
    <t xml:space="preserve">05.17.08.01.N/A</t>
  </si>
  <si>
    <t xml:space="preserve">05.17.08.01.01.01.Por participante em sprint quinzenal</t>
  </si>
  <si>
    <t xml:space="preserve">05.10.Plataforma Distribuída</t>
  </si>
  <si>
    <t xml:space="preserve">05.10.01.Criação de tela HTML ou XHTML ou JSP ou XML ou VTL ou XSL ou Swing ou AWT ou XUI ou PHP</t>
  </si>
  <si>
    <t xml:space="preserve">05.10.01.01.N/A</t>
  </si>
  <si>
    <t xml:space="preserve">05.10.01.01.01.01.Por arquivo</t>
  </si>
  <si>
    <t xml:space="preserve">05.10.03.Criação CSS ou SCSS</t>
  </si>
  <si>
    <t xml:space="preserve">05.10.03.02.Média</t>
  </si>
  <si>
    <t xml:space="preserve">05.10.03.02.01.01.Por arquivo</t>
  </si>
  <si>
    <t xml:space="preserve">05.10.04.Alteração CSS ou SCSS</t>
  </si>
  <si>
    <t xml:space="preserve">05.10.04.01.Baixa</t>
  </si>
  <si>
    <t xml:space="preserve">05.10.04.01.01.01.Por arquivo</t>
  </si>
  <si>
    <t xml:space="preserve">Descr.Complexidade</t>
  </si>
  <si>
    <t xml:space="preserve">01.User Experience (UX)</t>
  </si>
  <si>
    <t xml:space="preserve"> </t>
  </si>
  <si>
    <t xml:space="preserve">01.01.Usabilidade</t>
  </si>
  <si>
    <t xml:space="preserve">01.01.05.Produzir protótipo de software</t>
  </si>
  <si>
    <t xml:space="preserve">01.01.05.01.N/A</t>
  </si>
  <si>
    <t xml:space="preserve">01.01.05.01.01.Atividade:
- Subir todas as telas para a ferramenta de prototipação;
- Linkar todas as telas;
- Criar as interações e animações entre as telas;
- Criar telas de apoio ou ilustração de início e fim de navegação;
Entregável:
- Link Marvel ou Figna.</t>
  </si>
  <si>
    <t xml:space="preserve">01.01.05.01.01.01.Por grupo de até 10 telas</t>
  </si>
  <si>
    <t xml:space="preserve">02.Requisitos de Software</t>
  </si>
  <si>
    <t xml:space="preserve">01.02.Design Sprint</t>
  </si>
  <si>
    <t xml:space="preserve">01.01.06.Design de ícone</t>
  </si>
  <si>
    <t xml:space="preserve">01.01.06.01.N/A</t>
  </si>
  <si>
    <t xml:space="preserve">01.01.06.01.01.Serviço de “arte”/criação</t>
  </si>
  <si>
    <t xml:space="preserve">01.01.06.01.01.01.Por ícone</t>
  </si>
  <si>
    <t xml:space="preserve">03.Design de Processos</t>
  </si>
  <si>
    <t xml:space="preserve">01.03.Comunicação</t>
  </si>
  <si>
    <t xml:space="preserve">01.01.08.Avaliação Heurística</t>
  </si>
  <si>
    <t xml:space="preserve">01.01.08.01.N/A</t>
  </si>
  <si>
    <t xml:space="preserve">01.01.08.01.01.Atividade:
- Realizar avaliação de uma funcionalidade que possui até 5 telas.
Entregável:
- Documento com evidências e pontos de melhoria da tela avaliada</t>
  </si>
  <si>
    <t xml:space="preserve">01.01.08.01.01.01.Por funcionalidade</t>
  </si>
  <si>
    <t xml:space="preserve">04.Análise e Projeto de Software</t>
  </si>
  <si>
    <t xml:space="preserve">01.04.Descoberta</t>
  </si>
  <si>
    <t xml:space="preserve">01.01.09.Card Sorting – não moderado </t>
  </si>
  <si>
    <t xml:space="preserve">01.01.09.01.N/A</t>
  </si>
  <si>
    <t xml:space="preserve">01.01.09.01.01.Atividades:
- Definir o público-alvo
- Definir o objetivo do card sorting
- Criar o card sorting na ferramenta
- Realizar o pré-teste para validação do card sorting
- Envio do card sorting para os usuários
Entregável:
- Documento detalhado com a compilação dos resultados obtidos na execução do card sorting</t>
  </si>
  <si>
    <t xml:space="preserve">01.01.09.01.01.01.Um card sorting por públicoalvo</t>
  </si>
  <si>
    <t xml:space="preserve">01.05.Curadoria UX Writing</t>
  </si>
  <si>
    <t xml:space="preserve">01.01.10.Card Sorting – moderado - Planejamento</t>
  </si>
  <si>
    <t xml:space="preserve">01.01.10.01.N/A</t>
  </si>
  <si>
    <t xml:space="preserve">01.01.10.01.01.Atividades:
- Definir o público-alvo
- Definir o objetivo do card sorting
- Preparar os materiais para a execução do card sorting
- Realizar o agendamento dos participantes
- Realizar o pré-teste para validação do card sorting
Entregável:
- Material pronto para execução do card sorting</t>
  </si>
  <si>
    <t xml:space="preserve">01.01.10.01.01.01.Por projeto</t>
  </si>
  <si>
    <t xml:space="preserve">06.Teste e Homologação de Software</t>
  </si>
  <si>
    <t xml:space="preserve">02.01.Identificar, consolidar e refinar os requisitos</t>
  </si>
  <si>
    <t xml:space="preserve">01.01.11.Card Sorting – moderado - Execução</t>
  </si>
  <si>
    <t xml:space="preserve">01.01.11.01.N/A</t>
  </si>
  <si>
    <t xml:space="preserve">01.01.11.01.01.Atividades:
- Preparar ambiente para realizar a técnica
- Executar o card sorting
Entregável:
- Evidência como fotos, vídeos e anotações</t>
  </si>
  <si>
    <t xml:space="preserve">01.01.11.01.01.01.Por card sorting executado</t>
  </si>
  <si>
    <t xml:space="preserve">03.01.Modelar Processos</t>
  </si>
  <si>
    <t xml:space="preserve">01.01.12.Card Sorting – moderado - Resultado</t>
  </si>
  <si>
    <t xml:space="preserve">01.01.12.01.N/A</t>
  </si>
  <si>
    <t xml:space="preserve">01.01.12.01.01.Atividade:
- Criar relatório com resultados obtidos
Entregáveis:
- Documento detalhado com a compilação dos resultados
obtidos na execução</t>
  </si>
  <si>
    <t xml:space="preserve">01.01.12.01.01.01.Por projeto</t>
  </si>
  <si>
    <t xml:space="preserve">04.01.Projetar o Banco de Dados</t>
  </si>
  <si>
    <t xml:space="preserve">01.01.13.Teste de Usabilidade - Planejamento </t>
  </si>
  <si>
    <t xml:space="preserve">01.01.13.01.N/A</t>
  </si>
  <si>
    <t xml:space="preserve">01.01.13.01.01.Atividades:
- Definir o público-alvo
- Criar roteiro do teste de usabilidade
- Preencher o documento de planejamento (objetivos/tarefas/indicador de sucesso da tarefa)
- Realizar o agendamento dos participantes e local para realizar o teste
- Realizar o pré-teste para validação do roteiro
Entregável:
- Documento de planejamento com o roteiro do Teste de Usabilidade</t>
  </si>
  <si>
    <t xml:space="preserve">01.01.13.01.01.01.Por projeto</t>
  </si>
  <si>
    <t xml:space="preserve">04.02.Projetar a Visão Estruturada</t>
  </si>
  <si>
    <t xml:space="preserve">01.01.14.Teste de Usabilidade - Execução</t>
  </si>
  <si>
    <t xml:space="preserve">01.01.14.01.N/A</t>
  </si>
  <si>
    <t xml:space="preserve">01.01.14.01.01.Realizar a execução dos testes de usabilidade com os participantes.
Entregável:
- Áudio, vídeo ou anotações.
*Será considerado válido de 5 a 7 usuários por público-alvo do projeto.</t>
  </si>
  <si>
    <t xml:space="preserve">01.01.14.01.01.01.Por usuário</t>
  </si>
  <si>
    <t xml:space="preserve">04.03.Análise de solução - Alta Plataforma</t>
  </si>
  <si>
    <t xml:space="preserve">01.01.15.Teste de Usabilidade - Resultado</t>
  </si>
  <si>
    <t xml:space="preserve">01.01.15.01.N/A</t>
  </si>
  <si>
    <t xml:space="preserve">01.01.15.01.01.Atividade: 
-Criar relatório com resultados obtidos 
Entregáveis: 
-Documento detalhado com a compilação dos resultados obtidos na execução.
Observação: 
Para edição do vídeo do teste de usabilidade, utilizar o item 1.3.5Desenvolvimento de componentes audiovisuais para os canais de atendimento e de comunicação do BB (web, mobile, TAA, Intranet, redes sociais e etc.) e para apoiar as ações de transformação digital do BB do Guia USTIBB.</t>
  </si>
  <si>
    <t xml:space="preserve">01.01.15.01.01.01.Público alvo (de 5 a 7 usuários válidos)</t>
  </si>
  <si>
    <t xml:space="preserve">04.04.Análise de solução - Plataforma Distribuída</t>
  </si>
  <si>
    <t xml:space="preserve">01.01.16.Benchmarking </t>
  </si>
  <si>
    <t xml:space="preserve">01.01.16.01.N/A</t>
  </si>
  <si>
    <t xml:space="preserve">01.01.16.01.01.Atividade:
- Realizar avaliação de um item, funcionalidade ou transação de 1 concorrente.
Entregável:
- Documento detalhado com evidência e a compilação da análise realizada.</t>
  </si>
  <si>
    <t xml:space="preserve">01.01.16.01.01.01.Item / funcionalidade / transação por concorrente</t>
  </si>
  <si>
    <t xml:space="preserve">04.05.Validação de Caminho de Acesso</t>
  </si>
  <si>
    <t xml:space="preserve">01.01.17.Criação de template de artefatos (Ex.: Documento de planejamento, relatório, roteiros, etc)</t>
  </si>
  <si>
    <t xml:space="preserve">01.01.17.01.N/A</t>
  </si>
  <si>
    <t xml:space="preserve">01.01.17.01.01.Atividades:
- Pesquisar referências
- Criar documento novo para ser utilizado como template.
Entregável:
- Documento modelo (*doc;*.pptx,*.key,*.pdf e etc.)</t>
  </si>
  <si>
    <t xml:space="preserve">01.01.17.01.01.01.Por documento</t>
  </si>
  <si>
    <t xml:space="preserve">04.06.Criação de Termos no Glossário Corporativos de Termos</t>
  </si>
  <si>
    <t xml:space="preserve">01.01.18.Design de interface</t>
  </si>
  <si>
    <t xml:space="preserve">01.01.18.01.N/A</t>
  </si>
  <si>
    <t xml:space="preserve">01.01.18.01.01.Atividade:
- Prototipar interfaces dentro do padrão de interação, navegação e voz determinados pelo BB;
- Fazer fluxograma para entendimento da demanda;
-   Criar protótipo navegável para entendimento da demanda; 
Entregável:
Arquivo fonte, sketch ou figma com telas e fluxograma e link do Marvel ou figma.</t>
  </si>
  <si>
    <t xml:space="preserve">01.01.18.01.01.01.Por grupo de até 10 telas/por sprint</t>
  </si>
  <si>
    <t xml:space="preserve">04.07.Modelagem estatística</t>
  </si>
  <si>
    <t xml:space="preserve">01.01.19.Verificação de UX</t>
  </si>
  <si>
    <t xml:space="preserve">01.01.19.01.N/A</t>
  </si>
  <si>
    <t xml:space="preserve">01.01.19.01.01.Atividade:
- Realizar análise, tirar dúvidas, orientar quanto aos padrões e ajudar no desenvolvimento de trabalhos de UX;
- Explicar modo de trabalho do time;
- Entender contexto e necessidades da demanda;
- Realizando revisão, apontamentos, sugestão em documentos, de 3 a 5 documentos ou entregáveis.
Entregável:
- Documento com evidências e pontos de melhoria, além de registro das reuniões para orientações.
ou
- Orientações e considerações gerais do projeto no ALM.</t>
  </si>
  <si>
    <t xml:space="preserve">01.01.19.01.01.01.Por projeto/sprint</t>
  </si>
  <si>
    <t xml:space="preserve">04.08.Aplicação da metodologia Domain Driven Design (DDD)</t>
  </si>
  <si>
    <t xml:space="preserve">01.02.01.Facilitar, Planejar, conduzir e consolidar sessão de Design Sprint</t>
  </si>
  <si>
    <t xml:space="preserve">01.02.01.01.N/A</t>
  </si>
  <si>
    <t xml:space="preserve">01.02.01.01.01.N/A</t>
  </si>
  <si>
    <t xml:space="preserve">01.02.01.01.01.01.Por Sessão</t>
  </si>
  <si>
    <t xml:space="preserve">04.09.APM - Application Portfolio Management</t>
  </si>
  <si>
    <t xml:space="preserve">01.02.02.Idear, Desenvolver Design de Interação e protótipo em sessão de Design Sprint</t>
  </si>
  <si>
    <t xml:space="preserve">01.02.02.01.N/A</t>
  </si>
  <si>
    <t xml:space="preserve">01.02.02.01.01.N/A</t>
  </si>
  <si>
    <t xml:space="preserve">01.02.02.01.01.01.Por Sessão</t>
  </si>
  <si>
    <t xml:space="preserve">05.01.Mapas</t>
  </si>
  <si>
    <t xml:space="preserve">01.02.03.Planejar, conduzir e consolidar Testes em sessão de Design Sprint</t>
  </si>
  <si>
    <t xml:space="preserve">01.02.03.01.N/A</t>
  </si>
  <si>
    <t xml:space="preserve">01.02.03.01.01.N/A</t>
  </si>
  <si>
    <t xml:space="preserve">01.02.03.01.01.01.Por Sessão</t>
  </si>
  <si>
    <t xml:space="preserve">05.02.Áreas de dados (externas)</t>
  </si>
  <si>
    <t xml:space="preserve">01.03.01.Desenvolvimento de design aplicado a Interface Visual para os canais de atendimento e de comunicação do BB (web, mobile, TAA, Intranet, redes sociais e etc.)</t>
  </si>
  <si>
    <t xml:space="preserve">01.03.01.01.Baixa</t>
  </si>
  <si>
    <t xml:space="preserve">01.03.01.01.01.Criação de marca e manual de identidade visual com as versões em cores e monocromática, assinatura vertical e/ou horizontal*, padrão cromático, família tipográfica, malha construtiva, redução máxima, área de não interferência e proibições de uso da marca, além das artes das peças gráficas a seguir: 
a) papelaria básica: bloco de notas, cartão de visitas, envelope saco ou ofício, papel timbrado e pasta para documentos; 
b) aplicação de marca em modelo de brinde e camiseta (um de cada)</t>
  </si>
  <si>
    <t xml:space="preserve">01.03.01.01.01.01.Por produto</t>
  </si>
  <si>
    <t xml:space="preserve">05.03.Cobol e Natural</t>
  </si>
  <si>
    <t xml:space="preserve">01.03.02.Desenvolvimento de tutoriais gráficos para disponibilização via canais de comunicação do BB (web, mobile, TAA, Intranet, redes sociais e etc.) e para apoiar a ações de transformação digital do BB</t>
  </si>
  <si>
    <t xml:space="preserve">01.03.01.02.Média</t>
  </si>
  <si>
    <t xml:space="preserve">01.03.01.02.01.Criação de apresentação que envolva todas as atividades de complexidade Simples e contemple ainda: 
- criação de até 4 peças</t>
  </si>
  <si>
    <t xml:space="preserve">01.03.01.02.01.01.Por produto</t>
  </si>
  <si>
    <t xml:space="preserve">05.04.Job Control Language (JCL)</t>
  </si>
  <si>
    <t xml:space="preserve">01.03.03.Desenvolvimento de Componentes 3D para os canais de atendimento e de comunicação do BB (web, mobile, TAA, Intranet, redes sociais e etc.) e para apoiar as ações de transformação digital do BB</t>
  </si>
  <si>
    <t xml:space="preserve">01.03.01.03.Alta</t>
  </si>
  <si>
    <t xml:space="preserve">01.03.01.03.01.Criação de apresentação que envolva todas as atividades de complexidades Simples, Média e contemple ainda: 
- criação de mais de 4 peças</t>
  </si>
  <si>
    <t xml:space="preserve">01.03.01.03.01.01.Por produto</t>
  </si>
  <si>
    <t xml:space="preserve">05.05.Segurança</t>
  </si>
  <si>
    <t xml:space="preserve">01.03.04.Desenvolvimento de Componentes 2D para os canais de atendimento e de comunicação do BB (web, mobile, TAA, Intranet, redes sociais e etc.) e para apoiar as ações de transformação digital do BB</t>
  </si>
  <si>
    <t xml:space="preserve">01.03.02.01.Baixa</t>
  </si>
  <si>
    <t xml:space="preserve">01.03.02.01.01.Criação de apresentação envolvendo todas as atividades abaixo: 
- Sistemas e métodos de organização visual; 
- Refinamento de conteúdo; 
- Adaptação de linguagem do conteúdo;
- Seleção das partes textuais (highlights);
- Tendências visuais;
- Criação/Adaptação de Imagens, ilustrações e/ou iconografia</t>
  </si>
  <si>
    <t xml:space="preserve">01.03.02.01.01.01.Por produto</t>
  </si>
  <si>
    <t xml:space="preserve">05.06.VisionPlus</t>
  </si>
  <si>
    <t xml:space="preserve">01.03.05.Desenvolvimento de componentes audiovisuais para os canais de atendimento e de comunicação do BB (web, mobile, TAA, Intranet, redes sociais e etc.) e para apoiar as ações de transformação digital do BB</t>
  </si>
  <si>
    <t xml:space="preserve">01.03.02.02.Média</t>
  </si>
  <si>
    <t xml:space="preserve">01.03.02.02.01.Criação de apresentação que envolva todas as atividades de complexidade Simples e contemple ainda: 
- Avaliação do público-alvo; 
- Criação do conceito visual; 
- Identidade visual a partir do conceito;
- Animações e transições de slides (estilo motion graphic)</t>
  </si>
  <si>
    <t xml:space="preserve">01.03.02.02.01.01.Por produto</t>
  </si>
  <si>
    <t xml:space="preserve">05.07.DW e Analytics</t>
  </si>
  <si>
    <t xml:space="preserve">01.04.01.Elaborar Canvas Proposta de valor</t>
  </si>
  <si>
    <t xml:space="preserve">01.03.02.03.Alta</t>
  </si>
  <si>
    <t xml:space="preserve">01.03.02.03.01.Criação de apresentação que envolva todas as atividades de complexidades Simples, Média e contemple ainda: 
- Criação e animação de personagem; 
- Criação de vídeo</t>
  </si>
  <si>
    <t xml:space="preserve">01.03.02.03.01.01.Por produto</t>
  </si>
  <si>
    <t xml:space="preserve">05.08.Assembler</t>
  </si>
  <si>
    <t xml:space="preserve">01.04.02.Jornada do usuário</t>
  </si>
  <si>
    <t xml:space="preserve">01.03.03.01.Baixa</t>
  </si>
  <si>
    <t xml:space="preserve">01.03.03.01.01.Criação de animação 3D que envolva todas as atividades:
- Roteiro;
- Story Board;
- Conceito da Arte;
- Modelagem inorgânica, texturização, rigging e animação de insumos/acessórios/cenário;
- Iluminação;
- Renderização 3D</t>
  </si>
  <si>
    <t xml:space="preserve">01.03.03.01.01.01.Por produto</t>
  </si>
  <si>
    <t xml:space="preserve">05.09.SAS</t>
  </si>
  <si>
    <t xml:space="preserve">01.04.03.Elaborar Blueprint</t>
  </si>
  <si>
    <t xml:space="preserve">01.03.03.02.Média</t>
  </si>
  <si>
    <t xml:space="preserve">01.03.03.02.01.Criação de animação 3D que envolva todas as atividades de complexidade Simples e contemple ainda: 
- Modelagem orgânica, texturização, rigging e animação de 01 personagem</t>
  </si>
  <si>
    <t xml:space="preserve">01.03.03.02.01.01.Por produto</t>
  </si>
  <si>
    <t xml:space="preserve">01.04.06.Elaborar Persona/Protopersona</t>
  </si>
  <si>
    <t xml:space="preserve">01.03.03.03.Alta</t>
  </si>
  <si>
    <t xml:space="preserve">01.03.03.03.01.Criação de animação 3D que envolva todas as atividades de complexidade Simples e contemple ainda: 
- Modelagem orgânica, texturização, rigging e animação de 02 ou mais personagens</t>
  </si>
  <si>
    <t xml:space="preserve">01.03.03.03.01.01.Por produto</t>
  </si>
  <si>
    <t xml:space="preserve">05.11.BMC AR SYSTEM</t>
  </si>
  <si>
    <t xml:space="preserve">01.04.07.Realizar Entrevista – (Planejar/Aplicar e Relatório)
Entrega: Documento de Planejamento e Relatório de Entrevista</t>
  </si>
  <si>
    <t xml:space="preserve">01.03.04.01.Baixa</t>
  </si>
  <si>
    <t xml:space="preserve">01.03.04.01.01.Criação de filme que envolva as seguintes atividades:
- Narração;
- Escolha da Trilha Sonora;
- Lettering;
- Motion;
- Pós-Produção;
- Edição Final de Vídeo e Áudio</t>
  </si>
  <si>
    <t xml:space="preserve">01.03.04.01.01.01.Por produto</t>
  </si>
  <si>
    <t xml:space="preserve">05.12.Portal Server</t>
  </si>
  <si>
    <t xml:space="preserve">01.04.08.Entrevista - Planejamento</t>
  </si>
  <si>
    <t xml:space="preserve">01.03.04.02.Média</t>
  </si>
  <si>
    <t xml:space="preserve">01.03.04.02.01.Criação de filme que envolva as atividades de complexidade Simples e ainda: 
- Roteiro; 
- Story Board; 
- Conceito da Arte; 
- Captação de áudio; 
- Filmagem com câmera estática; 
- Iluminação</t>
  </si>
  <si>
    <t xml:space="preserve">01.03.04.02.01.01.Por produto</t>
  </si>
  <si>
    <t xml:space="preserve">05.13.Automação Bancária e Terminais</t>
  </si>
  <si>
    <t xml:space="preserve">01.04.09.Entrevista - Execução</t>
  </si>
  <si>
    <t xml:space="preserve">01.03.04.03.Alta</t>
  </si>
  <si>
    <t xml:space="preserve">01.03.04.03.01.Criação de filme que envolva as atividades de complexidades Simples, Média e contemple ainda: 
- Filmagem com mais de uma câmera; 
- Filmagem com estabilizadores de imagens; 
- Filmagem com câmera em movimento</t>
  </si>
  <si>
    <t xml:space="preserve">01.03.04.03.01.01.Por produto</t>
  </si>
  <si>
    <t xml:space="preserve">05.14.Formulários de Impressão</t>
  </si>
  <si>
    <t xml:space="preserve">01.04.10.Entrevista – Resultado</t>
  </si>
  <si>
    <t xml:space="preserve">01.03.05.01.Baixa</t>
  </si>
  <si>
    <t xml:space="preserve">01.03.05.01.01.Criação de filme que envolva as seguintes atividades: 
- Narração; 
- Escolha da Trilha Sonora; 
- Lettering; 
- Motion; 
- Pós-Produção; 
- Edição Final de Vídeo e Áudio</t>
  </si>
  <si>
    <t xml:space="preserve">01.03.05.01.01.01.Por produto</t>
  </si>
  <si>
    <t xml:space="preserve">05.15.Software de Infraestrutura</t>
  </si>
  <si>
    <t xml:space="preserve">01.04.13.Workshop - Planejar</t>
  </si>
  <si>
    <t xml:space="preserve">01.03.05.02.Média</t>
  </si>
  <si>
    <t xml:space="preserve">01.03.05.02.01.Criação de filme que envolva as atividades de complexidade Simples e ainda: 
- Roteiro; 
- Story Board; 
- Conceito da Arte; 
- Captação de áudio; 
- Filmagem com câmera estática; 
- Iluminação</t>
  </si>
  <si>
    <t xml:space="preserve">01.03.05.02.01.01.Por produto</t>
  </si>
  <si>
    <t xml:space="preserve">05.16.Mobile</t>
  </si>
  <si>
    <t xml:space="preserve">01.04.14.Workshop – Aplicar/Executar</t>
  </si>
  <si>
    <t xml:space="preserve">01.03.05.03.Alta</t>
  </si>
  <si>
    <t xml:space="preserve">01.03.05.03.01.Criação de filme que envolva as atividades de complexidades Simples, Média e contemple ainda: 
- Filmagem com mais de uma câmera; 
- Filmagem com estabilizadores de imagens; 
- Filmagem com câmera em movimento</t>
  </si>
  <si>
    <t xml:space="preserve">01.03.05.03.01.01.Por produto</t>
  </si>
  <si>
    <t xml:space="preserve">01.04.15.Workshop – Relatório</t>
  </si>
  <si>
    <t xml:space="preserve">01.04.01.01.N/A</t>
  </si>
  <si>
    <t xml:space="preserve">01.04.01.01.01.Preencher canvas com proposta de valor.
Entrega: Canvas</t>
  </si>
  <si>
    <t xml:space="preserve">01.04.01.01.01.01.Por projeto</t>
  </si>
  <si>
    <t xml:space="preserve">05.18.HP Service Manager</t>
  </si>
  <si>
    <t xml:space="preserve">01.04.16.Proposta para atuação de UX</t>
  </si>
  <si>
    <t xml:space="preserve">01.04.02.01.N/A</t>
  </si>
  <si>
    <t xml:space="preserve">01.04.02.01.01.Atividade:
- Definir o público-alvo
- Definir o modelo de jornada do usuário
Modelo deve contemplar no mínimo: objetivos, ações, pensamentos, ator e emoções do usuário.
- Preencher o modelo de jornada do usuário
Entregável:
- Modelo de jornada preenchido.</t>
  </si>
  <si>
    <t xml:space="preserve">01.04.02.01.01.01.Por Jornada</t>
  </si>
  <si>
    <t xml:space="preserve">05.19.Serviços de integração externa</t>
  </si>
  <si>
    <t xml:space="preserve">01.04.17.Apresentação de resultados de UX</t>
  </si>
  <si>
    <t xml:space="preserve">01.04.03.01.Baixa</t>
  </si>
  <si>
    <t xml:space="preserve">01.04.03.01.01.Observar ou entrevistar e preencher o blueprint com até 2 intervenientes
Entrega: Blueprint</t>
  </si>
  <si>
    <t xml:space="preserve">01.04.03.01.01.01.Por Blueprint</t>
  </si>
  <si>
    <t xml:space="preserve">05.20.Sterling Business Integrator</t>
  </si>
  <si>
    <t xml:space="preserve">01.04.18.Grupo focal - Planejamento</t>
  </si>
  <si>
    <t xml:space="preserve">01.04.03.02.Média</t>
  </si>
  <si>
    <t xml:space="preserve">01.04.03.02.01.Observar ou entrevistar e preencher o blueprint de 3 a 4 intervenientes
Entrega: Blueprint</t>
  </si>
  <si>
    <t xml:space="preserve">01.04.03.02.01.01.Por Blueprint</t>
  </si>
  <si>
    <t xml:space="preserve">05.21.Curadoria - Design de Diálogo</t>
  </si>
  <si>
    <t xml:space="preserve">01.04.19.Grupo focal – Execução </t>
  </si>
  <si>
    <t xml:space="preserve">01.04.03.03.Alta</t>
  </si>
  <si>
    <t xml:space="preserve">01.04.03.03.01.Observar ou entrevistar e preencher o blueprint a partir de 5 intervenientes
Entrega: Blueprint</t>
  </si>
  <si>
    <t xml:space="preserve">01.04.03.03.01.01.Por Blueprint</t>
  </si>
  <si>
    <t xml:space="preserve">05.22.Realidade Estendida</t>
  </si>
  <si>
    <t xml:space="preserve">01.04.20.Grupo focal - Resultado</t>
  </si>
  <si>
    <t xml:space="preserve">01.04.06.01.N/A</t>
  </si>
  <si>
    <t xml:space="preserve">01.04.06.01.01.Criar persona/proto-persona para um perfil de usuário.
Personas são modelos que descrevem usuários criados a partir de dados de pesquisas.
Proto-persona é criado a partir de dados que a empresa possui ou do conhecimento do analista e não é embasado em pesquisas.
Entrega: Documento Persona ou Proto-persona </t>
  </si>
  <si>
    <t xml:space="preserve">01.04.06.01.01.01.Por persona</t>
  </si>
  <si>
    <t xml:space="preserve">05.23.Softwares para Integração de Ambiente Tradicional e Cloud</t>
  </si>
  <si>
    <t xml:space="preserve">01.04.21.Questionário Online (Quantitativo) – Planejamento</t>
  </si>
  <si>
    <t xml:space="preserve">01.04.07.01.Muito Baixa</t>
  </si>
  <si>
    <t xml:space="preserve">01.04.07.01.01.8 a 10 usuários</t>
  </si>
  <si>
    <t xml:space="preserve">01.04.07.01.01.01.Por projeto</t>
  </si>
  <si>
    <t xml:space="preserve">05.24.Softwares para Cloud Privada e Publica</t>
  </si>
  <si>
    <t xml:space="preserve">01.04.22.Questionário Online (Quantitativo) – Execução</t>
  </si>
  <si>
    <t xml:space="preserve">01.04.07.02.Baixa</t>
  </si>
  <si>
    <t xml:space="preserve">01.04.07.02.01.11 a 15 usuários</t>
  </si>
  <si>
    <t xml:space="preserve">01.04.07.02.01.01.Por projeto</t>
  </si>
  <si>
    <t xml:space="preserve">05.25.Design de API</t>
  </si>
  <si>
    <t xml:space="preserve">01.04.23.Questionário Online (Quantitativo) – Resultado</t>
  </si>
  <si>
    <t xml:space="preserve">01.04.07.03.Média</t>
  </si>
  <si>
    <t xml:space="preserve">01.04.07.03.01.16 a 20 usuários</t>
  </si>
  <si>
    <t xml:space="preserve">01.04.07.03.01.01.Por projeto</t>
  </si>
  <si>
    <t xml:space="preserve">05.26.Implementação de aplicação Cloud</t>
  </si>
  <si>
    <t xml:space="preserve">01.05.01.Elaborar pesquisa interna ou externa</t>
  </si>
  <si>
    <t xml:space="preserve">01.04.07.04.Alta</t>
  </si>
  <si>
    <t xml:space="preserve">01.04.07.04.01.21 a 25 usuários</t>
  </si>
  <si>
    <t xml:space="preserve">01.04.07.04.01.01.Por projeto</t>
  </si>
  <si>
    <t xml:space="preserve">05.27.Monitoração de aplicação Cloud</t>
  </si>
  <si>
    <t xml:space="preserve">01.05.02.Planejar solução de bot</t>
  </si>
  <si>
    <t xml:space="preserve">01.04.07.05.Muito Alta</t>
  </si>
  <si>
    <t xml:space="preserve">01.04.07.05.01.a partir de 26 usuários</t>
  </si>
  <si>
    <t xml:space="preserve">01.04.07.05.01.01.Por projeto</t>
  </si>
  <si>
    <t xml:space="preserve">05.28.Low Code</t>
  </si>
  <si>
    <t xml:space="preserve">01.05.03.Realizar análise semântica da entrada dos usuários</t>
  </si>
  <si>
    <t xml:space="preserve">01.04.08.01.N/A</t>
  </si>
  <si>
    <t xml:space="preserve">01.04.08.01.01.Atividades:
- Definir o público-alvo
- Criar roteiro de perguntas
- Preencher o documento de planejamento (objetivos / hipóteses / perguntas)
- Realizar o agendamento dos participantes e local para realizar a entrevista
- Realizar o pré-teste para validação do roteiro
Entregável: - Documento de planejamento com o roteiro de entrevista</t>
  </si>
  <si>
    <t xml:space="preserve">01.04.08.01.01.01.Por projeto</t>
  </si>
  <si>
    <t xml:space="preserve">06.01.Planejar, especificar, preparar, executar manualmente e avaliar os testes de sistema funcionais (caixa preta) e de compatibilidade</t>
  </si>
  <si>
    <t xml:space="preserve">01.05.04.Criar mapa da jornada do usuário (fluxos lógico, conversacional, ontológico etc.)</t>
  </si>
  <si>
    <t xml:space="preserve">01.04.09.01.N/A</t>
  </si>
  <si>
    <t xml:space="preserve">01.04.09.01.01.Atividades:
- Realizar entrevista via telefone, presencial ou videoconferência
Entregáveis:
Vídeo, áudio ou anotações</t>
  </si>
  <si>
    <t xml:space="preserve">01.04.09.01.01.01.Por usuário</t>
  </si>
  <si>
    <t xml:space="preserve">06.02.Planejar, especificar, codificar, preparar, executar e avaliar os testes funcionais Automatizados</t>
  </si>
  <si>
    <t xml:space="preserve">01.05.05.Atualizar mapa da jornada do usuário (fluxos lógico, conversacional, ontológico etc.)</t>
  </si>
  <si>
    <t xml:space="preserve">01.04.10.01.N/A</t>
  </si>
  <si>
    <t xml:space="preserve">01.04.10.01.01.Atividade:
- Criar relatório compilado com resultados obtidos com até 12 usuários
Entregáveis:- Documento detalhado com a compilação dos resultados obtidos na execução.</t>
  </si>
  <si>
    <t xml:space="preserve">01.04.10.01.01.01.Por projeto</t>
  </si>
  <si>
    <t xml:space="preserve">01.05.06.Elaborar guia ou manual de orientação para linguagem em canal digital</t>
  </si>
  <si>
    <t xml:space="preserve">01.04.13.01.N/A</t>
  </si>
  <si>
    <t xml:space="preserve">01.04.13.01.01.Definir os perfis, recrutar os usuários, criação do roteiro, preparação da atividade.</t>
  </si>
  <si>
    <t xml:space="preserve">01.04.13.01.01.01.Por sessão</t>
  </si>
  <si>
    <t xml:space="preserve">01.05.07.Revisar guia ou manual de orientação para linguagem em canal digital</t>
  </si>
  <si>
    <t xml:space="preserve">01.04.14.01.Muito Baixa</t>
  </si>
  <si>
    <t xml:space="preserve">01.04.14.01.01.Facilitar workshop de 1 dia com 1 facilitador</t>
  </si>
  <si>
    <t xml:space="preserve">01.04.14.01.01.01.Por sessão</t>
  </si>
  <si>
    <t xml:space="preserve">01.05.08.Realizar análise de curadoria</t>
  </si>
  <si>
    <t xml:space="preserve">01.04.14.02.Baixa</t>
  </si>
  <si>
    <t xml:space="preserve">01.04.14.02.01.Facilitar workshop de 1 dia com 2 facilitadores ou de 2 dias com 1 facilitador</t>
  </si>
  <si>
    <t xml:space="preserve">01.04.14.02.01.01.Por sessão</t>
  </si>
  <si>
    <t xml:space="preserve">01.05.09.Criar ou atualizar texto de resposta para diálogo, utter ou artefato similar</t>
  </si>
  <si>
    <t xml:space="preserve">01.04.14.03.Média</t>
  </si>
  <si>
    <t xml:space="preserve">01.04.14.03.01.Facilitar workshop de 3 dias com 1 facilitador</t>
  </si>
  <si>
    <t xml:space="preserve">01.04.14.03.01.01.Por sessão</t>
  </si>
  <si>
    <t xml:space="preserve">01.05.10.Criar ou revisar mensagem a ser apresentada para usuários dos canais digitais do BB</t>
  </si>
  <si>
    <t xml:space="preserve">01.04.14.04.Alta</t>
  </si>
  <si>
    <t xml:space="preserve">01.04.14.04.01.Facilitar workshop de 2 dias com 2 facilitadores</t>
  </si>
  <si>
    <t xml:space="preserve">01.04.14.04.01.01.Por sessão</t>
  </si>
  <si>
    <t xml:space="preserve">01.05.11.Elaborar documentos de apoio, tutoriais, lista de perguntas frequentes (FAQ, com respostas), scripts de atendimento e textos para páginas de produtos/serviços do BB</t>
  </si>
  <si>
    <t xml:space="preserve">01.04.14.05.Muito Alta</t>
  </si>
  <si>
    <t xml:space="preserve">01.04.14.05.01.Facilitar workshop de 3 dias com 2 facilitadores</t>
  </si>
  <si>
    <t xml:space="preserve">01.04.14.05.01.01.Por sessão</t>
  </si>
  <si>
    <t xml:space="preserve">01.05.12.Revisar documentos de apoio, tutoriais, lista de perguntas frequentes (FAQ, com respostas), scripts de atendimento e textos para páginas de produtos/serviços do BB</t>
  </si>
  <si>
    <t xml:space="preserve">01.04.15.01.N/A</t>
  </si>
  <si>
    <t xml:space="preserve">01.04.15.01.01.Criar relatório consolidando as informações.</t>
  </si>
  <si>
    <t xml:space="preserve">01.04.15.01.01.01.Por sessão</t>
  </si>
  <si>
    <t xml:space="preserve">02.01.01.Elicitar e documentar requisitos</t>
  </si>
  <si>
    <t xml:space="preserve">01.04.16.01.N/A</t>
  </si>
  <si>
    <t xml:space="preserve">01.04.16.01.01.Entendimento, análise e elaboração da proposta de atuação de UX.</t>
  </si>
  <si>
    <t xml:space="preserve">01.04.16.01.01.01.Por projeto</t>
  </si>
  <si>
    <t xml:space="preserve">02.01.03.Documentar funcionalidade</t>
  </si>
  <si>
    <t xml:space="preserve">01.04.17.01.N/A</t>
  </si>
  <si>
    <t xml:space="preserve">01.04.17.01.01.Elaborar apresentação (PowerPoint ou similar) visando explanar os resultados </t>
  </si>
  <si>
    <t xml:space="preserve">01.04.17.01.01.01.por sessão de apresentação</t>
  </si>
  <si>
    <t xml:space="preserve">02.01.04.Esboço de tela 
- Elaborar, diagramar e criar o artefato “Esboço de Tela” para uma funcionalidade</t>
  </si>
  <si>
    <t xml:space="preserve">01.04.18.01.N/A</t>
  </si>
  <si>
    <t xml:space="preserve">01.04.18.01.01.Atividades:
- Definir o público-alvo
- Criar roteiro de perguntas
- Preencher o documento de planejamento (objetivos / hipóteses / perguntas)
- Realizar o agendamento dos participantes
- Realizar o pré-teste para validação do roteiro
Entregável:
- Documento de planejamento com o roteiro de perguntas do grupo focal</t>
  </si>
  <si>
    <t xml:space="preserve">01.04.18.01.01.01.Por sessão </t>
  </si>
  <si>
    <t xml:space="preserve">02.01.05.Esboço de Fluxo de Comportamento de Funcionalidades 
- Elaborar, diagramar e criar o artefato “Esboço de Fluxo de Comportamento de Telas” para um conjunto de funcionalidades</t>
  </si>
  <si>
    <t xml:space="preserve">01.04.19.01.N/A</t>
  </si>
  <si>
    <t xml:space="preserve">01.04.19.01.01.Atividades:
- Preparar ambiente e equipamentos do grupo focal
- Realizar o grupo focal
Entregáveis:
- Áudio, vídeo não editado ou anotações</t>
  </si>
  <si>
    <t xml:space="preserve">01.04.19.01.01.01.Por sessão </t>
  </si>
  <si>
    <t xml:space="preserve">02.01.06.Consolidar requisitos</t>
  </si>
  <si>
    <t xml:space="preserve">01.04.20.01.N/A</t>
  </si>
  <si>
    <t xml:space="preserve">01.04.20.01.01.Atividade:
- Criar relatório com resultados obtidos
Entregáveis:
- Documento detalhado com a compilação dos resultados obtidos na execução
Observação: Para edição do vídeo do grupo focal, utilizar o item 1.3.5 Desenvolvimento de componentes audiovisuais para os canais de atendimento e de comunicação do BB (web, mobile, TAA, Intranet, redes sociais e etc.) e para apoiar as ações de transformação digital do BB do Guia USTIBB.</t>
  </si>
  <si>
    <t xml:space="preserve">01.04.20.01.01.01.Por sessão </t>
  </si>
  <si>
    <t xml:space="preserve">02.01.07.Criar Aprovação dos Requisitos da Intervenção</t>
  </si>
  <si>
    <t xml:space="preserve">01.04.21.01.N/A</t>
  </si>
  <si>
    <t xml:space="preserve">01.04.21.01.01Atividades:
- Definir o público alvo
- Criar perguntas para o questionário
- Preencher o documento de planejamento (objetivos / hipóteses / perguntas)
- Cadastrar pesquisa em ferramenta de questionário
- Realizar o pré-teste para validação do questionário
Entregável:
- Documento de planejamento do questionário ou formulário de pesquisa criado na ferramenta de questionário (Ex.: limesurvey, google forms, typeform, etc.)</t>
  </si>
  <si>
    <t xml:space="preserve">01.04.21.01.01.01.Por questionário</t>
  </si>
  <si>
    <t xml:space="preserve">02.01.08.Especificação de requisitos relacional (ERR)</t>
  </si>
  <si>
    <t xml:space="preserve">01.04.22.01.N/A</t>
  </si>
  <si>
    <t xml:space="preserve">01.04.22.01.01.Atividades:
- Envio do questionário online para os usuários
- Acionar usuários para realizar o questionário, se necessário. (exemplo: envio de e-mails, envio por Whatsapp, etc.)
Deve atingir relevância estatística:
- Margem de erro – entre 5% à 10%
- Nível de confiança – entre 90% à 99%
Entregável:
- Link do questionário online
- Relatório gerado pela ferramenta</t>
  </si>
  <si>
    <t xml:space="preserve">01.04.22.01.01.01.Por questionário</t>
  </si>
  <si>
    <t xml:space="preserve">02.01.09.Especificação de requisitos multidimensional (ERM)</t>
  </si>
  <si>
    <t xml:space="preserve">01.04.23.01.N/A</t>
  </si>
  <si>
    <t xml:space="preserve">01.04.23.01.01.Atividade:
- Criar relatório com análise dos resultados obtidos
Entregáveis:
- Documento detalhado com a compilação dos resultados obtidos na execução do questionário</t>
  </si>
  <si>
    <t xml:space="preserve">01.04.23.01.01.01.Por questionário</t>
  </si>
  <si>
    <t xml:space="preserve">02.01.10.Elicitar os Requisitos 
– Documento de Requisitos da Descoberta de Conhecimento</t>
  </si>
  <si>
    <t xml:space="preserve">01.05.01.01.N/A</t>
  </si>
  <si>
    <t xml:space="preserve">01.05.01.01.01.Pesquisar em ferramentas internas ou externas a fim de responder: Pesquisa interna - O que já está implementado - O que o cliente fala sobre o assunto - Como são resolvidas atualmente as demandas para esse assunto Pesquisa externa - A que informações os usuários tem acesso - O que estão falando sobre o assunto
Entrega: Relatório consolidado contendo resultados da pesquisa interna ou externa de determinado assunto.</t>
  </si>
  <si>
    <t xml:space="preserve">01.05.01.01.01.01.por pesquisa</t>
  </si>
  <si>
    <t xml:space="preserve">02.01.11.Elaborar Protótipo de Tela</t>
  </si>
  <si>
    <t xml:space="preserve">01.05.02.01.N/A</t>
  </si>
  <si>
    <t xml:space="preserve">01.05.02.01.01.Planejamento da solução de bot contendo objetivo, escopo e principais intenções.</t>
  </si>
  <si>
    <t xml:space="preserve">01.05.02.01.01.01.por planejamento</t>
  </si>
  <si>
    <t xml:space="preserve">02.01.12.Alterar Protótipo de Tela</t>
  </si>
  <si>
    <t xml:space="preserve">01.05.03.01.Baixa</t>
  </si>
  <si>
    <t xml:space="preserve">01.05.03.01.01.Análise semântica a partir do log de entradas dos usuários para uma intenção ou duas entidades, contendo também prévia da intenção (com seus exemplos) ou da entidade (com seus valores e sinônimos).
Entrega: Relatório com a análise semântica e prévia da(s) intenção(ões) ou entidade(s).</t>
  </si>
  <si>
    <t xml:space="preserve">01.05.03.01.01.01.por relatório</t>
  </si>
  <si>
    <t xml:space="preserve">03.01.01.Modelo de Processo de Negócio – Descritiva</t>
  </si>
  <si>
    <t xml:space="preserve">01.05.03.02.Média</t>
  </si>
  <si>
    <t xml:space="preserve">01.05.03.02.01.Análise semântica a partir do log de entradas dos usuários para cinco intenções ou dez entidades, contendo também prévia da intenção (com seus exemplos) ou da entidade (com seus valores e sinônimos).
Entrega: Relatório com a análise semântica e prévia da(s) intenção(ões) ou entidade(s).</t>
  </si>
  <si>
    <t xml:space="preserve">01.05.03.02.01.01.por relatório</t>
  </si>
  <si>
    <t xml:space="preserve">03.01.02.Modelo de Processo de Negócio – Analítica</t>
  </si>
  <si>
    <t xml:space="preserve">01.05.03.03.Alta</t>
  </si>
  <si>
    <t xml:space="preserve">01.05.03.03.01.Análise semântica a partir do log de entradas dos usuários para dez intenções ou vinte entidades, contendo também prévia da intenção (com seus exemplos) ou da entidade (com seus valores e sinônimos).
Entrega: Relatório com a análise semântica e prévia da(s) intenção(ões) ou entidade(s).</t>
  </si>
  <si>
    <t xml:space="preserve">01.05.03.03.01.01.por relatório</t>
  </si>
  <si>
    <t xml:space="preserve">04.01.01.Elaborar/alterar o Modelo de Entidade Relacionamento (MER) – Visão lógica e física</t>
  </si>
  <si>
    <t xml:space="preserve">01.05.04.01.N/A</t>
  </si>
  <si>
    <t xml:space="preserve">01.05.04.01.01.Representação gráfica (mapa mental) da jornada do usuário contendo as possíveis perguntas, condições, desambiguações e respostas aplicando UX Writing.
Entrega: arquivo com o mapa da jornada do usuário.</t>
  </si>
  <si>
    <t xml:space="preserve">01.05.04.01.01.01.por mapa/fluxo</t>
  </si>
  <si>
    <t xml:space="preserve">04.01.02.Elaborar/alterar o Modelo Dimensional de Dados (MDM) – Visão lógica e física</t>
  </si>
  <si>
    <t xml:space="preserve">01.05.05.01.N/A</t>
  </si>
  <si>
    <t xml:space="preserve">01.05.05.01.01.Atualizar textos do mapa da jornada do usuário.
Obs: no caso de atualização de mais de 50% do conteúdo, considerar criar um novo mapa, detalhando as alterações efetuadas.
Entrega:
Evidência da alteração:
- justificativa da alteração
- mapa anterior
- mapa alterado
- detalhamento do que foi alterado e data</t>
  </si>
  <si>
    <t xml:space="preserve">01.05.05.01.01.01.por mapa/fluxo</t>
  </si>
  <si>
    <t xml:space="preserve">04.01.03.Verificar Conformidade de Modelo de Entidade Relacionamento (MER) – Visão lógica e física</t>
  </si>
  <si>
    <t xml:space="preserve">01.05.06.01.N/A</t>
  </si>
  <si>
    <t xml:space="preserve">01.05.06.01.01.Atividade: Criar documento de texto com ilustrações (guia, manual, tutorial) 
Entrega: Arquivo com documento elaborado (guia, manual ou tutorial)</t>
  </si>
  <si>
    <t xml:space="preserve">01.05.06.01.01.01.por documento</t>
  </si>
  <si>
    <t xml:space="preserve">04.01.04.Verificar Conformidade de Modelo Dimensional de Dados (MDM) – Visão lógica e física</t>
  </si>
  <si>
    <t xml:space="preserve">01.05.07.01.N/A</t>
  </si>
  <si>
    <t xml:space="preserve">01.05.07.01.01.Atividade: Revisar/alterar documento de texto com ilustrações (guia, manual, tutorial)
OBS: No caso de revisão de mais de 50% do documento original, considerar a criação de um novo, detalhando as alterações efetuadas. 
Entrega: Documento evidenciando as alterações realizadas no guia, manual, tutorial e nova versão final </t>
  </si>
  <si>
    <t xml:space="preserve">01.05.07.01.01.01.por revisão</t>
  </si>
  <si>
    <t xml:space="preserve">04.02.01.Especificação funcional do job de ETL: Resultado da Extração e REX, Mapa de Extração: MEX</t>
  </si>
  <si>
    <t xml:space="preserve">01.05.08.01.N/A</t>
  </si>
  <si>
    <t xml:space="preserve">01.05.08.01.01.Elaborar relatório analítico voltado à melhoria da conversação que descreva o comportamento dos usuários, estatísticas e métricas, que não sejam gerados automaticamente pelos sistemas e necessitem análise intelectual humana.
Entrega: relatório contendo conjunto de análises de comportamento dos usuários, estatísticas e métricas (Relatório Analítico de Curadoria).</t>
  </si>
  <si>
    <t xml:space="preserve">01.05.08.01.01.01.por relatório</t>
  </si>
  <si>
    <t xml:space="preserve">04.02.02.Especificação funcional do job de ETL: Mapa de Transformação e Carga: MTC</t>
  </si>
  <si>
    <t xml:space="preserve">01.05.09.01.N/A</t>
  </si>
  <si>
    <t xml:space="preserve">01.05.09.01.01.Criar ou atualizar texto de resposta para diálogo ou utter.
Entrega: documento contendo o texto ou a evidência da atualização:
- justificativa da alteração
- mapa anterior
- mapa alterado
- detalhamento do que foi alterado e data</t>
  </si>
  <si>
    <t xml:space="preserve">01.05.09.01.01.01.por texto</t>
  </si>
  <si>
    <t xml:space="preserve">04.03.01.Realizar análise e propor solução – Alta Plataforma</t>
  </si>
  <si>
    <t xml:space="preserve">01.05.10.01.N/A</t>
  </si>
  <si>
    <t xml:space="preserve">01.05.10.01.01.Atividade: Criar ou revisar mensagem a ser apresentada a usuário de canal digital do BB.
Entregável: Evidência (item de trabalho) da avaliação da mensagem e sua edição ou da publicação/alteração da mensagem no catálogo de mensagens.</t>
  </si>
  <si>
    <t xml:space="preserve">01.05.10.01.01.01.A cada 5 mensagens</t>
  </si>
  <si>
    <t xml:space="preserve">04.04.01.Realizar análise e propor solução – Plataforma Distribuída</t>
  </si>
  <si>
    <t xml:space="preserve">01.05.11.01.N/A</t>
  </si>
  <si>
    <t xml:space="preserve">01.05.11.01.01.Atividade: Redigir documentos de apoio, tutoriais, lista de perguntas frequentes (FAQ, com respostas), scripts de atendimento e textos para páginas de produtos/serviços do BB
Entrega: Arquivo com o documento em item de trabalho e evidência da publicação do documento.</t>
  </si>
  <si>
    <t xml:space="preserve">01.05.11.01.01.01.Por documento</t>
  </si>
  <si>
    <t xml:space="preserve">04.05.01.Criação de índice primário</t>
  </si>
  <si>
    <t xml:space="preserve">01.05.12.01.N/A</t>
  </si>
  <si>
    <t xml:space="preserve">01.05.12.01.01.Atividade: Revisão de documentos de apoio, tutoriais, lista de perguntas frequentes (FAQ, com respostas), scripts de atendimento e textos para páginas de produtos/serviços do BB
Entrega: Arquivo com o documento revisado em item de trabalho e evidência da publicação do documento.</t>
  </si>
  <si>
    <t xml:space="preserve">01.05.12.01.01.01.Por revisão</t>
  </si>
  <si>
    <t xml:space="preserve">04.05.02.Criação de índice secundário</t>
  </si>
  <si>
    <t xml:space="preserve">02.01.01.01.N/A</t>
  </si>
  <si>
    <t xml:space="preserve">02.01.01.01.01.Compreender a necessidade, analisar e refinar os requisitos, e elaborar o artefato que detalha a funcionalidade correspondente. Entrega: Documento de Caso de Uso ou História de Usuário</t>
  </si>
  <si>
    <t xml:space="preserve">02.01.01.01.01.01.Por documento</t>
  </si>
  <si>
    <t xml:space="preserve">04.06.01.Criação de Termo em português</t>
  </si>
  <si>
    <t xml:space="preserve">02.01.03.01.Alta</t>
  </si>
  <si>
    <t xml:space="preserve">02.01.03.01.01.Criar ou alterar os artefatos que compõem uma funcionalidade, excetuando-se o Esboço e o Protótipo de Telas. Nesta categoria está incluída apenas a transcrição da documentação para ferramenta utilizada pelo Banco</t>
  </si>
  <si>
    <t xml:space="preserve">02.01.01.03.01.01.Por funcionalidade - Inclusão</t>
  </si>
  <si>
    <t xml:space="preserve">04.06.02.Alteração ou atualização de termo em português</t>
  </si>
  <si>
    <t xml:space="preserve">02.01.04.01.N/A</t>
  </si>
  <si>
    <t xml:space="preserve">02.01.04.01.01.É uma representação gráfica, estática, não navegável da camada de apresentação de uma funcionalidade. Representa a interação, mas não interage com o usuário</t>
  </si>
  <si>
    <t xml:space="preserve">02.01.01.03.01.02.Por funcionalidade - Alteração</t>
  </si>
  <si>
    <t xml:space="preserve">04.06.03.Criação de termo em língua estrangeira</t>
  </si>
  <si>
    <t xml:space="preserve">02.01.05.01.N/A</t>
  </si>
  <si>
    <t xml:space="preserve">02.01.05.01.01.É uma representação gráfica, estática, não navegável da camada de apresentação de um conjunto de funcionalidades encadeadas em uma única tela. Representa a interação, mas não interage com o usuário. 
Para composição e sequenciamento de funcionalidades participantes do fluxo de comportamento que já tenham esboço de tela</t>
  </si>
  <si>
    <t xml:space="preserve">02.01.01.03.01.03.Por funcionalidade - Exclusão</t>
  </si>
  <si>
    <t xml:space="preserve">04.06.04.Alteração ou atualização de termo em língua estrangeira</t>
  </si>
  <si>
    <t xml:space="preserve">02.01.06.01.N/A</t>
  </si>
  <si>
    <t xml:space="preserve">02.01.06.01.01.Elaborar e descrever os dados básicos e o planejamento da fase de requisitos da intervenção. Tem como produto os seguintes artefatos: 
- Relação de Funcionalidades identificadas; 
- Objetivo de cada Funcionalidade identificada; 
- Planejamento das entregas; 
- Cronograma da fase de requisitos;</t>
  </si>
  <si>
    <t xml:space="preserve">02.01.01.03.01.04.Por funcionalidade - Consulta</t>
  </si>
  <si>
    <t xml:space="preserve">04.07.01.Realizar extração e ingestão de dados internos</t>
  </si>
  <si>
    <t xml:space="preserve">02.01.07.01.N/A</t>
  </si>
  <si>
    <t xml:space="preserve">02.01.07.01.01.Elaborar os artefatos da etapa de finalização dos requisitos. Tem como produto os seguintes artefatos: 
- Informações da Intervenção; 
- COR-Coleção de Requisitos da Intervenção; 
- Aprovação</t>
  </si>
  <si>
    <t xml:space="preserve">02.01.01.03.01.05.Por funcionalidade - Processamento</t>
  </si>
  <si>
    <t xml:space="preserve">04.07.02.Realizar extração e ingestão de dados externos (Webscraping)</t>
  </si>
  <si>
    <t xml:space="preserve">02.01.08.01.N/A</t>
  </si>
  <si>
    <t xml:space="preserve">02.01.08.01.01.Refinamento do DRI (Doc. de Req. de Intervenção) e criação do ERR (Especificação de Requisitos Relacional)</t>
  </si>
  <si>
    <t xml:space="preserve">02.01.01.03.01.06.Por funcionalidade - CRUD</t>
  </si>
  <si>
    <t xml:space="preserve">04.07.03.Realizar análise descritiva</t>
  </si>
  <si>
    <t xml:space="preserve">02.01.09.01.N/A</t>
  </si>
  <si>
    <t xml:space="preserve">02.01.09.01.01.Refinamento do DRI (Doc. de Req. de Intervenção) e criação do ERM (Especificação de Requisitos Multidimensional)</t>
  </si>
  <si>
    <t xml:space="preserve">02.01.01.03.01.07.Por funcionalidade - Canal adicional em MI</t>
  </si>
  <si>
    <t xml:space="preserve">04.07.04.Realizar análise para inserção de dados</t>
  </si>
  <si>
    <t xml:space="preserve">02.01.10.01.N/A</t>
  </si>
  <si>
    <t xml:space="preserve">02.01.10.01.01.Identificar as funcionalidades de uma aplicação por engenharia reversa, à partir do modelo de dado e código fonte. Plataforma Distribuída</t>
  </si>
  <si>
    <t xml:space="preserve">02.01.02.01.01.01.Por funcionalidade - Inclusão</t>
  </si>
  <si>
    <t xml:space="preserve">04.07.05.Construir base para treinamento</t>
  </si>
  <si>
    <t xml:space="preserve">02.01.11.01.Baixa</t>
  </si>
  <si>
    <t xml:space="preserve">02.01.11.01.01.Para casos de modelagem completa, conforme orientação da Matriz de Direcionamento. 
Telas com somente saída(s) de dados (output)</t>
  </si>
  <si>
    <t xml:space="preserve">02.01.02.01.01.02.Por funcionalidade - Alteração</t>
  </si>
  <si>
    <t xml:space="preserve">04.07.06.Realizar modelagem</t>
  </si>
  <si>
    <t xml:space="preserve">02.01.11.02.Alta</t>
  </si>
  <si>
    <t xml:space="preserve">02.01.11.02.01.Para casos de modelagem completa, conforme orientação da Matriz de Direcionamento. 
Telas que contenham entrada(s) de dados (input)</t>
  </si>
  <si>
    <t xml:space="preserve">02.01.02.01.01.03.Por funcionalidade - Exclusão</t>
  </si>
  <si>
    <t xml:space="preserve">04.08.01.Aplicação da Técnica de Event Storming</t>
  </si>
  <si>
    <t xml:space="preserve">02.01.12.01.Baixa</t>
  </si>
  <si>
    <t xml:space="preserve">02.01.12.01.01.Para casos de modelagem completa, conforme orientação da Matriz de Direcionamento. 
Telas com somente saída(s) de dados (output)</t>
  </si>
  <si>
    <t xml:space="preserve">02.01.02.01.01.04.Por funcionalidade - Consulta</t>
  </si>
  <si>
    <t xml:space="preserve">04.08.02.Definição de Linguagem Ubíqua</t>
  </si>
  <si>
    <t xml:space="preserve">02.01.12.02.Alta</t>
  </si>
  <si>
    <t xml:space="preserve">02.01.12.02.01.Para casos de modelagem completa, conforme orientação da Matriz de Direcionamento. 
Telas que contenham entrada(s) de dados (input)</t>
  </si>
  <si>
    <t xml:space="preserve">02.01.02.01.01.05.Por funcionalidade - Processamento</t>
  </si>
  <si>
    <t xml:space="preserve">04.08.03.Elaboração de Documento da Aplicação de DDD</t>
  </si>
  <si>
    <t xml:space="preserve">03.01.01.01.N/A</t>
  </si>
  <si>
    <t xml:space="preserve">03.01.01.01.01.N/A</t>
  </si>
  <si>
    <t xml:space="preserve">02.01.02.01.01.06.Por funcionalidade - CRUD</t>
  </si>
  <si>
    <t xml:space="preserve">04.08.04.Elaboração de Parecer sobre o Particionamento da Aplicação</t>
  </si>
  <si>
    <t xml:space="preserve">03.01.02.01.N/A</t>
  </si>
  <si>
    <t xml:space="preserve">03.01.02.01.01.N/A</t>
  </si>
  <si>
    <t xml:space="preserve">02.01.02.01.01.07.Por funcionalidade - Canal adicional em MI</t>
  </si>
  <si>
    <t xml:space="preserve">04.09.01.Elaboração de painéis negociais e de TI</t>
  </si>
  <si>
    <t xml:space="preserve">04.01.01.01.N/A</t>
  </si>
  <si>
    <t xml:space="preserve">04.01.01.01.01.N/A</t>
  </si>
  <si>
    <t xml:space="preserve">02.01.02.02.01.01.Por funcionalidade - Inclusão</t>
  </si>
  <si>
    <t xml:space="preserve">04.09.02.Entrevista com áreas negociais e técnicas</t>
  </si>
  <si>
    <t xml:space="preserve">04.01.02.01.N/A</t>
  </si>
  <si>
    <t xml:space="preserve">04.01.02.01.01.N/A</t>
  </si>
  <si>
    <t xml:space="preserve">02.01.02.02.01.02.Por funcionalidade - Alteração</t>
  </si>
  <si>
    <t xml:space="preserve">04.09.03.Elaboração de diagrama de soluções de TI</t>
  </si>
  <si>
    <t xml:space="preserve">04.01.03.01.N/A</t>
  </si>
  <si>
    <t xml:space="preserve">04.01.03.01.01.N/A</t>
  </si>
  <si>
    <t xml:space="preserve">02.01.02.02.01.03.Por funcionalidade - Exclusão</t>
  </si>
  <si>
    <t xml:space="preserve">04.09.04.Elaboração de relatório (recomendação) de soluções de TI</t>
  </si>
  <si>
    <t xml:space="preserve">04.01.04.01.N/A</t>
  </si>
  <si>
    <t xml:space="preserve">04.01.04.01.01.N/A</t>
  </si>
  <si>
    <t xml:space="preserve">02.01.02.02.01.04.Por funcionalidade - Consulta</t>
  </si>
  <si>
    <t xml:space="preserve">04.09.05.Elaboração de modelos de padrão arquitetural de TI com referencial teórico</t>
  </si>
  <si>
    <t xml:space="preserve">04.02.01.01.N/A</t>
  </si>
  <si>
    <t xml:space="preserve">04.02.01.01.01.Artefatos utilizados apenas quando se trata de extração para geração de arquivo</t>
  </si>
  <si>
    <t xml:space="preserve">02.01.02.02.01.05.Por funcionalidade - Processamento</t>
  </si>
  <si>
    <t xml:space="preserve">04.09.06.Estudo de solução de TI, interna ou de mercado</t>
  </si>
  <si>
    <t xml:space="preserve">04.02.02.01.N/A</t>
  </si>
  <si>
    <t xml:space="preserve">04.02.02.01.01.Define a origem, destino e transformação do dado</t>
  </si>
  <si>
    <t xml:space="preserve">02.01.02.02.01.06.Por funcionalidade - CRUD</t>
  </si>
  <si>
    <t xml:space="preserve">04.09.07.Revisão sobre documentos arquiteturais de TI - Diagrama</t>
  </si>
  <si>
    <t xml:space="preserve">04.03.01.01.N/A</t>
  </si>
  <si>
    <t xml:space="preserve">04.03.01.01.01.Por análise</t>
  </si>
  <si>
    <t xml:space="preserve">02.01.02.02.01.07.Por funcionalidade - Canal adicional em MI</t>
  </si>
  <si>
    <t xml:space="preserve">04.09.08.Revisão sobre documentos arquiteturais de TI - Recomendação</t>
  </si>
  <si>
    <t xml:space="preserve">04.04.01.01.N/A</t>
  </si>
  <si>
    <t xml:space="preserve">04.04.01.01.01.Por análise</t>
  </si>
  <si>
    <t xml:space="preserve">02.01.02.03.01.01.Por funcionalidade - Inclusão</t>
  </si>
  <si>
    <t xml:space="preserve">04.09.09.Revisão sobre documentos arquiteturais de TI - Modelo</t>
  </si>
  <si>
    <t xml:space="preserve">04.05.01.01.N/A</t>
  </si>
  <si>
    <t xml:space="preserve">04.05.01.01.01.N/A</t>
  </si>
  <si>
    <t xml:space="preserve">02.01.02.03.01.02.Por funcionalidade - Alteração</t>
  </si>
  <si>
    <t xml:space="preserve">05.01.01.Criação de Mapa</t>
  </si>
  <si>
    <t xml:space="preserve">04.05.02.01.N/A</t>
  </si>
  <si>
    <t xml:space="preserve">04.05.02.01.01.N/A</t>
  </si>
  <si>
    <t xml:space="preserve">02.01.02.03.01.03.Por funcionalidade - Exclusão</t>
  </si>
  <si>
    <t xml:space="preserve">05.01.02.Alteração de Mapa</t>
  </si>
  <si>
    <t xml:space="preserve">04.06.01.01.N/A</t>
  </si>
  <si>
    <t xml:space="preserve">04.06.01.01.01.N/A</t>
  </si>
  <si>
    <t xml:space="preserve">02.01.02.03.01.04.Por funcionalidade - Consulta</t>
  </si>
  <si>
    <t xml:space="preserve">05.01.03.Alteração (pacote de Mapas)</t>
  </si>
  <si>
    <t xml:space="preserve">04.06.02.01.N/A</t>
  </si>
  <si>
    <t xml:space="preserve">04.06.02.01.01.N/A</t>
  </si>
  <si>
    <t xml:space="preserve">02.01.02.03.01.05.Por funcionalidade - Processamento</t>
  </si>
  <si>
    <t xml:space="preserve">05.02.01.Criação de área de dados (externas) (Book, Local, Global, Parameter)</t>
  </si>
  <si>
    <t xml:space="preserve">04.06.03.01.N/A</t>
  </si>
  <si>
    <t xml:space="preserve">04.06.03.01.01.N/A</t>
  </si>
  <si>
    <t xml:space="preserve">02.01.02.03.01.06.Por funcionalidade - CRUD</t>
  </si>
  <si>
    <t xml:space="preserve">05.02.02.Alteração de área de dados (externas) (Book, Local, Global, Parameter)</t>
  </si>
  <si>
    <t xml:space="preserve">04.06.04.01.N/A</t>
  </si>
  <si>
    <t xml:space="preserve">04.06.04.01.01.N/A</t>
  </si>
  <si>
    <t xml:space="preserve">02.01.02.03.01.07.Por funcionalidade - Canal adicional em MI</t>
  </si>
  <si>
    <t xml:space="preserve">05.02.03.Alteração (pacote de áreas de dados externas)</t>
  </si>
  <si>
    <t xml:space="preserve">04.07.01.01.N/A</t>
  </si>
  <si>
    <t xml:space="preserve">04.07.01.01.01.Extração de dados corporativos para preparação. Ingerir dados de bases de dados da arquitetura de Big Data</t>
  </si>
  <si>
    <t xml:space="preserve">02.01.03.01.01.01.Por funcionalidade</t>
  </si>
  <si>
    <t xml:space="preserve">05.03.01.Criação de Objetos Cobol (Programa, Subrotina e Copy)</t>
  </si>
  <si>
    <t xml:space="preserve">04.07.02.01.N/A</t>
  </si>
  <si>
    <t xml:space="preserve">04.07.02.01.01.Extração de dados de bases externas e ingestão dos mesmos nas bases de dados da arquitetura de Big Data.</t>
  </si>
  <si>
    <t xml:space="preserve">02.01.04.01.01.01.Por tela</t>
  </si>
  <si>
    <t xml:space="preserve">05.03.02.Alteração de Objetos Cobol (Programa, Subprograma, Subrotina, Helprotina, Copycode)</t>
  </si>
  <si>
    <t xml:space="preserve">04.07.03.01.N/A</t>
  </si>
  <si>
    <t xml:space="preserve">04.07.03.01.01.Identificação do tipo de distribuição, dados faltantes (missing values) e pontos fora da curva (outliers), domínios, correlação e matriz de correlação, univariada, bivariada e gráficos. Identificar quais as variáveis com maior poder de predição.</t>
  </si>
  <si>
    <t xml:space="preserve">02.01.05.01.01.01.Por Fluxo de Comportamento de Funcionalidades</t>
  </si>
  <si>
    <t xml:space="preserve">05.03.03.Alteração (pacote de Objetos Cobol)</t>
  </si>
  <si>
    <t xml:space="preserve">04.07.04.01.N/A</t>
  </si>
  <si>
    <t xml:space="preserve">04.07.04.01.01.Realizar tratamento de variáveis com dados faltantes para inserção de dados. Padronização e Normalização de dados – descrever a regra para padronização e/ou normalização de dados. </t>
  </si>
  <si>
    <t xml:space="preserve">02.01.06.01.01.01.Por Consolidação de requisitos</t>
  </si>
  <si>
    <t xml:space="preserve">05.03.04.Criação de Objetos Natural (Programa, Subprograma, Subrotina, Helprotina, Copycode)</t>
  </si>
  <si>
    <t xml:space="preserve">04.07.05.01.N/A</t>
  </si>
  <si>
    <t xml:space="preserve">04.07.05.01.01.Preparação de dados para modelagem. </t>
  </si>
  <si>
    <t xml:space="preserve">02.01.07.01.01.01.Por Aprovação dos Requisitos</t>
  </si>
  <si>
    <t xml:space="preserve">05.03.05.Alteração de Objetos Natural (Programa, Subprograma, Subrotina, Helprotina, Copycode)</t>
  </si>
  <si>
    <t xml:space="preserve">04.07.06.01.N/A</t>
  </si>
  <si>
    <t xml:space="preserve">04.07.06.01.01.Selecionar e aplicar técnicas de mineração de dados apropriadas, dependendo dos objetivos identificados. Avaliação da modelagem. Construção de métricas para avaliação dos modelos criados. Out of Time.</t>
  </si>
  <si>
    <t xml:space="preserve">02.01.08.01.01.01.Por grupo de até 4 atributos</t>
  </si>
  <si>
    <t xml:space="preserve">05.03.06.Alteração (pacote de Objetos Natural)</t>
  </si>
  <si>
    <t xml:space="preserve">04.08.01.01.N/A</t>
  </si>
  <si>
    <t xml:space="preserve">04.08.01.01.01.Planejar e conduzir sessão de Event Storming para identificação dos contextos delimitados e seus elementos e elaborar um relatório da sessão, contendo os participantes, data e resultado.</t>
  </si>
  <si>
    <t xml:space="preserve">02.01.09.01.01.01.Por grupo de até 4 atributos</t>
  </si>
  <si>
    <t xml:space="preserve">05.03.07.Criação de Scripts T-REXX </t>
  </si>
  <si>
    <t xml:space="preserve">04.08.02.01.N/A</t>
  </si>
  <si>
    <t xml:space="preserve">04.08.02.01.01.Definição de termo de entendimento único do negócio no contexto da aplicação.</t>
  </si>
  <si>
    <t xml:space="preserve">02.01.10.01.01.01.Por atributo de banco de dados de sistemas</t>
  </si>
  <si>
    <t xml:space="preserve">05.03.08.Alteração de Scripts T-REXX</t>
  </si>
  <si>
    <t xml:space="preserve">04.08.03.01.N/A</t>
  </si>
  <si>
    <t xml:space="preserve">04.08.03.01.01.Identificação de elementos do DDD e elaboração de um documento contento o resultado da aplicação desta metodologia com seus elementos e relacionamento entre eles.</t>
  </si>
  <si>
    <t xml:space="preserve">02.01.11.01.01.01.Por Tela</t>
  </si>
  <si>
    <t xml:space="preserve">05.04.01.Criação de Procedures</t>
  </si>
  <si>
    <t xml:space="preserve">04.08.04.01.N/A</t>
  </si>
  <si>
    <t xml:space="preserve">04.08.04.01.01.Elaborar documento com ponderações sobre as alternativas de particionamento para a solução em análise e indicação da abordagem mais conveniente com base no resultado do DDD aplicado para ela.</t>
  </si>
  <si>
    <t xml:space="preserve">02.01.11.02.01.01.Por Tela</t>
  </si>
  <si>
    <t xml:space="preserve">05.04.02.Alteração de Procedures</t>
  </si>
  <si>
    <t xml:space="preserve">04.09.01.01.N/A</t>
  </si>
  <si>
    <t xml:space="preserve">04.09.01.01.01.A partir de uma fonte de dados fornecida e esboço desejado, transformar, modelar e visualizar os dados, construindo um painel com as informações relevantes. Ferramenta: Power BI desktop, repositório genti.intranet.bb.com.br</t>
  </si>
  <si>
    <t xml:space="preserve">02.01.12.01.01.01.Por Tela</t>
  </si>
  <si>
    <t xml:space="preserve">05.04.03.Alteração (Pacote de Procedures)</t>
  </si>
  <si>
    <t xml:space="preserve">04.09.02.01.N/A</t>
  </si>
  <si>
    <t xml:space="preserve">04.09.02.01.01.Entrevistar e/ou colher informações referentes a solução de negócio e elaborar um relatório conforme padrão disponibilizado na Central de Arquiteturas de TI. Ferramenta: suíte MS365, Draw.io, ou outra ferramenta similar, repositório genti.intranet.bb.com.br</t>
  </si>
  <si>
    <t xml:space="preserve">02.01.12.02.01.01.Por Tela</t>
  </si>
  <si>
    <t xml:space="preserve">05.04.04.Criação de Doc. de procedure (DPC)</t>
  </si>
  <si>
    <t xml:space="preserve">04.09.03.01.N/A</t>
  </si>
  <si>
    <t xml:space="preserve">04.09.03.01.01.Entrevistar e/ou colher informações referentes a solução de negócio e/ou de TI e elaborar um diagrama conforme padrão disponibilizado na Central de Arquiteturas de TI. Ferramenta: suíte MS365, Draw.io, ou outra ferramenta similar, repositório genti.intranet.bb.com.br</t>
  </si>
  <si>
    <t xml:space="preserve">03.01.01.01.01.01.Por Processo de Negócio - Processo Referenciado</t>
  </si>
  <si>
    <t xml:space="preserve">05.04.05.Alteração de Doc. de procedure (DPC)</t>
  </si>
  <si>
    <t xml:space="preserve">04.09.04.01.N/A</t>
  </si>
  <si>
    <t xml:space="preserve">04.09.04.01.01.Entrevistar e/ou colher informações referentes a solução de negócio e/ou de TI e elaborar um relatório conforme padrão disponibilizado na Central de Arquiteturas de TI. Ferramenta: suíte MS365, Draw.io, ou outra ferramenta similar, repositório genti.intranet.bb.com.br</t>
  </si>
  <si>
    <t xml:space="preserve">03.01.01.01.01.02.Por Esboço - Esboço de Tela</t>
  </si>
  <si>
    <t xml:space="preserve">05.04.06.Alteração (Pacote de Doc. de procedure – DPC)</t>
  </si>
  <si>
    <t xml:space="preserve">04.09.05.01.N/A</t>
  </si>
  <si>
    <t xml:space="preserve">04.09.05.01.01.Construir documento arquitetural de referência, contendo argumentos, citações, base de análise, dados, diagrama, tabelas, que embase o modelo criado. Como modelo entendemos algo que tenha orientações para ser reaplicável e ser apresentado em comitê técnico. Referente ao entregável seguir conforme padrão disponibilizado na Central de Arquiteturas de TI. Ferramenta: suíte MS365, Draw.io, ou outra ferramenta similar, repositório genti.intranet.bb.com.br</t>
  </si>
  <si>
    <t xml:space="preserve">03.01.01.01.01.03.Por Tarefa - Descrição da tarefa – controle, risco, sistema e executante</t>
  </si>
  <si>
    <t xml:space="preserve">05.04.07.Criação de Cardlib/Sysin</t>
  </si>
  <si>
    <t xml:space="preserve">04.09.06.01.N/A</t>
  </si>
  <si>
    <t xml:space="preserve">04.09.06.01.01.Pesquisa de referencial teórico sobre padrões e evolução de arquitetura de TI, o estudo deve seguir padrão disponibilizado na Central de Arquiteturas de TI. Ferramenta: suíte MS365, Draw.io, ou outra ferramenta similar, repositório genti.intranet.bb.com.br</t>
  </si>
  <si>
    <t xml:space="preserve">03.01.01.01.01.04.Por Agrupamento - Agrupamento</t>
  </si>
  <si>
    <t xml:space="preserve">05.04.08.Alteração de Cardlib/Sysin</t>
  </si>
  <si>
    <t xml:space="preserve">04.09.07.01.N/A</t>
  </si>
  <si>
    <t xml:space="preserve">04.09.07.01.01.Revisar documento existente, fazendo as correções e atualizações que julgar necessárias, e elaborar um diagrama, conforme modelos disponibilizados na Central de Arquiteturas de TI. Ferramenta: suíte MS365, Draw.io, ou outra ferramenta similar, repositório genti.intranet.bb.com.br</t>
  </si>
  <si>
    <t xml:space="preserve">03.01.01.01.01.05.Por Regra de Negócio - Regra de Negócio</t>
  </si>
  <si>
    <t xml:space="preserve">05.04.09.Alteração (Pacote de Cardlib/Sysin)</t>
  </si>
  <si>
    <t xml:space="preserve">04.09.08.01.N/A</t>
  </si>
  <si>
    <t xml:space="preserve">04.09.08.01.01.Revisar documento existente, fazendo as correções e atualizações que julgar necessárias, e elaborar uma recomendação, conforme modelos disponibilizados na Central de Arquiteturas de TI. Ferramenta: suíte MS365, Draw.io, ou outra ferramenta similar, repositório genti.intranet.bb.com.br</t>
  </si>
  <si>
    <t xml:space="preserve">03.01.02.01.01.01.Por Processo de Negócio - Processo Referenciado</t>
  </si>
  <si>
    <t xml:space="preserve">05.04.10.Criação de Job ou Job@</t>
  </si>
  <si>
    <t xml:space="preserve">04.09.09.01.N/A</t>
  </si>
  <si>
    <t xml:space="preserve">04.09.09.01.01.Revisar documento existente, fazendo as correções e atualizações que julgar necessárias, e elaborar um modelo, conforme modelos disponibilizados na Central de Arquiteturas de TI. Ferramenta: suíte MS365, Draw.io, ou outra ferramenta similar, repositório genti.intranet.bb.com.br</t>
  </si>
  <si>
    <t xml:space="preserve">03.01.02.01.01.02.Por Esboço - Esboço de Tela</t>
  </si>
  <si>
    <t xml:space="preserve">05.04.11.Alteração de Job ou Job@</t>
  </si>
  <si>
    <t xml:space="preserve">05.01.01.01.Baixa</t>
  </si>
  <si>
    <t xml:space="preserve">05.01.01.01.01.Mapas que não contenham itens de complexidade listado no próximo nível de complexidade</t>
  </si>
  <si>
    <t xml:space="preserve">03.01.02.01.01.03.Por Tarefa - Descrição da tarefa – controle, risco, sistema e executante</t>
  </si>
  <si>
    <t xml:space="preserve">05.04.12.Alteração (Pacote de Job ou Job@)</t>
  </si>
  <si>
    <t xml:space="preserve">05.01.01.02.Média</t>
  </si>
  <si>
    <t xml:space="preserve">05.01.01.02.01.Mapas que contenham um ou mais itens de complexidade abaixo: 
- Mais de 20 (vinte) variáveis com o tipo e o tamanho definidos (exceto os itens de grupo); 
- Tabelas e/ou arrays tridimensionais ou acima; 
- Dimensões acima das convencionais (23x79); 
- Código interno dentro do mapa; 
- Modo “Report”;</t>
  </si>
  <si>
    <t xml:space="preserve">03.01.02.01.01.04.Por Agrupamento - Agrupamento</t>
  </si>
  <si>
    <t xml:space="preserve">05.05.01.Active Directory/LDAP Criação de programas para manter cadastro do usuário</t>
  </si>
  <si>
    <t xml:space="preserve">05.01.01.03.Alta</t>
  </si>
  <si>
    <t xml:space="preserve">05.01.01.03.01.Mapas que contenham pelo menos um dos itens de complexidade abaixo:
- Mapa BMS/CICS; 
- Apresentação de gráficos (barras, círculos, etc.);</t>
  </si>
  <si>
    <t xml:space="preserve">03.01.02.01.01.05.Por Regra de Negócio - Regra de Negócio</t>
  </si>
  <si>
    <t xml:space="preserve">05.05.02.Active Directory/LDAP Alteração de programas para manter cadastro do usuário</t>
  </si>
  <si>
    <t xml:space="preserve">05.01.02.01.Baixa</t>
  </si>
  <si>
    <t xml:space="preserve">05.01.02.01.01.Mapas que não contenham itens de complexidade listado no próximo nível de complexidade</t>
  </si>
  <si>
    <t xml:space="preserve">04.01.01.01.01.01.Por entidade/tabela</t>
  </si>
  <si>
    <t xml:space="preserve">05.05.03.Active Directory/LDAP Criação de programas para manter as autorizações do usuário</t>
  </si>
  <si>
    <t xml:space="preserve">05.01.02.02.Média</t>
  </si>
  <si>
    <t xml:space="preserve">05.01.02.02.01.Mapas que contenham um ou mais itens de complexidade abaixo: 
- Mais de 20 (vinte) variáveis com o tipo e o tamanho definidos (Exceto os itens de grupo); 
- Tabelas e/ou arrays tridimensionais ou acima; 
- Dimensões acima das convencionais (23x79); 
- Código interno dentro do mapa;
- Modo “Report”;</t>
  </si>
  <si>
    <t xml:space="preserve">04.01.02.01.01.01.Por entidade/tabela</t>
  </si>
  <si>
    <t xml:space="preserve">05.05.04.Active Directory/LDAP Alteração de programas para manter as autorizações do usuário</t>
  </si>
  <si>
    <t xml:space="preserve">05.01.02.03.Alta</t>
  </si>
  <si>
    <t xml:space="preserve">05.01.02.03.01.Mapas que contenham pelo menos um dos itens de complexidade abaixo:
- Mapa BMS/CICS; 
- Apresentação de gráficos (barras, círculos, etc.);</t>
  </si>
  <si>
    <t xml:space="preserve">04.01.03.01.01.01.Por entidade/tabela</t>
  </si>
  <si>
    <t xml:space="preserve">05.05.05.Extrair e validar dados do RACF e Z/OS com o sistema corporativo de gerenciamento de acessos</t>
  </si>
  <si>
    <t xml:space="preserve">05.01.03.01.N/A</t>
  </si>
  <si>
    <t xml:space="preserve">05.01.03.01.01.Em caso de alterações repetitivas</t>
  </si>
  <si>
    <t xml:space="preserve">04.01.04.01.01.01.Por entidade/tabela</t>
  </si>
  <si>
    <t xml:space="preserve">05.05.06.Criação de Programa ou rocedures para manter cadastro do usuário no RACF</t>
  </si>
  <si>
    <t xml:space="preserve">05.02.01.01.N/A</t>
  </si>
  <si>
    <t xml:space="preserve">05.02.01.01.01.-</t>
  </si>
  <si>
    <t xml:space="preserve">04.02.01.01.01.01.Por artefato</t>
  </si>
  <si>
    <t xml:space="preserve">05.05.07.Manter cadastro do usuário no RACF</t>
  </si>
  <si>
    <t xml:space="preserve">05.02.02.01.N/A</t>
  </si>
  <si>
    <t xml:space="preserve">05.02.02.01.01.-</t>
  </si>
  <si>
    <t xml:space="preserve">04.02.02.01.01.01.Por artefato</t>
  </si>
  <si>
    <t xml:space="preserve">05.05.08.Criar as autorizações do usuário no RACF</t>
  </si>
  <si>
    <t xml:space="preserve">05.02.03.01.N/A</t>
  </si>
  <si>
    <t xml:space="preserve">05.02.03.01.01.Ficará a critério, do demandante, decidir qual a forma de orçamento, por pacote ou unitário, em caso de alterações repetitivas em objetos.</t>
  </si>
  <si>
    <t xml:space="preserve">04.03.01.01.01.01.Por análise</t>
  </si>
  <si>
    <t xml:space="preserve">05.05.09.Alterar as autorizações do usuário no RACF</t>
  </si>
  <si>
    <t xml:space="preserve">05.03.01.01.Baixa</t>
  </si>
  <si>
    <t xml:space="preserve">05.03.01.01.01.Objetos com a quantidade de até 30 (trinta) dos itens de complexidade abaixo: 
- Arquivos utilizados pelo objeto (por arquivo); 
- Testes condicionais (por teste - IF e WHEN); 
- Chamadas a objetos (por chamada); 
- Instruções SQL/Adabas (por instrução); 
- Array (por array); 
- Comandos CICS – EXEC CICS (por comando)</t>
  </si>
  <si>
    <t xml:space="preserve">04.04.01.01.01.01.Por análise</t>
  </si>
  <si>
    <t xml:space="preserve">05.05.10.Extrair dados dos usuários (e suas autorizações) no RACF e validá-los na base do sistema corporativo de gerenciamento de acesso</t>
  </si>
  <si>
    <t xml:space="preserve">05.03.01.02.Média</t>
  </si>
  <si>
    <t xml:space="preserve">05.03.01.02.01.Objetos com a quantidade de 31 (trinta e um) a 80 (oitenta) dos itens de complexidade listados abaixo: 
- Arquivos utilizados pelo objeto (por arquivo); 
- Testes condicionais (por teste - IF e WHEN); 
- Chamadas a objetos (por chamada); 
- Instruções SQL/Adabas (por instrução); 
- Array (por array); 
- Comandos CICS – EXEC CICS (por comando)</t>
  </si>
  <si>
    <t xml:space="preserve">04.05.01.01.01.01.Por índice</t>
  </si>
  <si>
    <t xml:space="preserve">05.05.11.ROSCOE Manter cadastro do usuário</t>
  </si>
  <si>
    <t xml:space="preserve">05.03.01.03.Alta</t>
  </si>
  <si>
    <t xml:space="preserve">05.03.01.03.01.Objetos com a quantidade superior a 80 (oitenta) dos itens de complexidade abaixo: 
- Arquivos utilizados pelo objeto (por arquivo); 
- Testes condicionais (por teste - IF e WHEN); 
- Chamadas a objetos (por chamada); 
- Instruções SQL/Adabas (por instrução); 
- Array (por array); 
- Comandos CICS – EXEC CICS (por comando)</t>
  </si>
  <si>
    <t xml:space="preserve">04.05.02.01.01.01.Por índice</t>
  </si>
  <si>
    <t xml:space="preserve">05.05.12.Realizar análise e propor solução de segurança</t>
  </si>
  <si>
    <t xml:space="preserve">05.03.02.01.Baixa</t>
  </si>
  <si>
    <t xml:space="preserve">05.03.02.01.01.Objetos com a quantidade de até 30 (trinta) dos itens de complexidade abaixo:
- Arquivos utilizados pelo objeto (por arquivo); 
- Testes condicionais (por teste - IF e WHEN); 
- Chamadas a objetos (por chamada); 
- Instruções SQL/Adabas (por instrução); 
- Array (por array); 
- Comandos CICS – EXEC CICS (por comando)</t>
  </si>
  <si>
    <t xml:space="preserve">04.06.01.01.01.01.Por termo</t>
  </si>
  <si>
    <t xml:space="preserve">05.06.01.Criação de Objeto (Programa, Sub-rotina, Copy)</t>
  </si>
  <si>
    <t xml:space="preserve">05.03.02.02.Média</t>
  </si>
  <si>
    <t xml:space="preserve">05.03.02.02.01.Objetos com a quantidade de 31 (trinta e um) a 80 (oitenta) dos itens de complexidade listados abaixo: 
- Arquivos utilizados pelo objeto (por arquivo); 
- Testes condicionais (por teste - IF e WHEN); 
- Chamadas a objetos (por chamada); 
- Instruções SQL/Adabas (por instrução); 
- Array (por array); 
- Comandos CICS – EXEC CICS (por comando)</t>
  </si>
  <si>
    <t xml:space="preserve">04.06.02.01.01.01.Por termo</t>
  </si>
  <si>
    <t xml:space="preserve">05.06.02.Alteraço de Objeto (Programa, Sub-rotina, Copy)</t>
  </si>
  <si>
    <t xml:space="preserve">05.03.02.03.Alta</t>
  </si>
  <si>
    <t xml:space="preserve">05.03.02.03.01.Objetos com a quantidade superior a 80 (oitenta) dos itens de complexidade abaixo: 
- Arquivos utilizados pelo objeto (por arquivo); 
- Testes condicionais (por teste - IF e WHEN); 
- Chamadas a objetos (por chamada); 
- Instruções SQL/Adabas (por instrução); 
- Array (por array); 
- Comandos CICS – EXEC CICS (por comando)</t>
  </si>
  <si>
    <t xml:space="preserve">04.06.03.01.01.01.Por termo</t>
  </si>
  <si>
    <t xml:space="preserve">05.06.03.Criação de Objeto GRI (Programa, Sub-rotina, Copy)</t>
  </si>
  <si>
    <t xml:space="preserve">05.03.03.01.N/A</t>
  </si>
  <si>
    <t xml:space="preserve">05.03.03.01.01.Ficará a critério, do demandante, decidir qual a forma de orçamento, por pacote ou unitário, em caso de alterações repetitivas em objetos</t>
  </si>
  <si>
    <t xml:space="preserve">04.06.04.01.01.01.Por termo</t>
  </si>
  <si>
    <t xml:space="preserve">05.06.04.Alteração de Objeto GRI (Programa, Sub-rotina, Copy)</t>
  </si>
  <si>
    <t xml:space="preserve">05.03.04.01.Baixa</t>
  </si>
  <si>
    <t xml:space="preserve">05.03.04.01.01.Objetos com a quantidade de até 30 (trinta) dos itens de complexidade abaixo: 
- Arquivos utilizados pelo objeto (por arquivo); 
- Testes condicionais (por teste – IF, WHEN e VALUE); 
- Chamadas a objetos (por chamada – CALL, CALLNAT E FETCH); 
- Instruções SQL/Adabas (por instrução); 
- Array (por array); 
- JCL dentro de programas ( por chamada - EXEC)</t>
  </si>
  <si>
    <t xml:space="preserve">04.07.01.01.01.01.Por tabela destino</t>
  </si>
  <si>
    <t xml:space="preserve">05.07.01.Construção do job ETL</t>
  </si>
  <si>
    <t xml:space="preserve">05.03.04.02.Média</t>
  </si>
  <si>
    <t xml:space="preserve">05.03.04.02.01.Objetos com a quantidade de 31 (trinta e um) a 80 (oitenta) dos itens de complexidade listados abaixo:
- Arquivos utilizados pelo objeto (por arquivo); 
- Testes condicionais (por teste – IF, WHEN e VALUE); 
- Chamadas a objetos (por chamada – CALL, CALLNAT E FETCH); 
- Instruções SQL/Adabas (por instrução); 
- Array (por array); 
- JCL dentro de programas ( por chamada - EXEC)</t>
  </si>
  <si>
    <t xml:space="preserve">04.07.02.01.01.01.Por tabela destino</t>
  </si>
  <si>
    <t xml:space="preserve">05.07.06.Construção de job para geração de bases de dados para treinamento, validação e testes</t>
  </si>
  <si>
    <t xml:space="preserve">05.03.04.03.Alta</t>
  </si>
  <si>
    <t xml:space="preserve">05.03.04.03.01.Objetos com a quantidade superior a 80 (oitenta) dos itens de complexidade abaixo: 
- Arquivos utilizados pelo objeto (por arquivo); 
- Testes condicionais (por teste – IF, WHEN e VALUE); 
- Chamadas a objetos (por chamada – CALL, CALLNAT E FETCH); 
- Instruções SQL/Adabas (por instrução); 
- Array (por array); 
- JCL dentro de programas ( por chamada - EXEC)</t>
  </si>
  <si>
    <t xml:space="preserve">04.07.03.01.01.01.Por relatório</t>
  </si>
  <si>
    <t xml:space="preserve">05.07.07.Realizar suporte técnico em Analytics</t>
  </si>
  <si>
    <t xml:space="preserve">05.03.05.01.Baixa</t>
  </si>
  <si>
    <t xml:space="preserve">05.03.05.01.01.Objetos com a quantidade de até 30 (trinta) dos itens de complexidade abaixo:
- Arquivos utilizados pelo objeto (por arquivo); 
- Testes condicionais (por teste – IF, WHEN e VALUE); 
- Chamadas a objetos (por chamada – CALL, CALLNAT E FETCH); 
- Instruções SQL/Adabas (por instrução); 
- Array (por array); 
- JCL dentro de programas ( por chamada - EXEC)</t>
  </si>
  <si>
    <t xml:space="preserve">04.07.04.01.01.01.Por relatório</t>
  </si>
  <si>
    <t xml:space="preserve">05.07.08.Instalar serviços/componentes</t>
  </si>
  <si>
    <t xml:space="preserve">05.03.05.02.Média</t>
  </si>
  <si>
    <t xml:space="preserve">05.03.05.02.01.Objetos com a quantidade de 31 (trinta e um) a 80 (oitenta) dos itens de complexidade listados abaixo:
- Arquivos utilizados pelo objeto (por arquivo); 
- Testes condicionais (por teste – IF, WHEN e VALUE); 
- Chamadas a objetos (por chamada – CALL, CALLNAT E FETCH); 
- Instruções SQL/Adabas (por instrução); 
- Array (por array); 
- JCL dentro de programas ( por chamada - EXEC)</t>
  </si>
  <si>
    <t xml:space="preserve">04.07.05.01.01.01.Por tabela</t>
  </si>
  <si>
    <t xml:space="preserve">05.07.09.Configurar serviços/componentes</t>
  </si>
  <si>
    <t xml:space="preserve">05.03.05.03.Alta</t>
  </si>
  <si>
    <t xml:space="preserve">05.03.05.03.01.Objetos com a quantidade superior a 80 (oitenta) dos itens de complexidade abaixo:
- Arquivos utilizados pelo objeto (por arquivo); 
- Testes condicionais (por teste – IF, WHEN e VALUE); 
- Chamadas a objetos (por chamada – CALL, CALLNAT E FETCH); 
- Instruções SQL/Adabas (por instrução); 
- Array (por array); 
- JCL dentro de programas ( por chamada - EXEC)</t>
  </si>
  <si>
    <t xml:space="preserve">04.07.06.01.01.01.Por código fonte</t>
  </si>
  <si>
    <t xml:space="preserve">05.07.10.Realizar pesquisa técnica de componentes</t>
  </si>
  <si>
    <t xml:space="preserve">05.03.06.01.N/A</t>
  </si>
  <si>
    <t xml:space="preserve">05.03.06.01.01.Ficará a critério, do demandante, decidir qual a forma de orçamento, por pacote ou unitário, em caso de alterações repetitivas em objetos.</t>
  </si>
  <si>
    <t xml:space="preserve">04.08.01.01.01.01.Por sessão</t>
  </si>
  <si>
    <t xml:space="preserve">05.07.11.Executar testes</t>
  </si>
  <si>
    <t xml:space="preserve">05.03.07.01.N/A</t>
  </si>
  <si>
    <t xml:space="preserve">05.03.07.01.01.Entregável: nome do módulo/Nome do script de teste Ex.: STTS0001/TSTT0001</t>
  </si>
  <si>
    <t xml:space="preserve">04.08.02.01.01.01.Por termo</t>
  </si>
  <si>
    <t xml:space="preserve">05.07.12.Elaborar manual de instruções</t>
  </si>
  <si>
    <t xml:space="preserve">05.03.08.01.N/A</t>
  </si>
  <si>
    <t xml:space="preserve">05.03.08.01.01.Entregável: nome do módulo/Nome do script de teste Ex.: STTS0001/TSTT0002</t>
  </si>
  <si>
    <t xml:space="preserve">04.08.03.01.01.01.Por documento</t>
  </si>
  <si>
    <t xml:space="preserve">05.07.13.Elaborar roteiro de instalação/configuração</t>
  </si>
  <si>
    <t xml:space="preserve">05.04.01.01.Muito Baixa</t>
  </si>
  <si>
    <t xml:space="preserve">05.04.01.01.01.Até 3 steps</t>
  </si>
  <si>
    <t xml:space="preserve">04.08.04.01.01.01.Por documento</t>
  </si>
  <si>
    <t xml:space="preserve">05.07.14.Elaborar script de automação</t>
  </si>
  <si>
    <t xml:space="preserve">05.04.01.02.Baixa</t>
  </si>
  <si>
    <t xml:space="preserve">05.04.01.02.01.Entre 4 e 5 steps</t>
  </si>
  <si>
    <t xml:space="preserve">04.09.01.01.01.01.Por painel</t>
  </si>
  <si>
    <t xml:space="preserve">05.07.15.Solucionar incidente em Big Data</t>
  </si>
  <si>
    <t xml:space="preserve">05.04.01.03.Média</t>
  </si>
  <si>
    <t xml:space="preserve">05.04.01.03.01.Entre 6 e 99 steps</t>
  </si>
  <si>
    <t xml:space="preserve">04.09.02.01.01.01.Por relatório</t>
  </si>
  <si>
    <t xml:space="preserve">05.07.16.Construir/alterar relatório utilizando ferramentas de visualização de dados (Ex: Spotfire ou similar)</t>
  </si>
  <si>
    <t xml:space="preserve">05.04.01.04.Alta</t>
  </si>
  <si>
    <t xml:space="preserve">05.04.01.04.01.Mais de 99 steps</t>
  </si>
  <si>
    <t xml:space="preserve">04.09.03.01.01.01.Por diagrama</t>
  </si>
  <si>
    <t xml:space="preserve">05.07.17.Construir/alterar gráfico utilizando ferramentas de visualização de dados (Ex: Spotfire ou similar)</t>
  </si>
  <si>
    <t xml:space="preserve">05.04.02.01.Muito Baixa</t>
  </si>
  <si>
    <t xml:space="preserve">05.04.02.01.01.Até 3 steps</t>
  </si>
  <si>
    <t xml:space="preserve">04.09.04.01.01.01.Por relatório</t>
  </si>
  <si>
    <t xml:space="preserve">05.07.18.Construir/alterar Indicador utilizando ferramentas de visualização de dados (Ex: Spotfire ou Similar)</t>
  </si>
  <si>
    <t xml:space="preserve">05.04.02.02.Baixa</t>
  </si>
  <si>
    <t xml:space="preserve">05.04.02.02.01.Entre 4 e 5 steps</t>
  </si>
  <si>
    <t xml:space="preserve">04.09.05.01.01.01.Por modelo</t>
  </si>
  <si>
    <t xml:space="preserve">05.07.19.Construir/alterar Dashboard utilizando ferramentas de visualização de dados (Ex: Spotfire ou similar)</t>
  </si>
  <si>
    <t xml:space="preserve">05.04.02.03.Média</t>
  </si>
  <si>
    <t xml:space="preserve">05.04.02.03.01.Entre 6 e 99 steps</t>
  </si>
  <si>
    <t xml:space="preserve">04.09.06.01.01.01.Por estudo</t>
  </si>
  <si>
    <t xml:space="preserve">05.07.20.Mapear Objeto de Dados</t>
  </si>
  <si>
    <t xml:space="preserve">05.04.02.04.Alta</t>
  </si>
  <si>
    <t xml:space="preserve">05.04.02.04.01.Mais de 99 steps</t>
  </si>
  <si>
    <t xml:space="preserve">04.09.07.01.01.01.Por diagrama</t>
  </si>
  <si>
    <t xml:space="preserve">05.07.21.Realizar suporte técnico</t>
  </si>
  <si>
    <t xml:space="preserve">05.04.03.01.N/A</t>
  </si>
  <si>
    <t xml:space="preserve">05.04.03.01.01.Ficará a critério, do demandante, decidir qual a forma de orçamento, por pacote ou unitário, em caso de alterações repetitivas em objetos</t>
  </si>
  <si>
    <t xml:space="preserve">04.09.08.01.01.01.Por relatório</t>
  </si>
  <si>
    <t xml:space="preserve">05.07.22.Documentar práticas em Visualização de Dados</t>
  </si>
  <si>
    <t xml:space="preserve">05.04.04.01.Baixa</t>
  </si>
  <si>
    <t xml:space="preserve">05.04.04.01.01.O objeto não possui “Providências Complementares – JOB”</t>
  </si>
  <si>
    <t xml:space="preserve">04.09.09.01.01.01.Por modelo</t>
  </si>
  <si>
    <t xml:space="preserve">05.07.23.Construir/alterar funções, scripts ou métricas calculadas utilizadas em ferramentas de visualização de dados (Ex: Spotfire ou similar)</t>
  </si>
  <si>
    <t xml:space="preserve">05.04.04.02.Média</t>
  </si>
  <si>
    <t xml:space="preserve">05.04.04.02.01.O objeto possui “Providências Complementares – JOB” até 10 steps</t>
  </si>
  <si>
    <t xml:space="preserve">05.01.01.01.01.01.Por objeto</t>
  </si>
  <si>
    <t xml:space="preserve">05.07.24.Análise de Performance</t>
  </si>
  <si>
    <t xml:space="preserve">05.04.04.03.Alta</t>
  </si>
  <si>
    <t xml:space="preserve">05.04.04.03.01.O objeto possui “Providências Complementares – JOB” com mais de 10 steps</t>
  </si>
  <si>
    <t xml:space="preserve">05.01.01.02.01.01.Por objeto</t>
  </si>
  <si>
    <t xml:space="preserve">05.07.25.Construir ou alterar script para a criação de imagens de containers</t>
  </si>
  <si>
    <t xml:space="preserve">05.04.05.01.Baixa</t>
  </si>
  <si>
    <t xml:space="preserve">05.04.05.01.01.O objeto não possui “Providências Complementares – JOB”</t>
  </si>
  <si>
    <t xml:space="preserve">05.01.01.03.01.01.Por objeto</t>
  </si>
  <si>
    <t xml:space="preserve">05.07.26.Realizar pesquisa técnica de componentes</t>
  </si>
  <si>
    <t xml:space="preserve">05.04.05.02.Média</t>
  </si>
  <si>
    <t xml:space="preserve">05.04.05.02.01.O objeto possui “Providências Complementares – JOB” até 10 steps</t>
  </si>
  <si>
    <t xml:space="preserve">05.01.02.01.01.01.Por objeto</t>
  </si>
  <si>
    <t xml:space="preserve">05.07.27.Elaborar query para Inteligência Artificial</t>
  </si>
  <si>
    <t xml:space="preserve">05.04.05.03.Alta</t>
  </si>
  <si>
    <t xml:space="preserve">05.04.05.03.01.O objeto possui “Providências Complementares – JOB” com mais de 10 steps</t>
  </si>
  <si>
    <t xml:space="preserve">05.01.02.02.01.01.Por objeto</t>
  </si>
  <si>
    <t xml:space="preserve">05.07.28.Realizar exploração ou modelagem de dados.</t>
  </si>
  <si>
    <t xml:space="preserve">05.04.06.01.N/A</t>
  </si>
  <si>
    <t xml:space="preserve">05.04.06.01.01.Ficará a critério, do demandante, decidir qual a forma de orçamento, por pacote ou unitário, em caso de alterações repetitivas em objetos</t>
  </si>
  <si>
    <t xml:space="preserve">05.01.02.03.01.01.Por objeto</t>
  </si>
  <si>
    <t xml:space="preserve">05.07.29.Pré-processamento de dados</t>
  </si>
  <si>
    <t xml:space="preserve">05.04.07.01.Baixa</t>
  </si>
  <si>
    <t xml:space="preserve">05.04.07.01.01.Não contém Balance Line, nem mais de 5 instruções internas</t>
  </si>
  <si>
    <t xml:space="preserve">05.01.03.01.01.01.Por pacote de 5 mapas</t>
  </si>
  <si>
    <t xml:space="preserve">05.07.30.Pesquisa técnica de Modelos e Métodos</t>
  </si>
  <si>
    <t xml:space="preserve">05.04.07.02.Alta</t>
  </si>
  <si>
    <t xml:space="preserve">05.04.07.02.01.Balance Line OU mais de 5 instruções internas</t>
  </si>
  <si>
    <t xml:space="preserve">05.02.01.01.01.01.Por objeto</t>
  </si>
  <si>
    <t xml:space="preserve">05.07.31.Parametrização/Configuração de Modelo</t>
  </si>
  <si>
    <t xml:space="preserve">05.04.08.01.Baixa</t>
  </si>
  <si>
    <t xml:space="preserve">05.04.08.01.01.Não contém Balance Line, nem mais de 5 instruções internas</t>
  </si>
  <si>
    <t xml:space="preserve">05.02.02.01.01.01.Por objeto</t>
  </si>
  <si>
    <t xml:space="preserve">05.07.32.Treinamento/Retreinamento de Modelo e Análise de Resultados</t>
  </si>
  <si>
    <t xml:space="preserve">05.04.08.02.Alta</t>
  </si>
  <si>
    <t xml:space="preserve">05.04.08.02.01.Balance Line OU mais de 5 instruções internas</t>
  </si>
  <si>
    <t xml:space="preserve">05.02.03.01.01.01.Por pacote de até 5 objetos</t>
  </si>
  <si>
    <t xml:space="preserve">05.07.33.Planejamento da solução</t>
  </si>
  <si>
    <t xml:space="preserve">05.04.09.01.N/A</t>
  </si>
  <si>
    <t xml:space="preserve">05.04.09.01.01.Em caso de alterações repetitivas. Ficará a critério, do demandante, decidir qual a forma de orçamento, por pacote ou unitário, em caso de alterações repetitivas em objetos</t>
  </si>
  <si>
    <t xml:space="preserve">05.03.01.01.01.01.Por objeto</t>
  </si>
  <si>
    <t xml:space="preserve">05.07.34.Anotação de dados</t>
  </si>
  <si>
    <t xml:space="preserve">05.04.10.01.Muito Baixa</t>
  </si>
  <si>
    <t xml:space="preserve">05.04.10.01.01.Até 3 steps</t>
  </si>
  <si>
    <t xml:space="preserve">05.03.01.02.01.01.Por objeto</t>
  </si>
  <si>
    <t xml:space="preserve">05.07.35.Realização de oficina sobre Machine Learning</t>
  </si>
  <si>
    <t xml:space="preserve">05.04.10.02.Baixa</t>
  </si>
  <si>
    <t xml:space="preserve">05.04.10.02.01.Entre 4 e 5 steps</t>
  </si>
  <si>
    <t xml:space="preserve">05.03.01.03.01.01.Por objeto</t>
  </si>
  <si>
    <t xml:space="preserve">05.07.36.Construir Manualmente Dataset de Imagens para treinamento/validacao</t>
  </si>
  <si>
    <t xml:space="preserve">05.04.10.03.Média</t>
  </si>
  <si>
    <t xml:space="preserve">05.04.10.03.01.Entre 6 e 99 steps</t>
  </si>
  <si>
    <t xml:space="preserve">05.03.02.01.01.01.Por objeto</t>
  </si>
  <si>
    <t xml:space="preserve">05.08.01.Criação de Objetos Assembler (Sub-rotina)</t>
  </si>
  <si>
    <t xml:space="preserve">05.04.10.04.Alta</t>
  </si>
  <si>
    <t xml:space="preserve">05.04.10.04.01.Mais de 99 steps</t>
  </si>
  <si>
    <t xml:space="preserve">05.03.02.02.01.01.Por objeto</t>
  </si>
  <si>
    <t xml:space="preserve">05.08.02.Alteração de Objetos Assembler (Sub-rotina)</t>
  </si>
  <si>
    <t xml:space="preserve">05.04.11.01.Muito Baixa</t>
  </si>
  <si>
    <t xml:space="preserve">05.04.11.01.01.Até 3 steps</t>
  </si>
  <si>
    <t xml:space="preserve">05.03.02.03.01.01.Por objeto</t>
  </si>
  <si>
    <t xml:space="preserve">05.08.03.Alteração (pacote de Objetos Assembler)</t>
  </si>
  <si>
    <t xml:space="preserve">05.04.11.02.Baixa</t>
  </si>
  <si>
    <t xml:space="preserve">05.04.11.02.01.Entre 4 e 5 steps</t>
  </si>
  <si>
    <t xml:space="preserve">05.03.03.01.01.01.Por pacote de até 5 objetos</t>
  </si>
  <si>
    <t xml:space="preserve">05.09.01.Construção do job Guide</t>
  </si>
  <si>
    <t xml:space="preserve">05.04.11.03.Média</t>
  </si>
  <si>
    <t xml:space="preserve">05.04.11.03.01.Entre 6 e 99 steps</t>
  </si>
  <si>
    <t xml:space="preserve">05.03.04.01.01.01.Por objeto</t>
  </si>
  <si>
    <t xml:space="preserve">05.09.02.Alteração de job Guide</t>
  </si>
  <si>
    <t xml:space="preserve">05.04.11.04.Alta</t>
  </si>
  <si>
    <t xml:space="preserve">05.04.11.04.01.Mais de 99 steps</t>
  </si>
  <si>
    <t xml:space="preserve">05.03.04.02.01.01.Por objeto</t>
  </si>
  <si>
    <t xml:space="preserve">05.09.03.Construção do job DI</t>
  </si>
  <si>
    <t xml:space="preserve">05.04.12.01.N/A</t>
  </si>
  <si>
    <t xml:space="preserve">05.04.12.01.01.Ficará a critério, do demandante, decidir qual a forma de orçamento, por pacote ou unitário, em caso de alterações repetitivas em objetos</t>
  </si>
  <si>
    <t xml:space="preserve">05.03.04.03.01.01.Por objeto</t>
  </si>
  <si>
    <t xml:space="preserve">05.09.04.Alteração de job DI</t>
  </si>
  <si>
    <t xml:space="preserve">05.05.01.01.N/A</t>
  </si>
  <si>
    <t xml:space="preserve">05.05.01.01.01.Criação de programas Cobol ou Procedures para geração do LDIF para manter cadastro do usuário no AD ou LDAP</t>
  </si>
  <si>
    <t xml:space="preserve">05.03.05.01.01.01.Por objeto</t>
  </si>
  <si>
    <t xml:space="preserve">05.09.05.Especificação Técnica</t>
  </si>
  <si>
    <t xml:space="preserve">05.05.02.01.N/A</t>
  </si>
  <si>
    <t xml:space="preserve">05.05.02.01.01.Alteração de programas Cobol ou Procedures para geração do LDIF para manter cadastro do usuário no AD ou LDAP</t>
  </si>
  <si>
    <t xml:space="preserve">05.03.05.02.01.01.Por objeto</t>
  </si>
  <si>
    <t xml:space="preserve">05.09.06.Construção de Relatórios VA</t>
  </si>
  <si>
    <t xml:space="preserve">05.05.03.01.N/A</t>
  </si>
  <si>
    <t xml:space="preserve">05.05.03.01.01.Criação de programas Cobol ou Procedures para geração do LDIF para manter as autorizações do usuário no AD ou LDAP</t>
  </si>
  <si>
    <t xml:space="preserve">05.03.05.03.01.01.Por objeto</t>
  </si>
  <si>
    <t xml:space="preserve">05.05.04.01.N/A</t>
  </si>
  <si>
    <t xml:space="preserve">05.05.04.01.01.Alteração de programas Cobol ou Procedures para geração do LDIF para manter as autorizações do usuário no AD ou LDAP</t>
  </si>
  <si>
    <t xml:space="preserve">05.03.06.01.01.01.Por pacote de até 5 objetos</t>
  </si>
  <si>
    <t xml:space="preserve">05.10.02.Alteração de tela HTML ou XHTML ou JSP ou XML ou VTL ou XSL ou Swing ou AWT ou XUI ou PHP</t>
  </si>
  <si>
    <t xml:space="preserve">05.05.05.01.N/A</t>
  </si>
  <si>
    <t xml:space="preserve">05.05.05.01.01.Codificação em linguagem CARLA (linguagem de programação do zSecure) para extrair e validar dados do RACF e Z/OS na base do sistema corporativo de gerenciamento de acesso</t>
  </si>
  <si>
    <t xml:space="preserve">05.03.07.01.01.01.Por script</t>
  </si>
  <si>
    <t xml:space="preserve">05.05.06.01.N/A</t>
  </si>
  <si>
    <t xml:space="preserve">05.05.06.01.01.Criação de Programa ou Procedures para manter cadastro do usuário no RACF</t>
  </si>
  <si>
    <t xml:space="preserve">05.03.08.01.01.01.Por script</t>
  </si>
  <si>
    <t xml:space="preserve">05.05.07.01.N/A</t>
  </si>
  <si>
    <t xml:space="preserve">05.05.07.01.01.Alteração de Programa ou Procedures para manter cadastro do usuário no RACF</t>
  </si>
  <si>
    <t xml:space="preserve">05.04.01.01.01.01.Por step</t>
  </si>
  <si>
    <t xml:space="preserve">05.10.05.Criação JavaScript</t>
  </si>
  <si>
    <t xml:space="preserve">05.05.08.01.N/A</t>
  </si>
  <si>
    <t xml:space="preserve">05.05.08.01.01.Criação de Programa ou Procedures para manter as autorizações do usuário no RACF</t>
  </si>
  <si>
    <t xml:space="preserve">05.04.01.02.01.01.Por step</t>
  </si>
  <si>
    <t xml:space="preserve">05.10.06.Alteração JavaScript</t>
  </si>
  <si>
    <t xml:space="preserve">05.05.09.01.N/A</t>
  </si>
  <si>
    <t xml:space="preserve">05.05.09.01.01.Alteração de Programa ou Procedures para manter as autorizações do usuário no RACF</t>
  </si>
  <si>
    <t xml:space="preserve">05.04.01.03.01.01.Por step</t>
  </si>
  <si>
    <t xml:space="preserve">05.10.07.Criação de arquivo chave/valor ou tipo XML</t>
  </si>
  <si>
    <t xml:space="preserve">05.05.10.01.N/A</t>
  </si>
  <si>
    <t xml:space="preserve">05.05.10.01.01.Criação de Procedures com comandos RACF para extrair e validar dados dos usuários RACF na base do sistema corporativo de gerenciamento de acesso</t>
  </si>
  <si>
    <t xml:space="preserve">05.04.01.04.01.01.Por step</t>
  </si>
  <si>
    <t xml:space="preserve">05.10.08.Alteração de arquivo chave/valor ou tipo XML</t>
  </si>
  <si>
    <t xml:space="preserve">05.05.11.01.N/A</t>
  </si>
  <si>
    <t xml:space="preserve">05.05.11.01.01.Criação de Procedure com comandos ROSCOE para manter dados dos usuários</t>
  </si>
  <si>
    <t xml:space="preserve">05.04.02.01.01.01.Por step</t>
  </si>
  <si>
    <t xml:space="preserve">05.10.09.Criação de objetos de Integração e Negócio Java</t>
  </si>
  <si>
    <t xml:space="preserve">05.05.12.01.N/A</t>
  </si>
  <si>
    <t xml:space="preserve">05.05.12.01.01.Realizar análise e propor solução em sistemas e componentes de segurança e criptografia.
Entrega: tarefa ALM(ou similar) contendo relatório descrevendo a situação problema, análise e solução proposta.</t>
  </si>
  <si>
    <t xml:space="preserve">05.04.02.02.01.01.Por step</t>
  </si>
  <si>
    <t xml:space="preserve">05.10.10.Alteração de Objetos de Integração e Negócio Java</t>
  </si>
  <si>
    <t xml:space="preserve">05.06.01.01.N/A</t>
  </si>
  <si>
    <t xml:space="preserve">05.06.01.01.01.Objetos pertencentes ao pacote VisionPLUS, ou módulos Cobol relacionados a componentes do pacote VisionPlus. Em tais objetos, toda e qualquer alteração implica em testes que contemplem todos os componentes relacionados ao sistema “Cartão”, tendo em vista os riscos e a criticidade associados ao negócio.</t>
  </si>
  <si>
    <t xml:space="preserve">05.04.02.03.01.01.Por step</t>
  </si>
  <si>
    <t xml:space="preserve">05.10.11.Alteração de pacote de Objetos de Integração e Negócio Java</t>
  </si>
  <si>
    <t xml:space="preserve">05.06.02.01.N/A</t>
  </si>
  <si>
    <t xml:space="preserve">05.06.02.01.01.Objetos pertencentes ao pacote VisionPLUS, ou módulos Cobol relacionados a componentes do pacote VisionPlus. Em tais objetos, toda e qualquer alteração implica em testes que contemplem todos os componentes relacionados ao sistema “Cartão”, tendo em vista os riscos e a criticidade associados ao negócio.</t>
  </si>
  <si>
    <t xml:space="preserve">05.04.02.04.01.01.Por step</t>
  </si>
  <si>
    <t xml:space="preserve">05.10.12.Criação de objetos de Integração e Negócio C, C# e C++</t>
  </si>
  <si>
    <t xml:space="preserve">05.06.03.01.N/A</t>
  </si>
  <si>
    <t xml:space="preserve">05.06.03.01.01.Módulos e recursos que envolvam monitor GRI (online e batch), por exemplo:
- Protocolo de integração input/output;
- Roteamento de monitor interno (GRI) e externo (TCP/IP, CICS);
- Buffer input/output;
- Integração com outros canais BB e externos (TecBan, POS, Coban);
- Subrotinas críticas ref. a autenticação de base de cartões;
- Terminais de autoatendimento TCX, TAA, Coban, débito em conta corrente, poupança e outras credenciais de segurança;
- Cadastramento e manutenção de transações em tabelas;
- Arquivos VSAM de alta performance;
- Mensageria específica de tabela do SOL;
- Fluxo transacional distinto de acordo com origem terminal/cliente/sistema legado;
- Estrutura de dados para leitura e/ou alteração;
- estes integrados etc.</t>
  </si>
  <si>
    <t xml:space="preserve">05.04.03.01.01.01.Por pacote de até 5 steps</t>
  </si>
  <si>
    <t xml:space="preserve">05.10.13.Alteração de objetos de Integração e Negócio C, C# e C++</t>
  </si>
  <si>
    <t xml:space="preserve">05.06.04.01.N/A</t>
  </si>
  <si>
    <t xml:space="preserve">05.06.04.01.01.Módulos e recursos que envolvam monitor GRI (online e batch), por exemplo:
- Protocolo de integração input/output;
- Roteamento de monitor interno (GRI) e externo (TCP/IP, CICS);
- Buffer input/output;
- Integração com outros canais BB e externos (TecBan, POS, Coban);
- Subrotinas críticas ref. a autenticação de base de cartões;
- Terminais de autoatendimento TCX, TAA, Coban, débito em conta corrente, poupança e outras credenciais de segurança;
- Cadastramento e manutenção de transações em tabelas;
- Arquivos VSAM de alta performance;
- Mensageria específica de tabela do SOL;
- Fluxo transacional distinto de acordo com origem terminal/cliente/sistema legado;
- Estrutura de dados para leitura e/ou alteração;
- estes integrados etc.</t>
  </si>
  <si>
    <t xml:space="preserve">05.04.04.01.01.01.Por objeto</t>
  </si>
  <si>
    <t xml:space="preserve">05.10.14.Alteração de pacote de Objetos de Integração e Negócio C, C# e C++</t>
  </si>
  <si>
    <t xml:space="preserve">05.07.01.01.N/A</t>
  </si>
  <si>
    <t xml:space="preserve">05.07.01.01.01.-</t>
  </si>
  <si>
    <t xml:space="preserve">05.04.04.02.01.01.Por objeto</t>
  </si>
  <si>
    <t xml:space="preserve">05.10.15.Criação de objetos de Integração e Negócio .Net</t>
  </si>
  <si>
    <t xml:space="preserve">05.07.06.01.N/A</t>
  </si>
  <si>
    <t xml:space="preserve">05.07.06.01.01.Imputação de dados faltantes (missing values), por meio de consulta a outras bases</t>
  </si>
  <si>
    <t xml:space="preserve">05.04.04.03.01.01.Por objeto</t>
  </si>
  <si>
    <t xml:space="preserve">05.10.16.Alteração de Objetos de Integração e Negócio .Net</t>
  </si>
  <si>
    <t xml:space="preserve">05.07.07.01.N/A</t>
  </si>
  <si>
    <t xml:space="preserve">05.07.07.01.01.Suporte técnico em tecnologias de Big Data (Spark, HDFS, SolR, HBase, Hive ou similiar). 
Entrega: Requisição de Suporte Técnico (tarefa ALM ou similar) validada pelo solicitante descrevendo o contexto ou problema objeto da requisição</t>
  </si>
  <si>
    <t xml:space="preserve">05.04.05.01.01.01.Por objeto</t>
  </si>
  <si>
    <t xml:space="preserve">05.10.17.Alteração de pacote de Objetos de Integração e Negócio .Net</t>
  </si>
  <si>
    <t xml:space="preserve">05.07.08.01.N/A</t>
  </si>
  <si>
    <t xml:space="preserve">05.07.08.01.01.Efetuar instalação e configuração inicial de serviços do ecossistema Big Data. 
Entrega: Print de tela exibindo a interface do componente e log da instalação do componente anexados a OF (identificar servidor, nome do host ou IP e diretório da instalação)</t>
  </si>
  <si>
    <t xml:space="preserve">05.04.05.02.01.01.Por objeto</t>
  </si>
  <si>
    <t xml:space="preserve">05.10.18.Criação de objeto de teste automatizado</t>
  </si>
  <si>
    <t xml:space="preserve">05.07.09.01.N/A</t>
  </si>
  <si>
    <t xml:space="preserve">05.07.09.01.01.Efetuar configuração adicional em serviços ativos do ecossistema Big Data.
Entrega: Print de tela exibindo as configurações alteradas na interface gráfica ou diff do arquivode configuração (xml, sh, properties ou similiar) anexado na OF. Identificar servidor, nome do host ou IP, e diretório do arquivo de configuração alterado</t>
  </si>
  <si>
    <t xml:space="preserve">05.04.05.03.01.01.Por objeto</t>
  </si>
  <si>
    <t xml:space="preserve">05.10.19.Criação de Objeto Java Componente VXML</t>
  </si>
  <si>
    <t xml:space="preserve">05.07.10.01.N/A</t>
  </si>
  <si>
    <t xml:space="preserve">05.07.10.01.01.Entrega: Relatório contendo uma introdução / objetivo da pesquisa, o detalhamento dos trabalhos e a conclusão dos estudos, anexado a OF</t>
  </si>
  <si>
    <t xml:space="preserve">05.04.06.01.01.01.Por pacote de até 5 objetos</t>
  </si>
  <si>
    <t xml:space="preserve">05.10.20.Alteração de Objeto Java Componente VXML</t>
  </si>
  <si>
    <t xml:space="preserve">05.07.11.01.Baixa</t>
  </si>
  <si>
    <t xml:space="preserve">05.07.11.01.01.Elaborar plano de testes, gerar massa de dados, executar testes para até 2 cenários de testes. 
Entrega: Plano de Teste e relatório com a análise dos testes executados, anexados a OF</t>
  </si>
  <si>
    <t xml:space="preserve">05.04.07.01.01.01.Por objeto</t>
  </si>
  <si>
    <t xml:space="preserve">05.10.21.Alteração de objeto de teste automatizado</t>
  </si>
  <si>
    <t xml:space="preserve">05.07.11.02.Média</t>
  </si>
  <si>
    <t xml:space="preserve">05.07.11.02.01.Elaborar plano de testes, gerar massa de dados, executar testes entre 3 e 5 cenários de testes. 
Entrega: Plano de Teste e relatório com a análise dos testes executados, anexados a OF</t>
  </si>
  <si>
    <t xml:space="preserve">05.04.07.02.01.01.Por objeto</t>
  </si>
  <si>
    <t xml:space="preserve">05.11.01.Formulário</t>
  </si>
  <si>
    <t xml:space="preserve">05.07.11.03.Alta</t>
  </si>
  <si>
    <t xml:space="preserve">05.07.11.03.01.Elaborar plano de testes, gerar massa de dados, executar testes para mais de 5 cenários de testes. 
Entrega: Plano de Teste e relatório com a análise dos testes executados, anexados a OF</t>
  </si>
  <si>
    <t xml:space="preserve">05.04.08.01.01.01.Por objeto</t>
  </si>
  <si>
    <t xml:space="preserve">05.11.02.Web Services</t>
  </si>
  <si>
    <t xml:space="preserve">05.07.12.01.N/A</t>
  </si>
  <si>
    <t xml:space="preserve">05.07.12.01.01.Entrega: manual de instruções em forma de apresentação Power Point ou similar anexado a OF.</t>
  </si>
  <si>
    <t xml:space="preserve">05.04.08.02.01.01.Por objeto</t>
  </si>
  <si>
    <t xml:space="preserve">05.11.03.Relatório BIRT</t>
  </si>
  <si>
    <t xml:space="preserve">05.07.13.01.N/A</t>
  </si>
  <si>
    <t xml:space="preserve">05.07.13.01.01.Elaboração de roteiro contendo a descrição de comandos e imagens de telas correspondentes que devem guiar procedimentos de instalação e/ou configuração. 
Entrega: roteiro armazenado no repositório de controle de versão (Git ou similar) e referenciado na OF (endereço do repositório, local e nome do arquivo do roteiro)</t>
  </si>
  <si>
    <t xml:space="preserve">05.04.09.01.01.01.Por pacote de até 5 objetos</t>
  </si>
  <si>
    <t xml:space="preserve">05.11.04.Flashboards</t>
  </si>
  <si>
    <t xml:space="preserve">05.07.14.01.N/A</t>
  </si>
  <si>
    <t xml:space="preserve">05.07.14.01.01.Desenvolver scriptsde automação. 
Entrega: script armazenado no repositório de controle de versão (Git ou similar) e referenciado na OF (endereço do repositório, local e nome do arquivo do script)</t>
  </si>
  <si>
    <t xml:space="preserve">05.04.10.01.01.01.Por step</t>
  </si>
  <si>
    <t xml:space="preserve">05.11.05.Notificação</t>
  </si>
  <si>
    <t xml:space="preserve">05.07.15.01.N/A</t>
  </si>
  <si>
    <t xml:space="preserve">05.07.15.01.01.Resolução de incidentes (RDI). 
Entrega: Incidente resolvido e finalizado no GSTI e registrado na OF (número do RDI). Análise e exploração de dados</t>
  </si>
  <si>
    <t xml:space="preserve">05.04.10.02.01.01.Por step</t>
  </si>
  <si>
    <t xml:space="preserve">05.11.06.Workflow</t>
  </si>
  <si>
    <t xml:space="preserve">05.07.16.01.N/A</t>
  </si>
  <si>
    <t xml:space="preserve">05.07.16.01.01.Elaboração de lista tabular com pelo menos 2 Colunas. 
Entrega: Arquivo da análise (DXP, PBIX ou similar) disponibilizado no repositório, com o endereço (link) informado na OF</t>
  </si>
  <si>
    <t xml:space="preserve">05.04.10.03.01.01.Por step</t>
  </si>
  <si>
    <t xml:space="preserve">05.12.01.Desenvolvimento de página Web com publicação em WCM</t>
  </si>
  <si>
    <t xml:space="preserve">05.07.17.01.N/A</t>
  </si>
  <si>
    <t xml:space="preserve">05.07.17.01.01.Construção de elemento visual para representar dados. 
Entrega: Arquivo da análise (DXP, PBIX ou similar) disponibilizado no repositório com o endereço (link) informado na OF e Imagem da captura de tela identificando os gráficos criados anexada na OF</t>
  </si>
  <si>
    <t xml:space="preserve">05.04.10.04.01.01.Por step</t>
  </si>
  <si>
    <t xml:space="preserve">05.12.02.Alteração de página Web com publicação em WCM</t>
  </si>
  <si>
    <t xml:space="preserve">05.07.18.01.N/A</t>
  </si>
  <si>
    <t xml:space="preserve">05.07.18.01.01.Construção de indicador em forma de lista, medidor, filtros, seletores ou propriedades. 
Entrega: Arquivo da análise (DXP, PBIX ou similar) disponibilizado no repositório com o endereço (link) informado na OF e com a identificação dos elementos descrita na OF</t>
  </si>
  <si>
    <t xml:space="preserve">05.04.11.01.01.01.Por step</t>
  </si>
  <si>
    <t xml:space="preserve">05.12.03.Desenvolvimento de Interface de Publicação com WCM</t>
  </si>
  <si>
    <t xml:space="preserve">05.07.19.01.N/A</t>
  </si>
  <si>
    <t xml:space="preserve">05.07.19.01.01.Construção de uma página ou aba contendo 2 ou mais gráficos ou indicadores. 
Entrega: Arquivo da análise (DXP, PBIX ou similar) disponibilizado no repositório com o endereço (link) informado na OF e Imagem da captura de tela identificando cada página ou aba criada, anexada na OF</t>
  </si>
  <si>
    <t xml:space="preserve">05.04.11.02.01.01.Por step</t>
  </si>
  <si>
    <t xml:space="preserve">05.12.04.Alteração de Interface de Publicação com WCM</t>
  </si>
  <si>
    <t xml:space="preserve">05.07.20.01.N/A</t>
  </si>
  <si>
    <t xml:space="preserve">05.07.20.01.01.Mapeamento de objetos como filtros, joins, conexão com banco de dados, tabelas ou queries. 
Entrega: Arquivo da análise (DXP, PBIX ou Similar OF (URL para acesso ao repositório, local e nome do arquivo com o código fonte do modelo) disponibilizado no repositório com o endereço (link) informado na OF e Identificação na OF de todos os elementos criados no relatório (nome e local no repositório).</t>
  </si>
  <si>
    <t xml:space="preserve">05.04.11.03.01.01.Por step</t>
  </si>
  <si>
    <t xml:space="preserve">05.12.05.Desenvolvimento de plugin de customização do WCM</t>
  </si>
  <si>
    <t xml:space="preserve">05.07.21.01.N/A</t>
  </si>
  <si>
    <t xml:space="preserve">05.07.21.01.01.Suporte na construção dos seguintes elementos: gráficos, indicadores, dashboards ou mapeamento de objetos. 
Entrega: Requisição de Suporte Técnico (tarefa ALM ou similar) validada pelo solicitante identificando o painel e o elemento (join, gráfico, filtro, etc) objeto da requisição.</t>
  </si>
  <si>
    <t xml:space="preserve">05.04.11.04.01.01.Por step</t>
  </si>
  <si>
    <t xml:space="preserve">05.12.06.Alteração de plugin de customização do WCM</t>
  </si>
  <si>
    <t xml:space="preserve">05.07.22.01.N/A</t>
  </si>
  <si>
    <t xml:space="preserve">05.07.22.01.01.Elaboração de documento contendo boas práticas em visualização de dados. 
Entrega: Documento texto, apresentação de Slides ou artigo em plataforma web (wiki, blog, notícia), contendo a descrição das práticas de visualização de dados anexados ou referenciados na OF (para artefatos web, fornecer a URL).</t>
  </si>
  <si>
    <t xml:space="preserve">05.04.12.01.01.01.Por pacote de até 5 steps</t>
  </si>
  <si>
    <t xml:space="preserve">05.12.07.Desenvolvimento de página Web para tema de Portal</t>
  </si>
  <si>
    <t xml:space="preserve">05.07.23.01.N/A</t>
  </si>
  <si>
    <t xml:space="preserve">05.07.23.01.01.Construção de função, script ou métricas calculadas em linguagens de programação. (Ex: Python, R, DAX, M, S+ e similares). 
Entrega: Arquivo da análise (DXP, PBIX ou similar) disponibilizado no repositório com o endereço (link) informado na OF e identificação na OF das funções criadas no relatório (nome e elemento (aba/página/gráfico) onde foi utilizada).</t>
  </si>
  <si>
    <t xml:space="preserve">05.05.01.01.01.01.Por Programa ou Procedure</t>
  </si>
  <si>
    <t xml:space="preserve">05.12.08.Alteração de página Web para tema de Portal</t>
  </si>
  <si>
    <t xml:space="preserve">05.07.24.01.N/A</t>
  </si>
  <si>
    <t xml:space="preserve">05.07.24.01.01.Avaliação e diagnóstico das estruturas de carga visando melhoria de performance do processo de carga/volume de dados carregados. 
Entrega: Print do antes/depois do tempo de carregamento ou do volume de dados carregado anexado na OF.</t>
  </si>
  <si>
    <t xml:space="preserve">05.05.02.01.01.01.Por Programa ou Procedure</t>
  </si>
  <si>
    <t xml:space="preserve">05.12.09.Desenvolvimento de view de Portlet</t>
  </si>
  <si>
    <t xml:space="preserve">05.07.25.01.N/A</t>
  </si>
  <si>
    <t xml:space="preserve">05.07.25.01.01.Efetuar configuração e instalação de software em containers. 
Entrega: Arquivo Dockerfile ou dockercompose armazenados em repositório e referenciados na OF (URL para acesso ao repositório, local e nome do arquivo).</t>
  </si>
  <si>
    <t xml:space="preserve">05.05.03.01.01.01.Por Programa ou Procedure</t>
  </si>
  <si>
    <t xml:space="preserve">05.12.10.Alteração de view de Portlet</t>
  </si>
  <si>
    <t xml:space="preserve">05.07.26.01.N/A</t>
  </si>
  <si>
    <t xml:space="preserve">05.07.26.01.01.Entrega: Relatório contendo uma introdução / objetivo da pesquisa, o detalhamento dos trabalhos e a conclusão dos estudos.</t>
  </si>
  <si>
    <t xml:space="preserve">05.05.04.01.01.01.Por Programa ou Procedure</t>
  </si>
  <si>
    <t xml:space="preserve">05.13.01.Framework – Criação de Classes e Funcionalidades de Transações</t>
  </si>
  <si>
    <t xml:space="preserve">05.07.27.01.Baixa</t>
  </si>
  <si>
    <t xml:space="preserve">05.07.27.01.01.Até 2 objetos/tabelas contidos/envolvidos na query.</t>
  </si>
  <si>
    <t xml:space="preserve">05.05.05.01.01.01.Por Programa ou Procedure</t>
  </si>
  <si>
    <t xml:space="preserve">05.13.02.Framework – Alteração de Classes e Funcionalidades de Transações</t>
  </si>
  <si>
    <t xml:space="preserve">05.07.27.02.Média</t>
  </si>
  <si>
    <t xml:space="preserve">05.07.27.02.01.De 3 até 5 objetos/tabelas contidos/envolvidos na query.</t>
  </si>
  <si>
    <t xml:space="preserve">05.05.06.01.01.01.Por Programa ou Procedure</t>
  </si>
  <si>
    <t xml:space="preserve">05.13.03.Dispositivo (Hardware) – Criação de Funcionalidades</t>
  </si>
  <si>
    <t xml:space="preserve">05.07.27.03. Alta</t>
  </si>
  <si>
    <t xml:space="preserve">05.07.27.03.01.Acima de 6 objetos/tabelas contidos/envolvidos na query.</t>
  </si>
  <si>
    <t xml:space="preserve">05.05.07.01.01.01.Por Programa ou Procedure</t>
  </si>
  <si>
    <t xml:space="preserve">05.13.04.Dispositivo (Hardware) – Alteração de Funcionalidades</t>
  </si>
  <si>
    <t xml:space="preserve">05.07.28.01.Baixa</t>
  </si>
  <si>
    <t xml:space="preserve">05.07.28.01.01.Exploração ou modelagem de dados com objetivo de entender e verificar padrões nos dados. Dataset: Até 100MB
Entrega: Código fonte utilizado para a exploração ou modelagem e dados e resultado do processamento em formato markdown/jupyter notebook ou similar disponibilizado repositório corporativo (Git ou similares).</t>
  </si>
  <si>
    <t xml:space="preserve">05.05.08.01.01.01.Por Programa ou Procedure</t>
  </si>
  <si>
    <t xml:space="preserve">05.13.05.Módulo Auxiliar – Criação de Funcionalidades</t>
  </si>
  <si>
    <t xml:space="preserve">05.07.28.02.Média</t>
  </si>
  <si>
    <t xml:space="preserve">05.07.28.02.01.Exploração ou modelagem de dados com objetivo de entender e verificar padrões nos dados. Dataset: 101MB a 1GB dados.
Entrega: Código fonte utilizado para a exploração ou modelagem e dados e resultado do processamento em formato markdown/jupyter notebook ou similar disponibilizado repositório co rporativo (Git ou similares).</t>
  </si>
  <si>
    <t xml:space="preserve">05.05.09.01.01.01.Por Programa ou Procedure</t>
  </si>
  <si>
    <t xml:space="preserve">05.13.06.Módulo Auxiliar – Alteração de Funcionalidades</t>
  </si>
  <si>
    <t xml:space="preserve">05.07.28.03. Alta</t>
  </si>
  <si>
    <t xml:space="preserve">05.07.28.03.01.Exploração ou modelagem de dados com objetivo de entender e verificar padrões nos dados. Dataset: 1,01GB a 10GB dados.
Entrega: Código fonte utilizado para a exploração ou modelagem e dados e result ado do processamento em formato markdown/jupyter notebook ou similar disponibilizado repositório corporativo (Git ou similares).</t>
  </si>
  <si>
    <t xml:space="preserve">05.05.10.01.01.01.Por Programa ou Procedure</t>
  </si>
  <si>
    <t xml:space="preserve">05.13.07.Módulos– Criação de funcionalidade/Método</t>
  </si>
  <si>
    <t xml:space="preserve">05.07.28.04. Muito alta</t>
  </si>
  <si>
    <t xml:space="preserve">05.07.28.04.01.Exploração ou modelagem de dados com objetivo de entender e verificar padrões nos dados. Data set: mais de 10,01GB dados.
Entrega: Código fonte utilizado para a exploração ou modelagem e dados e resultado do processamento em formato markdown/jupyter notebook ou similar disponibilizado repositório corporativo (Git ou similares).</t>
  </si>
  <si>
    <t xml:space="preserve">05.05.11.01.01.01.Por Programa ou Procedure</t>
  </si>
  <si>
    <t xml:space="preserve">05.13.08.Módulos– Alteração de funcionalidade/Método</t>
  </si>
  <si>
    <t xml:space="preserve">05.07.29.01.Baixa</t>
  </si>
  <si>
    <t xml:space="preserve">05.07.29.01.01.Criação de rotina/script de processamento de dados para treino, predição ou modelagem de dados.
Entrega: Script disponibilizado no repositório corporativo (Git ou similares).</t>
  </si>
  <si>
    <t xml:space="preserve">05.05.12.01.01.01.Por relatório</t>
  </si>
  <si>
    <t xml:space="preserve">05.13.09.Dispositivos – Criação de funcionalidade/Método</t>
  </si>
  <si>
    <t xml:space="preserve">05.07.29.02.Alta</t>
  </si>
  <si>
    <t xml:space="preserve">05.07.29.02.01.Criação de rotina/script para processamento de grandes volumes de dados (mais de 500MB) para treino, predição ou modelagem de dados.
Exemplos: ut ilização processamentos parelelo ou em cluster, Apache Hive, Hadoop, etc.
Entrega: Script disponibilizado no repositório corporativo (Git ou similares).</t>
  </si>
  <si>
    <t xml:space="preserve">05.06.01.01.01.01.Por objeto</t>
  </si>
  <si>
    <t xml:space="preserve">05.13.10.Dispositivos – Alteração de funcionalidade/Método</t>
  </si>
  <si>
    <t xml:space="preserve">05.07.30.01.N/A</t>
  </si>
  <si>
    <t xml:space="preserve">05.07.30.01.01.Pesquisa de arquiteturas e modelos de Machine Learning disponíveis para utilização. Trata se de pesquisa e revisão bibliográfica de trabalhos científicos para entender a aplicabilidade de determinada técnica ao problema em questão.
Também engloba os testes preliminares de aplicação desses trabalhos científicos, busca e validação de repositórios.</t>
  </si>
  <si>
    <t xml:space="preserve">05.06.02.01.01.01.Por objeto</t>
  </si>
  <si>
    <t xml:space="preserve">05.13.11.Transações – Criação de transações</t>
  </si>
  <si>
    <t xml:space="preserve">05.07.31.01.Baixa</t>
  </si>
  <si>
    <t xml:space="preserve">05.07.31.01.01.Configuração/Parametrização do modelo e seu respectivo script de treino, teste ou predição, em modelos de baixa complexida de como: Regressões, SVM, SVC, KNN, Binary Trees e modelos similares.
Entrega: Códigos fonte, scripts e arquivos de configuração disponibilizados no repositório corporativo (Git ou similares).</t>
  </si>
  <si>
    <t xml:space="preserve">05.06.03.01.01.01.Por objeto</t>
  </si>
  <si>
    <t xml:space="preserve">05.13.12.Transações – Alteração de transações</t>
  </si>
  <si>
    <t xml:space="preserve">05.07.31.02.Média</t>
  </si>
  <si>
    <t xml:space="preserve">05.07.31.02.01.Configuração/Parametrização do modelo e seu respectivo script de treino, teste ou predição, em modelos de média complexidade como: Redes neurais simples densa, XGB, K means, Random Forest e modelos similares.
Entrega: Códigos fonte, scripts e arquivos de configuração disponibilizados no repos itório corporativo (Git ou similares).</t>
  </si>
  <si>
    <t xml:space="preserve">05.06.04.01.01.01.Por objeto</t>
  </si>
  <si>
    <t xml:space="preserve">05.13.13.Arquivos de controle e/ou configuração</t>
  </si>
  <si>
    <t xml:space="preserve">05.07.31.03. Alta</t>
  </si>
  <si>
    <t xml:space="preserve">05.07.31.03.01.Configuração/Parametrização do modelo e seu respectivo script de treino, teste ou predição, em modelos de alta complexidade como: Redes neurais com até 5 camadas e modelos similares.
Entrega: Códigos fonte, scripts e arquivos de configuração disponibilizados no repositório corporativo (Git ou similares).</t>
  </si>
  <si>
    <t xml:space="preserve">05.07.01.01.01.01.Por job</t>
  </si>
  <si>
    <t xml:space="preserve">05.13.14.Elaborar roteiro de instrução/instalação/configuração</t>
  </si>
  <si>
    <t xml:space="preserve">05.07.31.04. Muito alta</t>
  </si>
  <si>
    <t xml:space="preserve">05.07.31.04.01.Configuração/Parametrização do modelo e seu respectivo script de treino, teste ou predição, em modelos de muito alta complexidade como: Modelos de Deep Learning e modelos similares.
Entrega: Códigos fonte, scripts e arquivos de configuração disponibilizados no repositório corporativo (Git ou similares).</t>
  </si>
  <si>
    <t xml:space="preserve">05.07.06.01.01.01.Por job - Fonte (tabela ou arquivo)</t>
  </si>
  <si>
    <t xml:space="preserve">05.14.01.Criação de formulário (utilizando IDE gráfica, VTL ou página web com HTML/JavaScript)</t>
  </si>
  <si>
    <t xml:space="preserve">05.07.32.01.Baixa</t>
  </si>
  <si>
    <t xml:space="preserve">05.07.32.01.01.Iteração de treinamento e avaliação de modelos de baixa complexidade como: Regress ões, SVM, SVC, KNN, Binary Trees e modelos similares.
Entrega: Binários do modelo treinado disponibilizados no ambiente de Big Data e identificados na OF (caminho e nome dos arquivos). Relatório de performance do modelo com métricas de precisão, acurácia, F1, tempo de execução, quantidade de épocas e quantidade de amostras disponibilizado no na tarefa do ALM ou similar.</t>
  </si>
  <si>
    <t xml:space="preserve">05.07.06.01.01.02.Por job - Variável normalizada</t>
  </si>
  <si>
    <t xml:space="preserve">05.14.02.Alteração ou Reaproveitamento de formulário (utilizando IDE gráfica, VTL ou página web com HTML/JavaScript)</t>
  </si>
  <si>
    <t xml:space="preserve">05.07.32.02.Média</t>
  </si>
  <si>
    <t xml:space="preserve">05.07.32.02.01.Iteração de treinamento e avaliação de modelos de média complexidade como: Redes neurais simples, XGB, K means, Random Forest e modelos similares.
Entrega: Binários do modelo treinado disponibilizados no ambiente de Big Data e identificados na OF (caminho e nome dos arquivos). Relatório de performance do modelo com métricas de precisão, acurácia, F1, tempo de execução, quantidade de épocas e quantidade de amostras disponibilizado no na tarefa do ALM ou similar.</t>
  </si>
  <si>
    <t xml:space="preserve">05.07.06.01.01.03.Por job - Variável padronizada</t>
  </si>
  <si>
    <t xml:space="preserve">05.14.03.Criação de imagens</t>
  </si>
  <si>
    <t xml:space="preserve">05.07.32.03. Alta</t>
  </si>
  <si>
    <t xml:space="preserve">05.07.32.03.01.Iteração de treinamento e avaliação de modelos de alta complexidade como: Redes neurais profundas até 5 camadas e modelos similares.
Entrega: Binários do modelo treinado disponibilizados no ambiente de Big Data e identificados na OF (caminho e nome dos arquivos). Relatório de performance do modelo
com métricas de precisão, acurácia, F1, tempo de execução , quantidade de épocas e quantidade de amostras disponibilizado no na tarefa do ALM ou similar.</t>
  </si>
  <si>
    <t xml:space="preserve">05.07.07.01.01.01.Por atendimento</t>
  </si>
  <si>
    <t xml:space="preserve">05.14.04.Criação de formulário (exclusivo para a tecnologia iText)</t>
  </si>
  <si>
    <t xml:space="preserve">05.07.32.04. Muito alta</t>
  </si>
  <si>
    <t xml:space="preserve">05.07.32.04.01.Iteração de treinamento e avaliação de modelos de muito alta complexidade como: Modelos de Deep Learning e modelo s similares.
Entrega: Binários do modelo treinado disponibilizados no ambiente de Big Data e identificados na OF (caminho e nome dos arquivos). Relatório de performance do modelo
com métricas de precisão, acurácia, F1, tempo de execução, quantidade de épo cas e quantidade de amostras disponibilizado no na tarefa do ALM ou similar.</t>
  </si>
  <si>
    <t xml:space="preserve">05.07.08.01.01.01.Por serviço ou componente</t>
  </si>
  <si>
    <t xml:space="preserve">05.14.05.Alteração de formulário (exclusivo para a tecnologia iText)</t>
  </si>
  <si>
    <t xml:space="preserve">05.07.33.01.N/A</t>
  </si>
  <si>
    <t xml:space="preserve">05.07.33.01.01.Sessão de planejamento de projeto com entendimento do problema a ser resolvido, definição de objetivos, estratégia de dados, definição da arquitetura de alto nível a ser utilizada, definição de métricas de perfomance do modelo, critérios de sucesso, planejamento de sprints/cronograma.
Relatório do planejamento contendo os seguintes dados:
 Definição do problema
 Objetivo
 Estratégia de dados
 Modelo geral de arquitetura da solução
 Critérios de sucesso
 Métricas
Entrega: relatório disponibilizado na tarefa do ALM ou similar.</t>
  </si>
  <si>
    <t xml:space="preserve">05.07.09.01.01.01.Por serviço ou componente</t>
  </si>
  <si>
    <t xml:space="preserve">05.15.01.Criação de scripts Shell em JavaScript, Shell, PowerShell, PowerCli ou linguagem de construção de scripts equivalente, utilizado para automação de construção de infraestrutura de TI</t>
  </si>
  <si>
    <t xml:space="preserve">05.07.34.01.N/A</t>
  </si>
  <si>
    <t xml:space="preserve">05.07.34.01.01.Processo de Rotular a base de dados manualmente ou corrigir a rotulação automática a fim de gerar base de treinamento ou validação de modelos de Machine Learning.
Entrega: Banco de dados com os rótulos associados a cada registro/entrada de dados em formato de tabela para dados relacionais ou arquivo compactado quando for um banco não relacional como imagens, arquivos, vídeos ou áudios, disponibilizados no ambiente de Big Data e identificados na OF (caminho e nome dos arquivos).</t>
  </si>
  <si>
    <t xml:space="preserve">05.07.10.01.01.01.Por relatório</t>
  </si>
  <si>
    <t xml:space="preserve">05.15.02.Alteração de scripts Shell em JavaScript, Shell, PowerShell, PowerCli ou linguagem de construção de scripts equivalente, utilizado para automação de construção de infraestrutura de TI</t>
  </si>
  <si>
    <t xml:space="preserve">05.07.35.01.N/A</t>
  </si>
  <si>
    <t xml:space="preserve">05.07.35.01.01.Produzir materiais didáticos e códigos fonte e realizar seção de oficina para nivelamento de conhecimento da equipe com detalhamento de arquiteturas/modelos de ML em formato hands-on e análise de códigos.
Entrega: Materiais, códigos e exemplos disponibilizados no repositório corporativo (Git ou similares).</t>
  </si>
  <si>
    <t xml:space="preserve">05.07.11.01.01.01.Por Plano e Relatório de Teste</t>
  </si>
  <si>
    <t xml:space="preserve">05.15.03.Criação de módulo em Python utilizado para automação de construção de infraestrutura de TI</t>
  </si>
  <si>
    <t xml:space="preserve">05.07.36.01.N/A</t>
  </si>
  <si>
    <t xml:space="preserve">05.07.36.01.01.Construir/Gerar dataset de distintas imagens manualmente a fim de serem utilizadas como base de treinamento ou validação de modelos de Machine Learning.
Entrega:
Banco de dados de imagens compactado ou não em ambiente Big Data Corporativo descrito na Ordem de Fornecimento ou Tarefa ALM associada.</t>
  </si>
  <si>
    <t xml:space="preserve">05.07.11.02.01.01.Por Plano e Relatório de Teste</t>
  </si>
  <si>
    <t xml:space="preserve">05.15.04.Alteração de módulo em Python utilizado para automação de construção de infraestrutura de TI</t>
  </si>
  <si>
    <t xml:space="preserve">05.08.01.01.Baixa</t>
  </si>
  <si>
    <t xml:space="preserve">05.08.01.01.01.Objetos que não contenham itens de complexidade;</t>
  </si>
  <si>
    <t xml:space="preserve">05.07.11.03.01.01.Por Plano e Relatório de Teste</t>
  </si>
  <si>
    <t xml:space="preserve">05.15.05.Criação de módulo em Java utilizado para automação de construção de infraestrutura de TI</t>
  </si>
  <si>
    <t xml:space="preserve">05.08.01.02.Média</t>
  </si>
  <si>
    <t xml:space="preserve">05.08.01.02.01.Objetos que contenham um ou mais itens de complexidade: 
- Tabelas e/ou arrays tridimensionais ou acima; 
- Chamadas a outros programas/sub-rotinas; 
- Mapeamento de áreas do sistema operacional (data areas)</t>
  </si>
  <si>
    <t xml:space="preserve">05.07.12.01.01.01.Por assunto</t>
  </si>
  <si>
    <t xml:space="preserve">05.15.07.Elaboração e criação de arquivo de definição "Dockerfile"</t>
  </si>
  <si>
    <t xml:space="preserve">05.08.01.03.Alta</t>
  </si>
  <si>
    <t xml:space="preserve">05.08.01.03.01.Objetos que contenham um ou mais itens de complexidade: 
- Chamadas a SVCs; 
- Execução de comandos TSO via IKJ; 
- Manipulação de arquivos 
- Interceptação de erros (ESTAE, SPIE, ESPIE) 
- Tratamento de concorrência</t>
  </si>
  <si>
    <t xml:space="preserve">05.07.13.01.01.01.Por serviço ou componente</t>
  </si>
  <si>
    <t xml:space="preserve">05.15.08.Alteração de arquivo de definição "Dockerfile"</t>
  </si>
  <si>
    <t xml:space="preserve">05.08.02.01.Baixa</t>
  </si>
  <si>
    <t xml:space="preserve">05.08.02.01.01.Objetos que não contenham itens de complexidade;</t>
  </si>
  <si>
    <t xml:space="preserve">05.07.14.01.01.01.Por tarefa</t>
  </si>
  <si>
    <t xml:space="preserve">05.15.09.Elaboração e criação de arquivo de definição "Docker Compose"</t>
  </si>
  <si>
    <t xml:space="preserve">05.08.02.02.Média</t>
  </si>
  <si>
    <t xml:space="preserve">05.08.02.02.01.Objetos que contenham um ou mais itens de complexidade: 
- Tabelas e/ou arrays tridimensionais ou acima; 
- Chamadas a outros programas/sub-rotinas; 
- Mapeamento de áreas do sistema operacional (data areas)</t>
  </si>
  <si>
    <t xml:space="preserve">05.07.15.01.01.01.Por incidente</t>
  </si>
  <si>
    <t xml:space="preserve">05.15.10.Alteração de arquivo de definição "Docker Compose"</t>
  </si>
  <si>
    <t xml:space="preserve">05.08.02.03.Alta</t>
  </si>
  <si>
    <t xml:space="preserve">05.08.02.03.01.Objetos que contenham um ou mais itens de complexidade: 
- Chamadas a SVCs; 
- Execução de comandos TSO via IKJ; 
- Manipulação de arquivos 
- Interceptação de erros (ESTAE, SPIE, ESPIE) 
- Tratamento de concorrência</t>
  </si>
  <si>
    <t xml:space="preserve">05.07.16.01.01.01.Por relatório</t>
  </si>
  <si>
    <t xml:space="preserve">05.15.11.Definição e criação de arquivo de configuração para orquestrador de contêineres</t>
  </si>
  <si>
    <t xml:space="preserve">05.08.03.01.N/A</t>
  </si>
  <si>
    <t xml:space="preserve">05.08.03.01.01.Em caso de alterações repetitivas. Ficará a critério, do demandante, decidir qual a forma de orçamento, por pacote ou unitário, em caso de alterações repetitivas em objetos.</t>
  </si>
  <si>
    <t xml:space="preserve">05.07.17.01.01.01.Por gráfico</t>
  </si>
  <si>
    <t xml:space="preserve">05.15.12.Alteração de arquivo de configuração para orquestrador de contêineres</t>
  </si>
  <si>
    <t xml:space="preserve">05.09.01.01.Baixa</t>
  </si>
  <si>
    <t xml:space="preserve">05.09.01.01.01.Até 2 tabelas e/ou até 8 campos utilizados</t>
  </si>
  <si>
    <t xml:space="preserve">05.07.18.01.01.01.Por indicador</t>
  </si>
  <si>
    <t xml:space="preserve">05.15.13.Definição e criação de objetos de integração e negócio Node.js/GoLang/Kotlin</t>
  </si>
  <si>
    <t xml:space="preserve">05.09.01.02.Média</t>
  </si>
  <si>
    <t xml:space="preserve">05.09.01.02.01.De 3 a 4 tabelas e/ou de 8 até 12 campos utilizados</t>
  </si>
  <si>
    <t xml:space="preserve">05.07.19.01.01.01.Por dashboard</t>
  </si>
  <si>
    <t xml:space="preserve">05.15.14.Alteração de objetos de integração e negócio Node.js/GoLang/Kotlin</t>
  </si>
  <si>
    <t xml:space="preserve">05.09.01.03.Alta</t>
  </si>
  <si>
    <t xml:space="preserve">05.09.01.03.01.Demais casos</t>
  </si>
  <si>
    <t xml:space="preserve">05.07.20.01.01.01.Por objeto/tabela</t>
  </si>
  <si>
    <t xml:space="preserve">05.16.01.Desenvolvimento de Interface (elaboração gráfica de tela, a partir de especificação técnica)</t>
  </si>
  <si>
    <t xml:space="preserve">05.09.02.01.Baixa</t>
  </si>
  <si>
    <t xml:space="preserve">05.09.02.01.01.Até 2 tabelas e/ou até 8 campos utilizados</t>
  </si>
  <si>
    <t xml:space="preserve">05.07.21.01.01.01.Por requisição</t>
  </si>
  <si>
    <t xml:space="preserve">05.16.02.Alteração de Interface (elaboração gráfica de tela, a partir de especificação técnica incluindo-se os componentes de interface)</t>
  </si>
  <si>
    <t xml:space="preserve">05.09.02.02.Média</t>
  </si>
  <si>
    <t xml:space="preserve">05.09.02.02.01.De 3 a 4 tabelas e/ou de 8 até 12 campos utilizados</t>
  </si>
  <si>
    <t xml:space="preserve">05.07.22.01.01.01.Por documento</t>
  </si>
  <si>
    <t xml:space="preserve">05.16.03.Desenvolvimento de componente de interface reutilizável e customizado (elaboração gráfica de componente de interface, solicitada de forma avulsa, para adição ou substituição em tela já existente. Ex.: botões, campo de texto, etc.)</t>
  </si>
  <si>
    <t xml:space="preserve">05.09.02.03.Alta</t>
  </si>
  <si>
    <t xml:space="preserve">05.09.02.03.01.Demais casos</t>
  </si>
  <si>
    <t xml:space="preserve">05.07.23.01.01.01.Por função, script ou métrica</t>
  </si>
  <si>
    <t xml:space="preserve">05.16.04.Alteração de componente de interface reutilizável e customizado (elaboração gráfica de componente de interface, solicitada de forma avulsa, para adição ou substituição em tela já existente. Ex.: botões, campo de texto, etc.)</t>
  </si>
  <si>
    <t xml:space="preserve">05.09.03.01.Baixa</t>
  </si>
  <si>
    <t xml:space="preserve">05.09.03.01.01.Até 4 steps na Especificação Funcional</t>
  </si>
  <si>
    <t xml:space="preserve">05.07.24.01.01.01.Por documento ou análise</t>
  </si>
  <si>
    <t xml:space="preserve">05.16.05.Desenvolvimento de funcionalidade não vinculada à tela (não considerar consumo de serviço interno. Ex.: serviços disponibilizados pelo servidor web.)</t>
  </si>
  <si>
    <t xml:space="preserve">05.09.03.02.Média</t>
  </si>
  <si>
    <t xml:space="preserve">05.09.03.02.01.Entre 5 e 8 steps na Especificação Funcional</t>
  </si>
  <si>
    <t xml:space="preserve">05.07.25.01.01.01.Por arquivo de script</t>
  </si>
  <si>
    <t xml:space="preserve">05.16.06.Alteração de funcionalidade não vinculada à tela (não considerar consumo de serviço interno. Ex.: serviços disponibilizados pelo servidor web.)</t>
  </si>
  <si>
    <t xml:space="preserve">05.09.03.03.Alta</t>
  </si>
  <si>
    <t xml:space="preserve">05.09.03.03.01.Demais casos</t>
  </si>
  <si>
    <t xml:space="preserve">05.07.26.01.01.01.Por relatório</t>
  </si>
  <si>
    <t xml:space="preserve">05.16.07.Criar consumo de serviço interno e tratamento do retorno</t>
  </si>
  <si>
    <t xml:space="preserve">05.09.04.01.Baixa</t>
  </si>
  <si>
    <t xml:space="preserve">05.09.04.01.01.Até 4 steps na Especificação Funcional</t>
  </si>
  <si>
    <t xml:space="preserve">05.07.27.01.01.01.Objeto/Tabela</t>
  </si>
  <si>
    <t xml:space="preserve">05.16.08.Alterar consumo de serviço interno e tratamento de retorno</t>
  </si>
  <si>
    <t xml:space="preserve">05.09.04.02.Média</t>
  </si>
  <si>
    <t xml:space="preserve">05.09.04.02.01.Entre 5 e 8 steps na Especificação Funcional</t>
  </si>
  <si>
    <t xml:space="preserve">05.07.27.02.01.01.Objeto/Tabela</t>
  </si>
  <si>
    <t xml:space="preserve">05.16.09.Desenvolvimento de captura de dados de localização do GPS do dispositivo</t>
  </si>
  <si>
    <t xml:space="preserve">05.09.04.03.Alta</t>
  </si>
  <si>
    <t xml:space="preserve">05.09.04.03.01.Demais casos</t>
  </si>
  <si>
    <t xml:space="preserve">05.07.27.03.01.01.Objeto/Tabela</t>
  </si>
  <si>
    <t xml:space="preserve">05.16.10.Implementar Widget</t>
  </si>
  <si>
    <t xml:space="preserve">05.09.05.01.N/A</t>
  </si>
  <si>
    <t xml:space="preserve">05.09.05.01.01.Cada step no job (Join, Extract, Splitter, etc) no SAS Data Integration.</t>
  </si>
  <si>
    <t xml:space="preserve">05.07.28.01.01.01.Por relatório</t>
  </si>
  <si>
    <t xml:space="preserve">05.16.11.Implementar leitura biométrica em dispositivo</t>
  </si>
  <si>
    <t xml:space="preserve">05.09.06.01.Baixa</t>
  </si>
  <si>
    <t xml:space="preserve">05.09.06.01.01.Até 2 tabelas ou até 5 atributos</t>
  </si>
  <si>
    <t xml:space="preserve">05.07.28.02.01.01.Por relatório</t>
  </si>
  <si>
    <t xml:space="preserve">05.16.12.Implementar persistência de dados</t>
  </si>
  <si>
    <t xml:space="preserve">05.09.06.02.Alta</t>
  </si>
  <si>
    <t xml:space="preserve">05.09.06.02.01.3 ou mais tabelas ou 6 ou mais atributos</t>
  </si>
  <si>
    <t xml:space="preserve">05.07.28.03.01.01.Por relatório</t>
  </si>
  <si>
    <t xml:space="preserve">05.16.13.Implementar algoritmo de criptografia</t>
  </si>
  <si>
    <t xml:space="preserve">05.10.01.01.01.-</t>
  </si>
  <si>
    <t xml:space="preserve">05.07.28.04.01.01.Por relatório</t>
  </si>
  <si>
    <t xml:space="preserve">05.16.14.Implementar Push</t>
  </si>
  <si>
    <t xml:space="preserve">05.10.02.01.N/A</t>
  </si>
  <si>
    <t xml:space="preserve">05.10.02.01.01.-</t>
  </si>
  <si>
    <t xml:space="preserve">05.07.29.01.01.01.Por script</t>
  </si>
  <si>
    <t xml:space="preserve">05.16.15.Implementar tratamento ao receber notificação Push</t>
  </si>
  <si>
    <t xml:space="preserve">05.10.03.01.Baixa</t>
  </si>
  <si>
    <t xml:space="preserve">05.10.03.01.01.Até 30 diretivas/blocos implementados</t>
  </si>
  <si>
    <t xml:space="preserve">05.07.29.02.01.01.Por script</t>
  </si>
  <si>
    <t xml:space="preserve">05.16.16.Implementar função que acione o NFC do dispositivo</t>
  </si>
  <si>
    <t xml:space="preserve">05.10.03.02.01.De 31 até 60 diretivas/blocos implementados</t>
  </si>
  <si>
    <t xml:space="preserve">05.07.30.01.01.01.Por Modelo Avaliado</t>
  </si>
  <si>
    <t xml:space="preserve">05.16.17.Implementar animação</t>
  </si>
  <si>
    <t xml:space="preserve">05.10.03.03.Alta</t>
  </si>
  <si>
    <t xml:space="preserve">05.10.03.03.01.Acima de 60 diretivas/blocos implementados</t>
  </si>
  <si>
    <t xml:space="preserve">05.07.31.01.01.01.Por modelo</t>
  </si>
  <si>
    <t xml:space="preserve">05.16.18.Implementar função que integre a API de terceiros</t>
  </si>
  <si>
    <t xml:space="preserve">05.10.04.01.01.Até 30 diretivas/blocos implementados</t>
  </si>
  <si>
    <t xml:space="preserve">05.07.31.02.01.01.Por modelo</t>
  </si>
  <si>
    <t xml:space="preserve">05.16.19.Implementar tratamento de imagem</t>
  </si>
  <si>
    <t xml:space="preserve">05.10.04.02.Média</t>
  </si>
  <si>
    <t xml:space="preserve">05.10.04.02.01.De 31 até 60 diretivas/blocos implementados</t>
  </si>
  <si>
    <t xml:space="preserve">05.07.31.03.01.01.Por modelo</t>
  </si>
  <si>
    <t xml:space="preserve">05.16.20.Implementar tratamento de arquivos para upload</t>
  </si>
  <si>
    <t xml:space="preserve">05.10.04.03.Alta</t>
  </si>
  <si>
    <t xml:space="preserve">05.10.04.03.01.Acima de 60 diretivas/blocos implementados</t>
  </si>
  <si>
    <t xml:space="preserve">05.07.31.04.01.01.Por modelo</t>
  </si>
  <si>
    <t xml:space="preserve">05.16.21.Implementar abertura de aplicativo através de UrlScheme/Intent</t>
  </si>
  <si>
    <t xml:space="preserve">05.10.05.01.N/A</t>
  </si>
  <si>
    <t xml:space="preserve">05.10.05.01.01.</t>
  </si>
  <si>
    <t xml:space="preserve">05.07.32.01.01.01.Por Iteração de Treinamento</t>
  </si>
  <si>
    <t xml:space="preserve">05.16.22.Codificação de objetos de teste unitário (não considerar o teste unitário previsto no PDSTI)</t>
  </si>
  <si>
    <t xml:space="preserve">05.10.06.01.N/A</t>
  </si>
  <si>
    <t xml:space="preserve">05.10.06.01.01.</t>
  </si>
  <si>
    <t xml:space="preserve">05.07.32.02.01.01.Por Iteração de Treinamento</t>
  </si>
  <si>
    <t xml:space="preserve">05.17.01.Load</t>
  </si>
  <si>
    <t xml:space="preserve">05.10.07.01.N/A</t>
  </si>
  <si>
    <t xml:space="preserve">05.10.07.01.01.</t>
  </si>
  <si>
    <t xml:space="preserve">05.07.32.03.01.01.Por Iteração de Treinamento</t>
  </si>
  <si>
    <t xml:space="preserve">05.17.02.Unload</t>
  </si>
  <si>
    <t xml:space="preserve">05.10.08.01.N/A</t>
  </si>
  <si>
    <t xml:space="preserve">05.10.08.01.01.</t>
  </si>
  <si>
    <t xml:space="preserve">05.07.32.04.01.01.Por Iteração de Treinamento</t>
  </si>
  <si>
    <t xml:space="preserve">05.17.03.Recompilação (Objetos Cobol/Natural)</t>
  </si>
  <si>
    <t xml:space="preserve">05.10.09.01.N/A</t>
  </si>
  <si>
    <t xml:space="preserve">05.10.09.01.01.</t>
  </si>
  <si>
    <t xml:space="preserve">05.07.33.01.01.01.Por relatório</t>
  </si>
  <si>
    <t xml:space="preserve">05.17.04.Aprovação de operação no Catálogo Corporativo de Serviços de TI (CTL) conforme estabelecido no Processo de Desenvolvimento de Soluções de TI (PDSTI)</t>
  </si>
  <si>
    <t xml:space="preserve">05.10.10.01.N/A</t>
  </si>
  <si>
    <t xml:space="preserve">05.10.10.01.01.</t>
  </si>
  <si>
    <t xml:space="preserve">05.07.34.01.01.01.Por cada lote de 1000</t>
  </si>
  <si>
    <t xml:space="preserve">05.17.05.Gerenciar Ciclo de Vida de Aplicações</t>
  </si>
  <si>
    <t xml:space="preserve">05.10.11.01.N/A</t>
  </si>
  <si>
    <t xml:space="preserve">05.10.11.01.01.Ficará a critério, do demandante, decidir qual a forma de orçamento, por pacote ou unitário, em caso de alterações repetitivas em objetos</t>
  </si>
  <si>
    <t xml:space="preserve">05.07.35.01.01.01.Por sessão</t>
  </si>
  <si>
    <t xml:space="preserve">05.10.12.01.Muito Baixa</t>
  </si>
  <si>
    <t xml:space="preserve">05.10.12.01.01.Objeto destinado ao trânsito de dados, podendo conter aplicações de formatações e validações sobre os dados encapsulados. (Exemplo: VO – Value Object, DTO – Data Transfer Object).</t>
  </si>
  <si>
    <t xml:space="preserve">05.07.36.01.01.01.Por cada lote de 1000 imagens</t>
  </si>
  <si>
    <t xml:space="preserve">05.10.12.02.Baixa</t>
  </si>
  <si>
    <t xml:space="preserve">05.10.12.02.01.Quantidade de até 15 dos itens de complexidade abaixo:
- Grupos de até 5 variáveis de entrada/saída para validação (por grupo de variáveis);
- Regras de negócio a serem aplicadas (por regra de negócio);
- Chamadas externas ao objeto (IIB, GTR, WS, BD, JMS, Socket, HTTP Client, LDAP, Tibco Rendezvous, Apache Kafka) (por chamada);
- Tratamento de arquivos (por arquivo);
- Instruções SQL (DML - Data Manipulation Language) ou chamadas de Frameworks ou APIs que abstraem estas instruções, tais como JPA, Hibernate, etc.(por instrução ou
chamada);
- Codificações de threads (por thread);
- Criação e configuração de módulos de autenticação para gerenciadores de acesso (por módulo);
- Chamadas à bibliotecas (arquivos DLL ou SO).</t>
  </si>
  <si>
    <t xml:space="preserve">05.08.01.01.01.01.Por objeto</t>
  </si>
  <si>
    <t xml:space="preserve">05.10.12.03.Média</t>
  </si>
  <si>
    <t xml:space="preserve">05.10.12.03.01.Quantidade de 16 até 30 dos itens de complexidade elencados abaixo:
- Grupos de até 5 variáveis de entrada/saída para validação (por grupo de variáveis);
- Regras de negócio a serem aplicadas (por regra de negócio);
- Chamadas externas ao objeto (IIB, GTR, WS, BD, JMS, Socket, HTTP Client, LDAP, Tibco Rendezvous, Apache Kafka) (por chamada);
- Tratamento de arquivos (por arquivo);
- Instruções SQL (DML - Data Manipulation Language) ou chamadas de Frameworks ou APIs que abstraem estas instruções, tais como JPA, Hibernate, etc.(por instrução ou
chamada);
- Codificações de threads (por thread);
- Criação e configuração de módulos de autenticação para gerenciadores de acesso (por módulo);
- Chamadas à bibliotecas (arquivos DLL ou SO).</t>
  </si>
  <si>
    <t xml:space="preserve">05.08.01.02.01.01.Por objeto</t>
  </si>
  <si>
    <t xml:space="preserve">05.17.09.Cadastrar operação para integração</t>
  </si>
  <si>
    <t xml:space="preserve">05.10.12.04.Alta</t>
  </si>
  <si>
    <t xml:space="preserve">05.10.12.04.01.Quantidade acima de 30 a 50 dos itens de complexidade elencados abaixo:
- Grupos de até 5 variáveis de entrada/saída para validação (por grupo de variáveis);
- Regras de negócio a serem aplicadas (por regra de negócio);
- Chamadas externas ao objeto (IIB, GTR, WS, BD, JMS,
Socket, HTTP Client, LDAP, Tibco Rendezvous, Apache Kafka) (por chamada);
- Tratamento de arquivos (por arquivo);
- Instruções SQL (DML - Data Manipulation Language) ou chamadas de Frameworks ou APIs que abstraem estas instruções, tais como JPA, Hibernate, etc.(por instrução ou
chamada);
- Codificações de threads (por thread);
- Criação e configuração de módulos de autenticação para gerenciadores de acesso (por módulo);
- Chamadas à bibliotecas (arquivos DLL ou SO);
- Semáforos;
- Gerenciamento de Memória compartilhada;
- Gerenciamento de filas IPC (Inter-Process Communication).</t>
  </si>
  <si>
    <t xml:space="preserve">05.08.01.03.01.01.Por objeto</t>
  </si>
  <si>
    <t xml:space="preserve">05.17.10.Cadastrar e/ou vincular mensagem</t>
  </si>
  <si>
    <t xml:space="preserve">05.10.12.05.Muito Alta</t>
  </si>
  <si>
    <t xml:space="preserve">05.10.12.05.01.Quantidade acima de 50 dos itens de complexidade elencados abaixo:
- Grupos de até 5 variáveis de entrada/saída para validação (por grupo de variáveis);
- Regras de negócio a serem aplicadas (por regra de negócio);
- Chamadas externas ao objeto (IIB, GTR, WS, BD, JMS, Socket, HTTP Client, LDAP, Tibco Rendezvous, Apache Kafka) (por chamada);
- Tratamento de arquivos (por arquivo);
- Instruções SQL (DML - Data Manipulation Language) ou chamadas de Frameworks ou APIs que abstraem estas instruções, tais como JPA, Hibernate, etc.(por instrução ou
chamada);
- Codificações de threads (por thread).
- Criação e configuração de módulos de autenticação para gerenciadores de acesso (por módulo);
- Chamadas à bibliotecas (arquivos DLL ou SO);
- Semáforos;
- Gerenciamento de Memória compartilhada;
- Gerenciamento de filas IPC (Inter-Process Communication).</t>
  </si>
  <si>
    <t xml:space="preserve">05.08.02.01.01.01.Por objeto</t>
  </si>
  <si>
    <t xml:space="preserve">05.17.11.Atuar como Facilitador</t>
  </si>
  <si>
    <t xml:space="preserve">05.10.13.01.Muito Baixa</t>
  </si>
  <si>
    <t xml:space="preserve">05.10.13.01.01.Objeto destinado ao trânsito de dados, podendo conter aplicações de formatações e validações sobre os dados encapsulados. (Exemplo: VO – Value Object, DTO – Data Transfer Objec).</t>
  </si>
  <si>
    <t xml:space="preserve">05.08.02.02.01.01.Por objeto</t>
  </si>
  <si>
    <t xml:space="preserve">05.17.12.Gerenciar Paas para Cloud</t>
  </si>
  <si>
    <t xml:space="preserve">05.10.13.02.Baixa</t>
  </si>
  <si>
    <t xml:space="preserve">05.10.13.02.01.Quantidade de até 15 dos itens de complexidade abaixo:
- Grupos de até 5 variáveis de entrada/saída para validação (por grupo de variáveis);
- Regras de negócio a serem aplicadas (por regra de negócio);
- Chamadas externas ao objeto (IIB, GTR, WS, BD, JMS, Socket, HTTP Client, LDAP, Tibco Rendezvous, Apache Kafka) (por chamada);
- Tratamento de arquivos (por arquivo);
- Instruções SQL (DML - Data Manipulation Language) ou chamadas de Frameworks ou APIs que abstraem estas instruções, tais como JPA, Hibernate, etc.(por instrução ou
chamada);
- Codificações de threads (por thread);
- Criação e configuração de módulos de autenticação para gerenciadores de acesso (por módulo);
- Chamadas à bibliotecas (arquivos DLL ou SO).</t>
  </si>
  <si>
    <t xml:space="preserve">05.08.02.03.01.01.Por objeto</t>
  </si>
  <si>
    <t xml:space="preserve">05.17.13.Elaborar relatório ou manual de funcionalidades/configuração do sistema</t>
  </si>
  <si>
    <t xml:space="preserve">05.10.13.03.Média</t>
  </si>
  <si>
    <t xml:space="preserve">05.10.13.03.01.Quantidade de 16 até 30 dos itens de complexidade elencados abaixo:
- Grupos de até 5 variáveis de entrada/saída para validação (por grupo de variáveis);
- Regras de negócio a serem aplicadas (por regra de negócio);
- Chamadas externas ao objeto (IIB, GTR, WS, BD, JMS, Socket, HTTP Client, LDAP, Tibco Rendezvous, Apache Kafka) (por chamada);
- Tratamento de arquivos (por arquivo);
- Instruções SQL (DML - Data Manipulation Language) ou chamadas de Frameworks ou APIs que abstraem estas instruções, tais como JPA, Hibernate, etc.(por instrução ou
chamada);
- Codificações de threads (por thread);
- Criação e configuração de módulos de autenticação para gerenciadores de acesso (por módulo);
- Chamadas à bibliotecas (arquivos DLL ou SO).</t>
  </si>
  <si>
    <t xml:space="preserve">05.08.03.01.01.01.Por pacote de até 5 objetos</t>
  </si>
  <si>
    <t xml:space="preserve">05.17.14.Realizar análise de erros ou performance</t>
  </si>
  <si>
    <t xml:space="preserve">05.10.13.04.Alta</t>
  </si>
  <si>
    <t xml:space="preserve">05.10.13.04.01.Quantidade acima de 30 a 50 dos itens de complexidade elencados abaixo:
- Grupos de até 5 variáveis de entrada/saída para validação (por grupo de variáveis);
- Regras de negócio a serem aplicadas (por regra de negócio);
- Chamadas externas ao objeto (IIB, GTR, WS, BD, JMS, Socket, HTTP Client, LDAP, Tibco Rendezvous, Apache Kafka) (por chamada);
- Tratamento de arquivos (por arquivo);
- Instruções SQL (DML - Data Manipulation Language) ou chamadas de Frameworks ou APIs que abstraem estas instruções, tais como JPA, Hibernate, etc.(por instrução ou
chamada);
- Codificações de threads (por thread);
- Criação e configuração de módulos de autenticação para gerenciadores de acesso (por módulo);
- Chamadas à bibliotecas (arquivos DLL ou SO);
- Semáforos;
- Gerenciamento de Memória compartilhada;
- Gerenciamento de filas IPC (Inter-Process Communication).</t>
  </si>
  <si>
    <t xml:space="preserve">05.09.01.01.01.01.Por Job Guide</t>
  </si>
  <si>
    <t xml:space="preserve">05.17.15.Validar a integração de Serviços/APIs/Funcionalidades entre sistemas, mediante execução de cenários de uso da solução de negócio. Avaliar eventuais ajustes na integração</t>
  </si>
  <si>
    <t xml:space="preserve">05.10.13.05.Muito Alta</t>
  </si>
  <si>
    <t xml:space="preserve">05.10.13.05.01.Quantidade acima de 50 dos itens de complexidade elencados baixo:
- Grupos de até 5 variáveis de entrada/saída para validação (por grupo de variáveis);
- Regras de negócio a serem aplicadas (por regra de negócio);
- Chamadas externas ao objeto (IIB, GTR, WS, BD, JMS, Socket, HTTP Client, LDAP, Tibco Rendezvous, Apache Kafka) (por chamada);
- Tratamento de arquivos (por arquivo);
- Instruções SQL (DML - Data Manipulation Language) ou chamadas de Frameworks ou APIs que abstraem estas instruções, tais como JPA, Hibernate, etc.(por instrução ou
chamada);
- Codificações de threads (por thread);
- Criação e configuração de módulos de autenticação para gerenciadores de acesso (por módulo);
- Chamadas à bibliotecas (arquivos DLL ou SO);
- Semáforos;
- Gerenciamento de Memória compartilhada;
- Gerenciamento de filas IPC (Inter-Process Communication).</t>
  </si>
  <si>
    <t xml:space="preserve">05.09.01.02.01.01.Por Job Guide</t>
  </si>
  <si>
    <t xml:space="preserve">05.18.01.Criação de Regra para fluxo de trabalho existente (objeto RuleSet)</t>
  </si>
  <si>
    <t xml:space="preserve">05.10.14.01.N/A</t>
  </si>
  <si>
    <t xml:space="preserve">05.10.14.01.01.Ficará a critério, do demandante, decidir qual a forma de orçamento, por pacote ou unitário, em caso de alterações repetitivas em objetos</t>
  </si>
  <si>
    <t xml:space="preserve">05.09.01.03.01.01.Por Job Guide</t>
  </si>
  <si>
    <t xml:space="preserve">05.18.02.Criação de Fase ou Transições entre Fases (objetos WorkflowPhase)</t>
  </si>
  <si>
    <t xml:space="preserve">05.10.15.01.Muito Baixa</t>
  </si>
  <si>
    <t xml:space="preserve">05.10.15.01.01.Objeto destinado ao trânsito de dados, podendo conter aplicações de formatações e validações sobre os dados encapsulados. (Exemplo: VO – Value Object, DTO – Data Transfer Object)</t>
  </si>
  <si>
    <t xml:space="preserve">05.09.02.01.01.01.Por Job Guide</t>
  </si>
  <si>
    <t xml:space="preserve">05.18.03.Criação de Estrutura de Banco de Dados (objeto dbdict ou datadict)</t>
  </si>
  <si>
    <t xml:space="preserve">05.10.15.02.Baixa</t>
  </si>
  <si>
    <t xml:space="preserve">05.10.15.02.01.Quantidade de até 15 dos itens de complexidade abaixo: 
- Grupos de até 5 variáveis de entrada/saída para validação (por grupo de variáveis); 
- Regras de negócio a serem aplicadas (por regra de negócio); 
- Chamadas externas ao objeto (IIB, GTR, WS, BD, JMS, Socket, HTTP Client, LDAP, Tibco Rendezvous, Apache Kafka) (por chamada); 
- Tratamento de arquivos (por arquivo); 
- Instruções SQL (DML - Data Manipulation Language) ou chamadas de Frameworks ou APIs que abstraem estas instruções, tais como JPA, Hibernate, etc.(por instrução ou chamada); 
- Codificações de threads (por thread);
- Criação e configuração de módulos de autenticação para gerenciadores de acesso (por módulo)</t>
  </si>
  <si>
    <t xml:space="preserve">05.09.02.02.01.01.Por Job Guide</t>
  </si>
  <si>
    <t xml:space="preserve">05.18.04.Criação de Tela de Design de Formulário (objeto format)</t>
  </si>
  <si>
    <t xml:space="preserve">05.10.15.03.Média</t>
  </si>
  <si>
    <t xml:space="preserve">05.10.15.03.01.Quantidade de 16 até 30 dos itens de complexidade elencados abaixo: 
- Grupos de até 5 variáveis de entrada/saída para validação (por grupo de variáveis); 
- Regras de negócio a serem aplicadas (por regra de negócio); 
- Chamadas externas ao objeto (IIB, GTR, WS, BD, JMS, Socket, HTTP Client, LDAP, Tibco Rendezvous, Apache Kafka) (por chamada); 
- Tratamento de arquivos (por arquivo); 
- Instruções SQL (DML - Data Manipulation Language) ou chamadas de Frameworks ou APIs que abstraem estas instruções, tais como JPA, Hibernate, etc.(por instrução ou chamada); 
- Codificações de threads (por thread);
- Criação e configuração de módulos de autenticação para gerenciadores de acesso (por módulo)</t>
  </si>
  <si>
    <t xml:space="preserve">05.09.02.03.01.01.Por Job Guide</t>
  </si>
  <si>
    <t xml:space="preserve">05.18.05.Criação de Regras de Controle de Formulário (objeto formatcontrol)</t>
  </si>
  <si>
    <t xml:space="preserve">05.10.15.04.Alta</t>
  </si>
  <si>
    <t xml:space="preserve">05.10.15.04.01.Quantidade acima de 30 a 50 dos itens de complexidade elencados abaixo: 
- Grupos de até 5 variáveis de entrada/saída para validação (por grupo de variáveis); 
- Regras de negócio a serem aplicadas (por regra de negócio); 
- Chamadas externas ao objeto (IIB, GTR, WS, BD, JMS, Socket, HTTP Client, LDAP, Tibco Rendezvous, Apache Kafka) (por chamada); 
- Tratamento de arquivos (por arquivo); 
- Instruções SQL (DML - Data Manipulation Language) ou chamadas de Frameworks ou APIs que abstraem estas instruções, tais como JPA, Hibernate, etc.(por instrução ou chamada); 
- Codificações de threads (por thread);
- Criação e configuração de módulos de autenticação para gerenciadores de acesso (por módulo)</t>
  </si>
  <si>
    <t xml:space="preserve">05.09.03.01.01.01.Por Job DI</t>
  </si>
  <si>
    <t xml:space="preserve">05.18.06.Criação de Regras de Tela de Exibição (objeto displayscreen)</t>
  </si>
  <si>
    <t xml:space="preserve">05.10.15.05.Muito Alta</t>
  </si>
  <si>
    <t xml:space="preserve">05.10.15.05.01.Quantidade acima de 50 dos itens de complexidade elencados abaixo: 
- Grupos de até 5 variáveis de entrada/saída para validação (por grupo de variáveis); 
- Regras de negócio a serem aplicadas (por regra de negócio); 
- Chamadas externas ao objeto (IIB, GTR, WS, BD, JMS, Socket, HTTP Client, LDAP, Tibco Rendezvous, Apache Kafka) (por chamada); 
- Tratamento de arquivos (por arquivo); 
- Instruções SQL (DML - Data Manipulation Language) ou chamadas de Frameworks ou APIs que abstraem estas instruções, tais como JPA, Hibernate, etc.(por instrução ou chamada); 
- Codificações de threads (por thread);
- Criação e configuração de módulos de autenticação para gerenciadores de acesso (por módulo)</t>
  </si>
  <si>
    <t xml:space="preserve">05.09.03.02.01.01.Por Job DI</t>
  </si>
  <si>
    <t xml:space="preserve">05.18.07.Criação de Botões de Tela (objeto displayoption)</t>
  </si>
  <si>
    <t xml:space="preserve">05.10.16.01.Muito Baixa</t>
  </si>
  <si>
    <t xml:space="preserve">05.10.16.01.01.Objeto destinado ao trânsito de dados, podendo conter aplicações de formatações e validações sobre os dados encapsulados. (Exemplo: VO – Value Object, DTO – Data Transfer Object)</t>
  </si>
  <si>
    <t xml:space="preserve">05.09.03.03.01.01.Por Job DI</t>
  </si>
  <si>
    <t xml:space="preserve">05.18.08.Criação de Wizards (objeto wizard)</t>
  </si>
  <si>
    <t xml:space="preserve">05.10.16.02.Baixa</t>
  </si>
  <si>
    <t xml:space="preserve">05.10.16.02.01.Quantidade de até 15 dos itens de complexidade abaixo: 
- Grupos de até 5 variáveis de entrada/saída para validação (por grupo de variáveis); 
- Regras de negócio a serem aplicadas (por regra de negócio); 
- Chamadas externas ao objeto (IIB, GTR, WS, BD, JMS, Socket, HTTP Client, LDAP, Tibco Rendezvous, Apache Kafka) (por chamada); 
- Tratamento de arquivos (por arquivo); 
- Instruções SQL (DML - Data Manipulation Language) ou chamadas de Frameworks ou APIs que abstraem estas instruções, tais como JPA, Hibernate, etc.(por instrução ou chamada); 
- Codificações de threads (por thread);
- Criação e configuração de módulos de autenticação para gerenciadores de acesso (por módulo)</t>
  </si>
  <si>
    <t xml:space="preserve">05.09.04.01.01.01.Por Job DI</t>
  </si>
  <si>
    <t xml:space="preserve">05.18.09.Criação de Biblioteca JavaScript (objeto ScriptLibrary)</t>
  </si>
  <si>
    <t xml:space="preserve">05.10.16.03.Média</t>
  </si>
  <si>
    <t xml:space="preserve">05.10.16.03.01.Quantidade de 16 até 30 dos itens de complexidade elencados abaixo: 
- Grupos de até 5 variáveis de entrada/saída para validação (por grupo de variáveis); 
- Regras de negócio a serem aplicadas (por regra de negócio); 
- Chamadas externas ao objeto (IIB, GTR, WS, BD, JMS, Socket, HTTP Client, LDAP, Tibco Rendezvous, Apache Kafka) (por chamada); 
- Tratamento de arquivos (por arquivo); 
- Instruções SQL (DML - Data Manipulation Language) ou chamadas de Frameworks ou APIs que abstraem estas instruções, tais como JPA, Hibernate, etc.(por instrução ou chamada); 
- Codificações de threads (por thread);
- Criação e configuração de módulos de autenticação para gerenciadores de acesso (por módulo)</t>
  </si>
  <si>
    <t xml:space="preserve">05.09.04.02.01.01.Por Job DI</t>
  </si>
  <si>
    <t xml:space="preserve">05.18.10.Criação de Web Services (objeto extaccess)</t>
  </si>
  <si>
    <t xml:space="preserve">05.10.16.04.Alta</t>
  </si>
  <si>
    <t xml:space="preserve">05.10.16.04.01.Quantidade acima de 30 a 50 dos itens de complexidade elencados abaixo: 
- Grupos de até 5 variáveis de entrada/saída para validação (por grupo de variáveis); 
- Regras de negócio a serem aplicadas (por regra de negócio); 
- Chamadas externas ao objeto (IIB, GTR, WS, BD, JMS, Socket, HTTP Client, LDAP, Tibco Rendezvous, Apache Kafka) (por chamada); 
- Tratamento de arquivos (por arquivo); 
- Instruções SQL (DML - Data Manipulation Language) ou chamadas de Frameworks ou APIs que abstraem estas instruções, tais como JPA, Hibernate, etc.(por instrução ou chamada); 
- Codificações de threads (por thread);
- Criação e configuração de módulos de autenticação para gerenciadores de acesso (por módulo)</t>
  </si>
  <si>
    <t xml:space="preserve">05.09.04.03.01.01.Por Job DI</t>
  </si>
  <si>
    <t xml:space="preserve">05.18.11.Criação de Web Services (objeto extaction)</t>
  </si>
  <si>
    <t xml:space="preserve">05.10.16.05.Muito Alta</t>
  </si>
  <si>
    <t xml:space="preserve">05.10.16.05.01.Quantidade acima de 50 dos itens de complexidade elencados abaixo: 
- Grupos de até 5 variáveis de entrada/saída para validação (por grupo de variáveis); 
- Regras de negócio a serem aplicadas (por regra de negócio); 
- Chamadas externas ao objeto (IIB, GTR, WS, BD, JMS, Socket, HTTP Client, LDAP, Tibco Rendezvous, Apache Kafka) (por chamada); 
- Tratamento de arquivos (por arquivo); 
- Instruções SQL (DML - Data Manipulation Language) ou chamadas de Frameworks ou APIs que abstraem estas instruções, tais como JPA, Hibernate, etc.(por instrução ou chamada); 
- Codificações de threads (por thread);
- Criação e configuração de módulos de autenticação para gerenciadores de acesso (por módulo)</t>
  </si>
  <si>
    <t xml:space="preserve">05.09.05.01.01.01.Passos no job DI</t>
  </si>
  <si>
    <t xml:space="preserve">05.18.12.Criação de módulo Java para carga de arquivos</t>
  </si>
  <si>
    <t xml:space="preserve">05.10.17.01.N/A</t>
  </si>
  <si>
    <t xml:space="preserve">05.10.17.01.01.Ficará a critério, do demandante, decidir qual a forma de orçamento, por pacote ou unitário, em caso de alterações repetitivas em objetos</t>
  </si>
  <si>
    <t xml:space="preserve">05.09.06.01.01.01.Por Visão (Gráfico)</t>
  </si>
  <si>
    <t xml:space="preserve">05.18.13.Criação de Objetos (demais objetos)</t>
  </si>
  <si>
    <t xml:space="preserve">05.10.18.01.N/A</t>
  </si>
  <si>
    <t xml:space="preserve">05.10.18.01.01.-</t>
  </si>
  <si>
    <t xml:space="preserve">05.09.06.02.01.01.Por Visão (Gráfico)</t>
  </si>
  <si>
    <t xml:space="preserve">05.18.14.Alteração de Regra existente (objeto RuleSet)</t>
  </si>
  <si>
    <t xml:space="preserve">05.10.19.01.N/A</t>
  </si>
  <si>
    <t xml:space="preserve">05.10.19.01.01.Desenvolvimento de objetos java que utilizam componentes VXML relacionados à CRBB</t>
  </si>
  <si>
    <t xml:space="preserve">05.18.15.Alteração de Fase ou Transições entre Fases (objeto WorkflowPhase)</t>
  </si>
  <si>
    <t xml:space="preserve">05.10.20.01.N/A</t>
  </si>
  <si>
    <t xml:space="preserve">05.10.20.01.01.Desenvolvimento de objetos java que utilizam componentes VXML relacionados à CRBB</t>
  </si>
  <si>
    <t xml:space="preserve">05.10.02.01.01.01.Por arquivo</t>
  </si>
  <si>
    <t xml:space="preserve">05.18.16.Alteração de Estrutura de Banco de Dados (objeto dbdict ou datadict)</t>
  </si>
  <si>
    <t xml:space="preserve">05.10.21.01.N/A</t>
  </si>
  <si>
    <t xml:space="preserve">05.10.21.01.01.-</t>
  </si>
  <si>
    <t xml:space="preserve">05.10.03.01.01.01.Por arquivo</t>
  </si>
  <si>
    <t xml:space="preserve">05.18.17.Alteração de Tela de Design de Formulário (objeto format)</t>
  </si>
  <si>
    <t xml:space="preserve">05.11.01.01.Baixa</t>
  </si>
  <si>
    <t xml:space="preserve">05.11.01.01.01.Formulário com até 20 campos</t>
  </si>
  <si>
    <t xml:space="preserve">05.18.18.Alteração de Regras de Controle de Formulário (objeto formatcontrol)</t>
  </si>
  <si>
    <t xml:space="preserve">05.11.01.02.Média</t>
  </si>
  <si>
    <t xml:space="preserve">05.11.01.02.01.Formulário de 21 a 50 campos</t>
  </si>
  <si>
    <t xml:space="preserve">05.10.03.03.01.01.Por arquivo</t>
  </si>
  <si>
    <t xml:space="preserve">05.18.19.Alteração de Regras de Tela de Exibição (objeto displayscreen)</t>
  </si>
  <si>
    <t xml:space="preserve">05.11.01.03.Alta</t>
  </si>
  <si>
    <t xml:space="preserve">05.11.01.03.01.Formulário com mais de 50 campos</t>
  </si>
  <si>
    <t xml:space="preserve">05.18.20.Alteração de Botões de Tela (onjeto displayoption)</t>
  </si>
  <si>
    <t xml:space="preserve">05.11.02.01.Baixa</t>
  </si>
  <si>
    <t xml:space="preserve">05.11.02.01.01.Até 10 campos por operação</t>
  </si>
  <si>
    <t xml:space="preserve">05.10.04.02.01.01.Por arquivo</t>
  </si>
  <si>
    <t xml:space="preserve">05.18.21.Alteração de Wizards (objeto wizard)</t>
  </si>
  <si>
    <t xml:space="preserve">05.11.02.02.Alta</t>
  </si>
  <si>
    <t xml:space="preserve">05.11.02.02.01.Superior a 10 campos por operações</t>
  </si>
  <si>
    <t xml:space="preserve">05.10.04.03.01.01.Por arquivo</t>
  </si>
  <si>
    <t xml:space="preserve">05.18.22.Alteração de Biblioteca JavaScript (objeto ScriptLibrary)</t>
  </si>
  <si>
    <t xml:space="preserve">05.11.03.01.N/A</t>
  </si>
  <si>
    <t xml:space="preserve">05.11.03.01.01.Geração de relatórios no BIRT (Business Intelligence and Reporting Tools)</t>
  </si>
  <si>
    <t xml:space="preserve">05.10.05.01.01.01.Por arquivo</t>
  </si>
  <si>
    <t xml:space="preserve">05.18.23.Alteração de Web Services (objeto extaccess)</t>
  </si>
  <si>
    <t xml:space="preserve">05.11.04.01.Baixa</t>
  </si>
  <si>
    <t xml:space="preserve">05.11.04.01.01.Quantidade de variáveis de flashboard até 3</t>
  </si>
  <si>
    <t xml:space="preserve">05.10.06.01.01.01.Por arquivo</t>
  </si>
  <si>
    <t xml:space="preserve">05.18.24.Alteração de Web Services (objeto extaction)</t>
  </si>
  <si>
    <t xml:space="preserve">05.11.04.02.Alta</t>
  </si>
  <si>
    <t xml:space="preserve">05.11.04.02.01.Quantidade de variáveis de flashboard superior a 3</t>
  </si>
  <si>
    <t xml:space="preserve">05.10.07.01.01.01.Por arquivo</t>
  </si>
  <si>
    <t xml:space="preserve">05.18.25.Alteração de módulo Java para carga de arquivos</t>
  </si>
  <si>
    <t xml:space="preserve">05.11.05.01.Baixa</t>
  </si>
  <si>
    <t xml:space="preserve">05.11.05.01.01.Até 5 campos por notificação</t>
  </si>
  <si>
    <t xml:space="preserve">05.10.08.01.01.01.Por arquivo</t>
  </si>
  <si>
    <t xml:space="preserve">05.18.26.Alteração de Objetos (demais objetos)</t>
  </si>
  <si>
    <t xml:space="preserve">05.11.05.02.Alta</t>
  </si>
  <si>
    <t xml:space="preserve">05.11.05.02.01.Superior a 5 campos por notificação</t>
  </si>
  <si>
    <t xml:space="preserve">05.10.09.01.01.01.Por arquivo</t>
  </si>
  <si>
    <t xml:space="preserve">05.19.01.Análise da integração Externa (se já existe ou qual a melhor infraestrutura de comunicação)</t>
  </si>
  <si>
    <t xml:space="preserve">05.11.06.01.Baixa</t>
  </si>
  <si>
    <t xml:space="preserve">05.11.06.01.01.Filtros/Activelinks/Escalations com até de 4 ações</t>
  </si>
  <si>
    <t xml:space="preserve">05.10.10.01.01.01.Por arquivo</t>
  </si>
  <si>
    <t xml:space="preserve">05.19.02.Requisição das necessidades de infraestrutura de comunicação e segurança (servidores, regras de firewall, DNS, VIP, VPN e criação do tipo de Transporte - Filas MQ ou EMS)</t>
  </si>
  <si>
    <t xml:space="preserve">05.11.06.02.Média</t>
  </si>
  <si>
    <t xml:space="preserve">05.11.06.02.01.Filtros/Activelinks/Escalations de 5 a 12 ações</t>
  </si>
  <si>
    <t xml:space="preserve">05.10.11.01.01.01.Por pacote de até 5 arquivos</t>
  </si>
  <si>
    <t xml:space="preserve">05.19.03.Análise do contrato de comunicação – copybook – e operação no catálogo (tipo, tamanho e quantidade de ocorrência e caso não exista definir essas informações junto ao demandante)</t>
  </si>
  <si>
    <t xml:space="preserve">05.11.06.03.Alta</t>
  </si>
  <si>
    <t xml:space="preserve">05.11.06.03.01.Filtros/Activelinks/Escalations com mais de 12 ações</t>
  </si>
  <si>
    <t xml:space="preserve">05.10.12.01.01.01.Por arquivo</t>
  </si>
  <si>
    <t xml:space="preserve">05.19.04.Criar projeto BW, criar repositório GIT, configurar conexões externas; configurar transportes e configurar segurança</t>
  </si>
  <si>
    <t xml:space="preserve">05.12.01.01.Baixa</t>
  </si>
  <si>
    <t xml:space="preserve">05.12.01.01.01.Páginas estáticas</t>
  </si>
  <si>
    <t xml:space="preserve">05.10.12.02.01.01.Por arquivo</t>
  </si>
  <si>
    <t xml:space="preserve">05.19.05.Alterar projeto BW, repositório GIT, reconfigurar conexões externas, reconfigurar transportes e reconfigurar segurança</t>
  </si>
  <si>
    <t xml:space="preserve">05.12.01.02.Alta</t>
  </si>
  <si>
    <t xml:space="preserve">05.12.01.02.01.Páginas Dinâmicas Ou Com Customização Do WCM Através De Plugins</t>
  </si>
  <si>
    <t xml:space="preserve">05.10.12.03.01.01.Por arquivo</t>
  </si>
  <si>
    <t xml:space="preserve">05.19.06.Construir uma integração nova para uma operação padrão IIB</t>
  </si>
  <si>
    <t xml:space="preserve">05.12.02.01.Baixa</t>
  </si>
  <si>
    <t xml:space="preserve">05.12.02.01.01.Páginas Estáticas</t>
  </si>
  <si>
    <t xml:space="preserve">05.10.12.04.01.01.Por arquivo</t>
  </si>
  <si>
    <t xml:space="preserve">05.19.07.Alterar uma integração de uma operação padrão IIB</t>
  </si>
  <si>
    <t xml:space="preserve">05.12.02.02.Alta</t>
  </si>
  <si>
    <t xml:space="preserve">05.12.02.02.01.Páginas Dinâmicas Ou Com Customização Do WCM Através De Plugins</t>
  </si>
  <si>
    <t xml:space="preserve">05.10.12.05.01.01.Por arquivo</t>
  </si>
  <si>
    <t xml:space="preserve">05.19.08.Validar a integração mediante execução de cenários de uso da solução de negócio, providenciar e analisar log das execuções realizadas. Realizar eventuais ajustes na integração</t>
  </si>
  <si>
    <t xml:space="preserve">05.12.03.01.Baixa</t>
  </si>
  <si>
    <t xml:space="preserve">05.12.03.01.01.Interface de publicação utilizando elementos nativos do wcm</t>
  </si>
  <si>
    <t xml:space="preserve">05.10.13.01.01.01.Por arquivo</t>
  </si>
  <si>
    <t xml:space="preserve">05.19.09.Realizar serviço de integração</t>
  </si>
  <si>
    <t xml:space="preserve">05.12.03.02.Média</t>
  </si>
  <si>
    <t xml:space="preserve">05.12.03.02.01.Interface de Publicação utilizando elementos nativos do WCM e fluxos de trabalho</t>
  </si>
  <si>
    <t xml:space="preserve">05.10.13.02.01.01.Por arquivo</t>
  </si>
  <si>
    <t xml:space="preserve">05.19.10.Construir ou alterar uma integração fora do padrão IIB.</t>
  </si>
  <si>
    <t xml:space="preserve">05.12.03.03.Alta</t>
  </si>
  <si>
    <t xml:space="preserve">05.12.03.03.01.Interface de Publicação utilizando campos personalizados e API do WCM</t>
  </si>
  <si>
    <t xml:space="preserve">05.10.13.03.01.01.Por arquivo</t>
  </si>
  <si>
    <t xml:space="preserve">05.19.11.Realizar análise de erros ou performance em rotinas ou componentes.</t>
  </si>
  <si>
    <t xml:space="preserve">05.12.04.01.Baixa</t>
  </si>
  <si>
    <t xml:space="preserve">05.12.04.01.01.Interface de publicação utilizando elementos nativos do wcm</t>
  </si>
  <si>
    <t xml:space="preserve">05.10.13.04.01.01.Por arquivo</t>
  </si>
  <si>
    <t xml:space="preserve">05.19.12.Validar a integração em ambiente de homologação</t>
  </si>
  <si>
    <t xml:space="preserve">05.12.04.02.Média</t>
  </si>
  <si>
    <t xml:space="preserve">05.12.04.02.01.Interface de Publicação utilizando elementos nativos do WCM e fluxos de trabalho</t>
  </si>
  <si>
    <t xml:space="preserve">05.10.13.05.01.01.Por arquivo</t>
  </si>
  <si>
    <t xml:space="preserve">05.20.01.Construção de mapa de conversão XML/Positional</t>
  </si>
  <si>
    <t xml:space="preserve">05.12.04.03.Alta</t>
  </si>
  <si>
    <t xml:space="preserve">05.12.04.03.01.Interface de Publicação utilizando campos personalizados e API do WCM</t>
  </si>
  <si>
    <t xml:space="preserve">05.10.14.01.01.01.Por pacote de até 5 arquivos</t>
  </si>
  <si>
    <t xml:space="preserve">05.20.02.Alteração/versionamento de mapa de conversão XML/Positional</t>
  </si>
  <si>
    <t xml:space="preserve">05.12.05.01.Média</t>
  </si>
  <si>
    <t xml:space="preserve">05.12.05.01.01.Plugin de renderização, condição</t>
  </si>
  <si>
    <t xml:space="preserve">05.10.15.01.01.01.Por arquivo</t>
  </si>
  <si>
    <t xml:space="preserve">05.20.03.Construção de mapa de conversão customizado Positional/Positional ou CSV/Positional</t>
  </si>
  <si>
    <t xml:space="preserve">05.12.05.02.Alta</t>
  </si>
  <si>
    <t xml:space="preserve">05.12.05.02.01.Plugin de customização de fluxo de trabalho utilizando a API WCM</t>
  </si>
  <si>
    <t xml:space="preserve">05.10.15.02.01.01.Por arquivo</t>
  </si>
  <si>
    <t xml:space="preserve">05.20.04.Alteração/versionamento de mapa de conversão customizado Positional/Positional ou CSV/Positional</t>
  </si>
  <si>
    <t xml:space="preserve">05.12.06.01.Média</t>
  </si>
  <si>
    <t xml:space="preserve">05.12.06.01.01.Plugin de renderização, condição</t>
  </si>
  <si>
    <t xml:space="preserve">05.10.15.03.01.01.Por arquivo</t>
  </si>
  <si>
    <t xml:space="preserve">05.20.05.Atendimento às demandas relacionadas a mapas de conversão</t>
  </si>
  <si>
    <t xml:space="preserve">05.12.06.02.Alta</t>
  </si>
  <si>
    <t xml:space="preserve">05.12.06.02.01.Plugin de customização de fluxo de trabalho utilizando a API WCM</t>
  </si>
  <si>
    <t xml:space="preserve">05.10.15.04.01.01.Por arquivo</t>
  </si>
  <si>
    <t xml:space="preserve">05.20.06.Atendimento às demandas relacionadas a mapas de conversão</t>
  </si>
  <si>
    <t xml:space="preserve">05.12.07.01.Baixa</t>
  </si>
  <si>
    <t xml:space="preserve">05.12.07.01.01.Páginas estáticas</t>
  </si>
  <si>
    <t xml:space="preserve">05.10.15.05.01.01.Por arquivo</t>
  </si>
  <si>
    <t xml:space="preserve">05.20.07.Atendimento às demandas relacionadas a mapas de conversão</t>
  </si>
  <si>
    <t xml:space="preserve">05.12.07.02.Alta</t>
  </si>
  <si>
    <t xml:space="preserve">05.12.07.02.01.Páginas dinâmicas ou com customização do Portal através da API de Portal</t>
  </si>
  <si>
    <t xml:space="preserve">05.10.16.01.01.01.Por arquivo</t>
  </si>
  <si>
    <t xml:space="preserve">05.20.08.Solucionar incidentes/problemas relacionados a mapas de conversão</t>
  </si>
  <si>
    <t xml:space="preserve">05.12.08.01.Baixa</t>
  </si>
  <si>
    <t xml:space="preserve">05.12.08.01.01.Páginas estáticas</t>
  </si>
  <si>
    <t xml:space="preserve">05.10.16.02.01.01.Por arquivo</t>
  </si>
  <si>
    <t xml:space="preserve">05.21.01.Criar ou alterar nó de diálogo, história de usuário ou recurso similar</t>
  </si>
  <si>
    <t xml:space="preserve">05.12.08.02.Alta</t>
  </si>
  <si>
    <t xml:space="preserve">05.12.08.02.01.Páginas dinâmicas ou com customização do Portal através da API de Portal</t>
  </si>
  <si>
    <t xml:space="preserve">05.10.16.03.01.01.Por arquivo</t>
  </si>
  <si>
    <t xml:space="preserve">05.21.02.Incluir ou alterar artefatos de IA - intenções ou entidades</t>
  </si>
  <si>
    <t xml:space="preserve">05.12.09.01.Baixa</t>
  </si>
  <si>
    <t xml:space="preserve">05.12.09.01.01.Views estáticas (Especificação JSR 168, JSR 286 e JSR 356)</t>
  </si>
  <si>
    <t xml:space="preserve">05.10.16.04.01.01.Por arquivo</t>
  </si>
  <si>
    <t xml:space="preserve">05.21.03.Pesquisa para prospecção de novas ferramentas e metodologias</t>
  </si>
  <si>
    <t xml:space="preserve">05.12.09.02.Alta</t>
  </si>
  <si>
    <t xml:space="preserve">05.12.09.02.01.Páginas dinâmicas (Especificação JSR 168, JSR 286 e JSR 356)</t>
  </si>
  <si>
    <t xml:space="preserve">05.10.16.05.01.01.Por arquivo</t>
  </si>
  <si>
    <t xml:space="preserve">05.21.04.Testes de novas ferramentas e metodologias</t>
  </si>
  <si>
    <t xml:space="preserve">05.12.10.01.Baixa</t>
  </si>
  <si>
    <t xml:space="preserve">05.12.10.01.01.Views estáticas (Especificação JSR 168, JSR 286 e JSR 356)</t>
  </si>
  <si>
    <t xml:space="preserve">05.10.17.01.01.01.Por pacote de até 5 arquivos</t>
  </si>
  <si>
    <t xml:space="preserve">05.21.05.Gerar dados para relatório</t>
  </si>
  <si>
    <t xml:space="preserve">05.12.10.02.Alta</t>
  </si>
  <si>
    <t xml:space="preserve">05.12.10.02.01.Páginas dinâmicas (Especificação JSR 168, JSR 286 e JSR 356)</t>
  </si>
  <si>
    <t xml:space="preserve">05.10.18.01.01.01.Por arquivo</t>
  </si>
  <si>
    <t xml:space="preserve">05.21.06.Curadoria de interações/entradas de usuários</t>
  </si>
  <si>
    <t xml:space="preserve">05.13.01.01.N/A</t>
  </si>
  <si>
    <t xml:space="preserve">05.13.01.01.01.N/A</t>
  </si>
  <si>
    <t xml:space="preserve">05.10.19.01.01.01.Por arquivo</t>
  </si>
  <si>
    <t xml:space="preserve">05.21.07.Executar testes manuais de comportamento do bot</t>
  </si>
  <si>
    <t xml:space="preserve">05.13.02.01.N/A</t>
  </si>
  <si>
    <t xml:space="preserve">05.13.02.01.01.N/A</t>
  </si>
  <si>
    <t xml:space="preserve">05.10.20.01.01.01.Por arquivo</t>
  </si>
  <si>
    <t xml:space="preserve">05.21.08.Produzir relatório de testes do bot</t>
  </si>
  <si>
    <t xml:space="preserve">05.13.03.01.Baixa</t>
  </si>
  <si>
    <t xml:space="preserve">05.13.03.01.01.Dispositivo de Controle/Status ou de Saída</t>
  </si>
  <si>
    <t xml:space="preserve">05.10.21.01.01.01.Por arquivo</t>
  </si>
  <si>
    <t xml:space="preserve">05.21.09.Incluir cenário de teste automatizados</t>
  </si>
  <si>
    <t xml:space="preserve">05.13.03.02.Média</t>
  </si>
  <si>
    <t xml:space="preserve">05.13.03.02.01.Dispositivo de Captura ou de Cartões - Trilhas</t>
  </si>
  <si>
    <t xml:space="preserve">05.11.01.01.01.01.Por objeto</t>
  </si>
  <si>
    <t xml:space="preserve">05.22.01.Pesquisa para prospecção de novas ferramentas e tecnologias para realidade estendida</t>
  </si>
  <si>
    <t xml:space="preserve">05.13.03.03.Alta</t>
  </si>
  <si>
    <t xml:space="preserve">05.13.03.03.01.Dispositivo de Segurança, de Comunicação Móvel ou de SmartCard</t>
  </si>
  <si>
    <t xml:space="preserve">05.11.01.02.01.01.Por objeto</t>
  </si>
  <si>
    <t xml:space="preserve">05.22.02.Testes de novas ferramentas e tecnologias para realidade estendida</t>
  </si>
  <si>
    <t xml:space="preserve">05.13.03.04.Muito Alta</t>
  </si>
  <si>
    <t xml:space="preserve">05.13.03.04.01.Dispositivo de Mecânica Fina</t>
  </si>
  <si>
    <t xml:space="preserve">05.11.01.03.01.01.Por objeto</t>
  </si>
  <si>
    <t xml:space="preserve">05.22.03.Criação de GameObject para integração com a camada C#</t>
  </si>
  <si>
    <t xml:space="preserve">05.13.04.01.Baixa</t>
  </si>
  <si>
    <t xml:space="preserve">05.13.04.01.01.Módulos RPR/PRT Impressora, STU Acessibilidade, FLK Flicker, HRD Configuração ou Touch Screen</t>
  </si>
  <si>
    <t xml:space="preserve">05.11.02.01.01.01.Por operação</t>
  </si>
  <si>
    <t xml:space="preserve">05.22.04.Alteração de GameObject para integração com a camada C#</t>
  </si>
  <si>
    <t xml:space="preserve">05.13.04.02.Média</t>
  </si>
  <si>
    <t xml:space="preserve">05.13.04.02.01.Módulos BCR Código Barras, DPC Câmera, PIN, Teclado PIN ou CRW Trilhas</t>
  </si>
  <si>
    <t xml:space="preserve">05.11.02.02.01.01.Por operação</t>
  </si>
  <si>
    <t xml:space="preserve">05.22.05.Desenvolvimento de componentes 3D para a interface de usuário para os canais de realidade estendida.</t>
  </si>
  <si>
    <t xml:space="preserve">05.13.04.03.Alta</t>
  </si>
  <si>
    <t xml:space="preserve">05.13.04.03.01.Módulos AIO Sensores, EPP/EP2 TecladoCriptográfico, BIO Identificação Biométrica,CCR/NFC Comunicação Móvel ou SMC SmartCard</t>
  </si>
  <si>
    <t xml:space="preserve">05.11.03.01.01.01.Por Relatório</t>
  </si>
  <si>
    <t xml:space="preserve">05.22.06.Alteração de componentes 3D para a interface de usuário para os canais de realidade estendida.</t>
  </si>
  <si>
    <t xml:space="preserve">05.13.04.04.Muito Alta</t>
  </si>
  <si>
    <t xml:space="preserve">05.13.04.04.01.Módulos BDU Dispensador Cédulas, CDR Reciclador Cédulas, EDU Depositário Envelopes ou FPU Impressão Cheques</t>
  </si>
  <si>
    <t xml:space="preserve">05.11.04.01.01.01.Por objeto</t>
  </si>
  <si>
    <t xml:space="preserve">05.22.07.Renderização de componentes 3D para ambiente 3D e componentes 3D para os canais de realidade estendida</t>
  </si>
  <si>
    <t xml:space="preserve">05.13.05.01.Baixa</t>
  </si>
  <si>
    <t xml:space="preserve">05.13.05.01.01.Módulo de Monitoração Cli ou Outros de baixa complexidade</t>
  </si>
  <si>
    <t xml:space="preserve">05.11.04.02.01.01.Por objeto</t>
  </si>
  <si>
    <t xml:space="preserve">05.22.08.Renderização de componentes 2D para ambiente 2D e componentes 2D para os canais de realidade estendida.</t>
  </si>
  <si>
    <t xml:space="preserve">05.13.05.02.Média</t>
  </si>
  <si>
    <t xml:space="preserve">05.13.05.02.01.Módulo de Contabilidade ou de Monitoração Srv</t>
  </si>
  <si>
    <t xml:space="preserve">05.11.05.01.01.01.Por objeto</t>
  </si>
  <si>
    <t xml:space="preserve">05.22.09.Desenvolvimento de componentes 2D para a interface de usuário para os canais de realidade estendida.</t>
  </si>
  <si>
    <t xml:space="preserve">05.13.05.03.Alta</t>
  </si>
  <si>
    <t xml:space="preserve">05.13.05.03.01.Módulo de Comunicação, de Atualização ou de Gerenciamento</t>
  </si>
  <si>
    <t xml:space="preserve">05.11.05.02.01.01.Por objeto</t>
  </si>
  <si>
    <t xml:space="preserve">05.22.10.Alteração de componentes 2D para a interface de usuário para os canais de realidade estendida.</t>
  </si>
  <si>
    <t xml:space="preserve">05.13.06.01.Baixa</t>
  </si>
  <si>
    <t xml:space="preserve">05.13.06.01.01.Módulo de Monitoração Cli ou Outros de baixa complexidade</t>
  </si>
  <si>
    <t xml:space="preserve">05.11.06.01.01.01.Por objeto</t>
  </si>
  <si>
    <t xml:space="preserve">05.22.11.Desenvolvimento de componentes efeitos visuais para a interface de usuário para os canais de realidade estendida.</t>
  </si>
  <si>
    <t xml:space="preserve">05.13.06.02.Média</t>
  </si>
  <si>
    <t xml:space="preserve">05.13.06.02.01.Módulo de Contabilidade ou de Monitoração Srv</t>
  </si>
  <si>
    <t xml:space="preserve">05.11.06.02.01.01.Por objeto</t>
  </si>
  <si>
    <t xml:space="preserve">05.22.12.Alteração de componentes efeitos visuais para a interface de usuário para os canais de realidade estendida</t>
  </si>
  <si>
    <t xml:space="preserve">05.13.06.03.Alta</t>
  </si>
  <si>
    <t xml:space="preserve">05.13.06.03.01.Módulo de Comunicação, de Atualização ou de Gerenciamento</t>
  </si>
  <si>
    <t xml:space="preserve">05.11.06.03.01.01.Por objeto</t>
  </si>
  <si>
    <t xml:space="preserve">05.22.13.Desenvolvimento de componentes procedural 2D/3D para a interface de usuário para os canais de realidade estendida.</t>
  </si>
  <si>
    <t xml:space="preserve">05.13.07.01.N/A</t>
  </si>
  <si>
    <t xml:space="preserve">05.13.07.01.01.Classes de suporte a transações (bbfile, bbstring, bbtk, qrcode, transactionbase, profiles, fieldvalidate, trace, …)</t>
  </si>
  <si>
    <t xml:space="preserve">05.12.01.01.01.01.Por página</t>
  </si>
  <si>
    <t xml:space="preserve">05.22.14.Alteração de componentes procedural 2D/3D para a interface de usuário para os canais de realidade estendida.</t>
  </si>
  <si>
    <t xml:space="preserve">05.13.08.01.N/A</t>
  </si>
  <si>
    <t xml:space="preserve">05.13.08.01.01.Classes de suporte a transações (bbfile, bbstring, bbtk, qrcode, transactionbase, profiles, fieldvalidate, trace, …)</t>
  </si>
  <si>
    <t xml:space="preserve">05.12.01.02.01.01.Por página</t>
  </si>
  <si>
    <t xml:space="preserve">05.22.15.Animação de componentes 2D/3D para os canais de realidade estendida.</t>
  </si>
  <si>
    <t xml:space="preserve">05.13.09.01.N/A</t>
  </si>
  <si>
    <t xml:space="preserve">05.13.09.01.01.Classes de Comunicação, Atualver, Gerente e controladoras de dispositivos(AIO, CRW/MSR, SMC, BCR, RPR/PTR, BDU, EDU, CDR, STU, EPP/PIN, FPU, HRD, CCR/NFC, BIO, FLK, …)</t>
  </si>
  <si>
    <t xml:space="preserve">05.12.02.01.01.01.Por página</t>
  </si>
  <si>
    <t xml:space="preserve">05.22.16.Alteração de animação de componentes 2D/3D para os canais de realidade estendida.</t>
  </si>
  <si>
    <t xml:space="preserve">05.13.10.01.N/A</t>
  </si>
  <si>
    <t xml:space="preserve">05.13.10.01.01.Classes de Comunicação, Atualver, Gerente e controladoras de dispositivos(AIO, CRW/MSR, SMC, BCR, RPR/PTR, BDU, EDU, CDR, STU, EPP/PIN, FPU, HRD, CCR/NFC, BIO, FLK, …)</t>
  </si>
  <si>
    <t xml:space="preserve">05.12.02.02.01.01.Por página</t>
  </si>
  <si>
    <t xml:space="preserve">05.22.21.Desenvolvimento rigging de componentes 2D/3D para a interface de usuário para os canais de realidade estendida.</t>
  </si>
  <si>
    <t xml:space="preserve">05.13.11.01.N/A</t>
  </si>
  <si>
    <t xml:space="preserve">05.13.11.01.01.Transações (.pot. .cpp, .itd, ...)</t>
  </si>
  <si>
    <t xml:space="preserve">05.12.03.01.01.01.Por Interface</t>
  </si>
  <si>
    <t xml:space="preserve">05.22.22.Alteração rigging de componentes 2D/3D para a interface de usuário para os canais de realidade estendida.</t>
  </si>
  <si>
    <t xml:space="preserve">05.13.12.01.N/A</t>
  </si>
  <si>
    <t xml:space="preserve">05.13.12.01.01.Transações (.pot. .cpp, .itd, ...)</t>
  </si>
  <si>
    <t xml:space="preserve">05.12.03.02.01.01.Por Interface</t>
  </si>
  <si>
    <t xml:space="preserve">05.22.25.Criação de script em Python para Maya, Substance Painter, Substance Designer, Houdini</t>
  </si>
  <si>
    <t xml:space="preserve">05.13.13.01.N/A</t>
  </si>
  <si>
    <t xml:space="preserve">05.13.13.01.01.Arquivos com INIs, Makefiles, scripts, XML, RPMs</t>
  </si>
  <si>
    <t xml:space="preserve">05.12.03.03.01.01.Por Interface</t>
  </si>
  <si>
    <t xml:space="preserve">05.22.26.Alteração de script em Python para Maya, Substance Painter, Substance Designer, Houdini</t>
  </si>
  <si>
    <t xml:space="preserve">05.13.14.01.N/A</t>
  </si>
  <si>
    <t xml:space="preserve">05.13.14.01.01.Elaboração de roteiro contendo a descrição de comandos e/ou imagens de telas correspondentes que devem guiar procedimentos de instrução, instalação e/ou configuração. O roteiro deverá ser anexado à tarefa ALM correspondente</t>
  </si>
  <si>
    <t xml:space="preserve">05.12.04.01.01.01.Por Interface</t>
  </si>
  <si>
    <t xml:space="preserve">05.22.27.Criação de script em MEL para Maya</t>
  </si>
  <si>
    <t xml:space="preserve">05.14.01.01.Baixa</t>
  </si>
  <si>
    <t xml:space="preserve">05.14.01.01.01.Texto simples com até 05 variáveis/campos, preenchendo até uma página</t>
  </si>
  <si>
    <t xml:space="preserve">05.12.04.02.01.01.Por Interface</t>
  </si>
  <si>
    <t xml:space="preserve">05.22.28.Alteração de script em MEL para Maya</t>
  </si>
  <si>
    <t xml:space="preserve">05.14.01.02.Média</t>
  </si>
  <si>
    <t xml:space="preserve">05.14.01.02.01.De 06 a 15 variáveis/campos e/ou textos com mais de uma página</t>
  </si>
  <si>
    <t xml:space="preserve">05.12.04.03.01.01.Por Interface</t>
  </si>
  <si>
    <t xml:space="preserve">05.22.29.Criação de script em VEX para Houdini</t>
  </si>
  <si>
    <t xml:space="preserve">05.14.01.03.Alta</t>
  </si>
  <si>
    <t xml:space="preserve">05.14.01.03.01.Mais de 15 variáveis/campos diferentes</t>
  </si>
  <si>
    <t xml:space="preserve">05.12.05.01.01.01.Por Plugin</t>
  </si>
  <si>
    <t xml:space="preserve">05.22.30.Alteração de script em VEX para Houdini</t>
  </si>
  <si>
    <t xml:space="preserve">05.14.02.01.Baixa</t>
  </si>
  <si>
    <t xml:space="preserve">05.14.02.01.01.Texto simples com até 05 variáveis/campos a serem alterados, preenchendo até uma página</t>
  </si>
  <si>
    <t xml:space="preserve">05.12.05.02.01.01.Por Plugin</t>
  </si>
  <si>
    <t xml:space="preserve">05.22.31.Criação de Shader para Unity</t>
  </si>
  <si>
    <t xml:space="preserve">05.14.02.02.Média</t>
  </si>
  <si>
    <t xml:space="preserve">05.14.02.02.01.De 06 a 15 variáveis/campos a serem alterados ou incluídos e/ou textos com mais de uma página</t>
  </si>
  <si>
    <t xml:space="preserve">05.12.06.01.01.01.Por Plugin</t>
  </si>
  <si>
    <t xml:space="preserve">05.22.32.Alteração de Shader para Unity</t>
  </si>
  <si>
    <t xml:space="preserve">05.14.02.03.Alta</t>
  </si>
  <si>
    <t xml:space="preserve">05.14.02.03.01.Mais de 15 variáveis/campos diferentes a serem alterados e/ou necessidade de alteração da lógica do formulário</t>
  </si>
  <si>
    <t xml:space="preserve">05.12.06.02.01.01.Por Plugin</t>
  </si>
  <si>
    <t xml:space="preserve">05.23.01.Instalação / Versionamento de Api Manager</t>
  </si>
  <si>
    <t xml:space="preserve">05.14.03.01.N/A</t>
  </si>
  <si>
    <t xml:space="preserve">05.14.03.01.01.Criação de chancelas, logos, fundo chapado, etc;</t>
  </si>
  <si>
    <t xml:space="preserve">05.12.07.01.01.01.Por Página</t>
  </si>
  <si>
    <t xml:space="preserve">05.23.02.Integração de Componentes do API Manager</t>
  </si>
  <si>
    <t xml:space="preserve">05.14.04.01.Baixa</t>
  </si>
  <si>
    <t xml:space="preserve">05.14.04.01.01.Texto simples com até 05 variáveis/campos, preenchendo até uma página</t>
  </si>
  <si>
    <t xml:space="preserve">05.12.07.02.01.01.Por Página</t>
  </si>
  <si>
    <t xml:space="preserve">05.23.03.Troca de certificados</t>
  </si>
  <si>
    <t xml:space="preserve">05.14.04.02.Média</t>
  </si>
  <si>
    <t xml:space="preserve">05.14.04.02.01.De 06 a 15 variáveis/campos a serem alterados ou incluídos e/ou textos com mais de uma página</t>
  </si>
  <si>
    <t xml:space="preserve">05.12.08.01.01.01.Por Página</t>
  </si>
  <si>
    <t xml:space="preserve">05.23.04.Integração com ferramenta externa de Log</t>
  </si>
  <si>
    <t xml:space="preserve">05.14.04.03.Alta</t>
  </si>
  <si>
    <t xml:space="preserve">05.14.04.03.01.Mais de 15 variáveis/campos diferentes a serem alterados e/ou necessidade de alteração da lógica do formulário</t>
  </si>
  <si>
    <t xml:space="preserve">05.12.08.02.01.01.Por Página</t>
  </si>
  <si>
    <t xml:space="preserve">05.23.05.Integração com solução externa de autenticação / autorização</t>
  </si>
  <si>
    <t xml:space="preserve">05.14.05.01.Baixa</t>
  </si>
  <si>
    <t xml:space="preserve">05.14.05.01.01.Texto simples com até 05 variáveis/campos, preenchendo até uma página</t>
  </si>
  <si>
    <t xml:space="preserve">05.12.09.01.01.01.Por View</t>
  </si>
  <si>
    <t xml:space="preserve">05.23.06.Criação de script de automação</t>
  </si>
  <si>
    <t xml:space="preserve">05.14.05.02.Média</t>
  </si>
  <si>
    <t xml:space="preserve">05.14.05.02.01.De 06 a 15 variáveis/campos a serem alterados ou incluídos e/ou textos com mais de uma página</t>
  </si>
  <si>
    <t xml:space="preserve">05.12.09.02.01.01.Por View</t>
  </si>
  <si>
    <t xml:space="preserve">05.23.07.Tunning de Aplicação</t>
  </si>
  <si>
    <t xml:space="preserve">05.14.05.03.Alta</t>
  </si>
  <si>
    <t xml:space="preserve">05.14.05.03.01.Mais de 15 variáveis/campos diferentes a serem alterados e/ou necessidade de alteração da lógica do formulário</t>
  </si>
  <si>
    <t xml:space="preserve">05.12.10.01.01.01.Por View</t>
  </si>
  <si>
    <t xml:space="preserve">05.23.08.Monitoração de solução de API Manager</t>
  </si>
  <si>
    <t xml:space="preserve">05.15.01.01.Baixa</t>
  </si>
  <si>
    <t xml:space="preserve">05.15.01.01.01.Até 10 funções implementadas</t>
  </si>
  <si>
    <t xml:space="preserve">05.12.10.02.01.01.Por View</t>
  </si>
  <si>
    <t xml:space="preserve">05.23.09.Integração com Catálogo Corporativo de T.I</t>
  </si>
  <si>
    <t xml:space="preserve">05.15.01.02.Média</t>
  </si>
  <si>
    <t xml:space="preserve">05.15.01.02.01.De 11 Até 20 funções implementadas</t>
  </si>
  <si>
    <t xml:space="preserve">05.13.01.01.01.01.Por Conjunto dos Objetos - Classe</t>
  </si>
  <si>
    <t xml:space="preserve">05.23.10.Integração com LDAP</t>
  </si>
  <si>
    <t xml:space="preserve">05.15.01.03.Alta</t>
  </si>
  <si>
    <t xml:space="preserve">05.15.01.03.01.Acima de 20 funções implementadas</t>
  </si>
  <si>
    <t xml:space="preserve">05.13.01.01.01.02.Por Conjunto dos Objetos - Método</t>
  </si>
  <si>
    <t xml:space="preserve">05.23.11.Teste de funcionalidade e de estresse</t>
  </si>
  <si>
    <t xml:space="preserve">05.15.02.01.Baixa</t>
  </si>
  <si>
    <t xml:space="preserve">05.15.02.01.01.Até 10 funções implementadas</t>
  </si>
  <si>
    <t xml:space="preserve">05.13.01.01.01.03.Por Conjunto dos Objetos - Parâmetro</t>
  </si>
  <si>
    <t xml:space="preserve">05.23.12.Autenticação e autorização em microsserviços</t>
  </si>
  <si>
    <t xml:space="preserve">05.15.02.02.Média</t>
  </si>
  <si>
    <t xml:space="preserve">05.15.02.02.01.De 11 Até 20 funções implementadas</t>
  </si>
  <si>
    <t xml:space="preserve">05.13.01.01.01.04.Por Conjunto dos Objetos - Retorno</t>
  </si>
  <si>
    <t xml:space="preserve">05.23.13.Passagem de conhecimento</t>
  </si>
  <si>
    <t xml:space="preserve">05.15.02.03.Alta</t>
  </si>
  <si>
    <t xml:space="preserve">05.15.02.03.01.Acima de 20 funções implementadas</t>
  </si>
  <si>
    <t xml:space="preserve">05.13.02.01.01.01.Por Conjunto dos Objetos - Classe</t>
  </si>
  <si>
    <t xml:space="preserve">05.23.14.Construção de Componente de Integração</t>
  </si>
  <si>
    <t xml:space="preserve">05.15.03.01.N/A</t>
  </si>
  <si>
    <t xml:space="preserve">05.15.03.01.01.N/A</t>
  </si>
  <si>
    <t xml:space="preserve">05.13.02.01.01.02.Por Conjunto dos Objetos - Método</t>
  </si>
  <si>
    <t xml:space="preserve">05.23.15.Testes de componente de integração</t>
  </si>
  <si>
    <t xml:space="preserve">05.15.04.01.N/A</t>
  </si>
  <si>
    <t xml:space="preserve">05.15.04.01.01.N/A</t>
  </si>
  <si>
    <t xml:space="preserve">05.13.02.01.01.03.Por Conjunto dos Objetos - Parâmetro</t>
  </si>
  <si>
    <t xml:space="preserve">05.23.16.Atendimento de chamados de componente de integração</t>
  </si>
  <si>
    <t xml:space="preserve">05.15.05.01.Baixa</t>
  </si>
  <si>
    <t xml:space="preserve">05.15.05.01.01.Até 20 variáveis tratadas</t>
  </si>
  <si>
    <t xml:space="preserve">05.13.02.01.01.04.Por Conjunto dos Objetos - Retorno</t>
  </si>
  <si>
    <t xml:space="preserve">05.24.01.Construção de aplicações de automação nativas de kubernetes utilizando os frameworks Operator Framework, Kubebuilder, Kudo</t>
  </si>
  <si>
    <t xml:space="preserve">05.15.05.02.Média</t>
  </si>
  <si>
    <t xml:space="preserve">05.15.05.02.01.De 21 até 50 variáveis tratadas</t>
  </si>
  <si>
    <t xml:space="preserve">05.13.03.01.01.01.Por Função ou Método</t>
  </si>
  <si>
    <t xml:space="preserve">05.24.02.Alteração de aplicações de automação nativas de kubernetes utilizando os frameworks Operator Framework, Kubebuilder, Kudo</t>
  </si>
  <si>
    <t xml:space="preserve">05.15.05.03.Alta</t>
  </si>
  <si>
    <t xml:space="preserve">05.15.05.03.01.Acima de 50 variáveis tratadas</t>
  </si>
  <si>
    <t xml:space="preserve">05.13.03.02.01.01.Por Função ou Método</t>
  </si>
  <si>
    <t xml:space="preserve">05.24.03.Criação de ofertas de serviços cloud baseados em templates de objetos kubernetes seguindo o framework HelmChart</t>
  </si>
  <si>
    <t xml:space="preserve">05.15.05.04.Baixa</t>
  </si>
  <si>
    <t xml:space="preserve">05.15.05.04.01.Até 20 variáveis tratadas</t>
  </si>
  <si>
    <t xml:space="preserve">05.13.03.03.01.01.Por Função ou Método</t>
  </si>
  <si>
    <t xml:space="preserve">05.24.04.Alteração de ofertas de serviços cloud baseados em templates de objetos kubernetes seguindo o framework HelmChart</t>
  </si>
  <si>
    <t xml:space="preserve">05.15.05.05.Média</t>
  </si>
  <si>
    <t xml:space="preserve">05.15.05.05.01.De 21 até 50 variáveis tratadas</t>
  </si>
  <si>
    <t xml:space="preserve">05.13.03.04.01.01.Por Função ou Método</t>
  </si>
  <si>
    <t xml:space="preserve">05.24.05.Criação de ofertas de serviços cloud baseados em Ansible e Python e OpensServiceBroker</t>
  </si>
  <si>
    <t xml:space="preserve">05.15.05.06.Alta</t>
  </si>
  <si>
    <t xml:space="preserve">05.15.05.06.01.Acima de 50 variáveis tratadas</t>
  </si>
  <si>
    <t xml:space="preserve">05.13.04.01.01.01.Por Função ou Método</t>
  </si>
  <si>
    <t xml:space="preserve">05.24.06.Alteração de ofertas de serviços cloud baseados em Ansible e Python e OpensServiceBroker</t>
  </si>
  <si>
    <t xml:space="preserve">05.15.07.01.Baixa</t>
  </si>
  <si>
    <t xml:space="preserve">05.15.07.01.01.Até 5 instruções implementadas</t>
  </si>
  <si>
    <t xml:space="preserve">05.13.04.02.01.01.Por Função ou Método</t>
  </si>
  <si>
    <t xml:space="preserve">05.24.07.Construção de ambientes de Plataforma como Serviço baseadas em kubernetes</t>
  </si>
  <si>
    <t xml:space="preserve">05.15.07.02.Média</t>
  </si>
  <si>
    <t xml:space="preserve">05.15.07.02.01.De 6 a 10 instruções implementadas</t>
  </si>
  <si>
    <t xml:space="preserve">05.13.04.03.01.01.Por Função ou Método</t>
  </si>
  <si>
    <t xml:space="preserve">05.24.08.Alteração de ambientes de Plataforma como Serviço baseadas em kubernetes</t>
  </si>
  <si>
    <t xml:space="preserve">05.15.07.03.Alta</t>
  </si>
  <si>
    <t xml:space="preserve">05.15.07.03.01.Acima de 10 instruções implementadas</t>
  </si>
  <si>
    <t xml:space="preserve">05.13.04.04.01.01.Por Função ou Método</t>
  </si>
  <si>
    <t xml:space="preserve">05.24.09.Construção de esteiras que tratam códigos fonte relacionados ao provisionamento e configuração de infraestrutura</t>
  </si>
  <si>
    <t xml:space="preserve">05.15.08.01.Baixa</t>
  </si>
  <si>
    <t xml:space="preserve">05.15.08.01.01.Até 5 instruções implementadas</t>
  </si>
  <si>
    <t xml:space="preserve">05.13.05.01.01.01.Por Função ou Método</t>
  </si>
  <si>
    <t xml:space="preserve">05.24.10.Elaboração de roteiro de serviços, aplicações, procedimentos relacionados à construção e configuração de infraestrutura</t>
  </si>
  <si>
    <t xml:space="preserve">05.15.08.02.Média</t>
  </si>
  <si>
    <t xml:space="preserve">05.15.08.02.01.De 6 a 10 instruções implementadas</t>
  </si>
  <si>
    <t xml:space="preserve">05.13.05.02.01.01.Por Função ou Método</t>
  </si>
  <si>
    <t xml:space="preserve">05.24.11.Criar configuração de infraestrutura para execução ou deploy de aplicações na plataforma de processamento Cloud</t>
  </si>
  <si>
    <t xml:space="preserve">05.15.08.03.Alta</t>
  </si>
  <si>
    <t xml:space="preserve">05.15.08.03.01.Acima de 10 instruções implementadas</t>
  </si>
  <si>
    <t xml:space="preserve">05.13.05.03.01.01.Por Função ou Método</t>
  </si>
  <si>
    <t xml:space="preserve">05.25.06.Realizar análise do recurso a ser exposto na API</t>
  </si>
  <si>
    <t xml:space="preserve">05.15.09.01.Baixa</t>
  </si>
  <si>
    <t xml:space="preserve">05.15.09.01.01.Até 5 serviços implementados</t>
  </si>
  <si>
    <t xml:space="preserve">05.13.06.01.01.01.Por Função ou Método</t>
  </si>
  <si>
    <t xml:space="preserve">05.25.07.Realizar mapeamento dos erros do recurso a ser exposto na API</t>
  </si>
  <si>
    <t xml:space="preserve">05.15.09.02.Média</t>
  </si>
  <si>
    <t xml:space="preserve">05.15.09.02.01.De 6 a 10 serviços implementados</t>
  </si>
  <si>
    <t xml:space="preserve">05.13.06.02.01.01.Por Função ou Método</t>
  </si>
  <si>
    <t xml:space="preserve">05.25.08.Elaborar documento Swagger</t>
  </si>
  <si>
    <t xml:space="preserve">05.15.09.03.Alta</t>
  </si>
  <si>
    <t xml:space="preserve">05.15.09.03.01.Acima de 10 serviços implementados</t>
  </si>
  <si>
    <t xml:space="preserve">05.13.06.03.01.01.Por Função ou Método</t>
  </si>
  <si>
    <t xml:space="preserve">05.25.09.Atualizar documento Swagger</t>
  </si>
  <si>
    <t xml:space="preserve">05.15.10.01.Baixa</t>
  </si>
  <si>
    <t xml:space="preserve">05.15.10.01.01.Até 5 serviços implementados</t>
  </si>
  <si>
    <t xml:space="preserve">05.13.07.01.01.01.Por Função ou Método</t>
  </si>
  <si>
    <t xml:space="preserve">05.25.10.Realizar parametrização do recurso na ferramenta de gateway</t>
  </si>
  <si>
    <t xml:space="preserve">05.15.10.02.Média</t>
  </si>
  <si>
    <t xml:space="preserve">05.15.10.02.01.De 6 a 10 serviços implementados</t>
  </si>
  <si>
    <t xml:space="preserve">05.13.08.01.01.01.Por Função ou Método</t>
  </si>
  <si>
    <t xml:space="preserve">05.25.11.Atualizar parametrização dos recursos na ferramenta de gateway</t>
  </si>
  <si>
    <t xml:space="preserve">05.15.10.03.Alta</t>
  </si>
  <si>
    <t xml:space="preserve">05.15.10.03.01.Acima de 10 serviços implementados</t>
  </si>
  <si>
    <t xml:space="preserve">05.13.09.01.01.01.Por Função ou Método</t>
  </si>
  <si>
    <t xml:space="preserve">05.25.12.Testar recurso no GW</t>
  </si>
  <si>
    <t xml:space="preserve">05.15.11.01.Baixa</t>
  </si>
  <si>
    <t xml:space="preserve">05.15.11.01.01.Até 2 componentes implementados</t>
  </si>
  <si>
    <t xml:space="preserve">05.13.10.01.01.01.Por Função ou Método</t>
  </si>
  <si>
    <t xml:space="preserve">05.26.01.Elaboração de documento de arquitetura da aplicação Cloud</t>
  </si>
  <si>
    <t xml:space="preserve">05.15.11.02.Média</t>
  </si>
  <si>
    <t xml:space="preserve">05.15.11.02.01.De 3 a 5 componentes implementados</t>
  </si>
  <si>
    <t xml:space="preserve">05.13.11.01.01.01.Por iteração/”perna”</t>
  </si>
  <si>
    <t xml:space="preserve">05.26.02.Elaboração de documentação README e documentos auxiliares da aplicação</t>
  </si>
  <si>
    <t xml:space="preserve">05.15.11.03.Alta</t>
  </si>
  <si>
    <t xml:space="preserve">05.15.11.03.01.Acima de 5 componentes implementados</t>
  </si>
  <si>
    <t xml:space="preserve">05.13.12.01.01.01.Por iteração/”perna”</t>
  </si>
  <si>
    <t xml:space="preserve">05.26.03.Construção/Alteração de arquivos requirements ou values para deploy no ambiente Cloud</t>
  </si>
  <si>
    <t xml:space="preserve">05.15.12.01.Baixa</t>
  </si>
  <si>
    <t xml:space="preserve">05.15.12.01.01.Até 2 componentes implementados</t>
  </si>
  <si>
    <t xml:space="preserve">05.13.13.01.01.01.Por arquivo</t>
  </si>
  <si>
    <t xml:space="preserve">05.26.04.Passagem de conhecimento específico / estratégico de tecnologia cloud</t>
  </si>
  <si>
    <t xml:space="preserve">05.15.12.02.Média</t>
  </si>
  <si>
    <t xml:space="preserve">05.15.12.02.01.De 3 a 5 componentes implementados</t>
  </si>
  <si>
    <t xml:space="preserve">05.13.14.01.01.01.Por tarefa</t>
  </si>
  <si>
    <t xml:space="preserve">05.27.01.Criação/Alteração de promql para tratamento de dados com origem nas métricas das aplicações</t>
  </si>
  <si>
    <t xml:space="preserve">05.15.12.03.Alta</t>
  </si>
  <si>
    <t xml:space="preserve">05.15.12.03.01.Acima de 5 componentes implementados</t>
  </si>
  <si>
    <t xml:space="preserve">05.14.01.01.01.01.Por formulário</t>
  </si>
  <si>
    <t xml:space="preserve">05.27.02.Criação/Alteração de alertas com base em consultas promql</t>
  </si>
  <si>
    <t xml:space="preserve">05.15.13.01.Baixa</t>
  </si>
  <si>
    <t xml:space="preserve">05.15.13.01.01.Até 10 instruções implementadas</t>
  </si>
  <si>
    <t xml:space="preserve">05.14.01.02.01.01.Por formulário</t>
  </si>
  <si>
    <t xml:space="preserve">05.27.03.Criação/Alteração de dashboards para exibição das métricas das aplicações</t>
  </si>
  <si>
    <t xml:space="preserve">05.15.13.02.Média</t>
  </si>
  <si>
    <t xml:space="preserve">05.15.13.02.01.De 11 a 20 instruções implementadas</t>
  </si>
  <si>
    <t xml:space="preserve">05.14.01.03.01.01.Por formulário</t>
  </si>
  <si>
    <t xml:space="preserve">05.28.01.Modelo lógico de dados</t>
  </si>
  <si>
    <t xml:space="preserve">05.15.13.03.Alta</t>
  </si>
  <si>
    <t xml:space="preserve">05.15.13.03.01.Acima de 20 instruções implementadas</t>
  </si>
  <si>
    <t xml:space="preserve">05.14.02.01.01.01.Por formulário</t>
  </si>
  <si>
    <t xml:space="preserve">05.28.02.Carga de dados</t>
  </si>
  <si>
    <t xml:space="preserve">05.15.14.01.Baixa</t>
  </si>
  <si>
    <t xml:space="preserve">05.15.14.01.01.Até 10 instruções implementadas</t>
  </si>
  <si>
    <t xml:space="preserve">05.14.02.02.01.01.Por formulário</t>
  </si>
  <si>
    <t xml:space="preserve">05.28.03.Formulário web UI Builder</t>
  </si>
  <si>
    <t xml:space="preserve">05.15.14.02.Média</t>
  </si>
  <si>
    <t xml:space="preserve">05.15.14.02.01.De 11 a 20 instruções implementadas</t>
  </si>
  <si>
    <t xml:space="preserve">05.14.02.03.01.01.Por formulário</t>
  </si>
  <si>
    <t xml:space="preserve">05.28.04.Interface Mobile - Mobile Card Builder</t>
  </si>
  <si>
    <t xml:space="preserve">05.15.14.03.Alta</t>
  </si>
  <si>
    <t xml:space="preserve">05.15.14.03.01.Acima de 20 instruções implementadas</t>
  </si>
  <si>
    <t xml:space="preserve">05.14.03.01.01.01.Por imagem</t>
  </si>
  <si>
    <t xml:space="preserve">05.28.05.Automated Workflow Flow Designer</t>
  </si>
  <si>
    <t xml:space="preserve">05.16.01.01.Baixa</t>
  </si>
  <si>
    <r>
      <rPr>
        <sz val="8"/>
        <rFont val="Calibri"/>
        <family val="2"/>
        <charset val="1"/>
      </rPr>
      <t xml:space="preserve">05.16.01.01.01.Ocorrência de até 3 pontos de complexidade elencados abaixo: 
</t>
    </r>
    <r>
      <rPr>
        <b val="true"/>
        <sz val="8"/>
        <rFont val="Calibri"/>
        <family val="2"/>
        <charset val="1"/>
      </rPr>
      <t xml:space="preserve">Itens de 1 ponto:</t>
    </r>
    <r>
      <rPr>
        <sz val="8"/>
        <rFont val="Calibri"/>
        <family val="2"/>
        <charset val="1"/>
      </rPr>
      <t xml:space="preserve"> 
- Uso de até 8 componentes de interface que não exijam datasource(Ex.: campo de texto, switch, label, botão etc...); 
- Uso de até 5 alertas na tela(Ex.: dialog, alertview, actionsheet); 
- Uso de até 5 eventos de reconhecimento de gestos simples (Ex.: toque simples ou duplo, long press); 
- Uso de até 1 evento de reconhecimento de gestos complexos (Ex.: pinça, drag, swipe); 
- Criação de layout responsivo (landscape e portrait); 
- Tela customizada com arquivos de layout especifica para tablet; 
- Utilização de layout com paginação; 
- Aplicação de internacionalização (evento único); 
- Uso de gerenciadores de navegação (Ex.: navigationController); 
- Tratamento de eventos por campo de tela (Ex.: listeners de componentes de tela, campo de texto, seletor de data, switch entre outros, para validações e execuções de scripts) = 1 ponto por tratamento de evento; 
- Utilização de componentes de interface que exijam um datasource (Ex.: listas verticais e horizontais, combobox) = 1 ponto por componente; 
</t>
    </r>
    <r>
      <rPr>
        <b val="true"/>
        <sz val="8"/>
        <rFont val="Calibri"/>
        <family val="2"/>
        <charset val="1"/>
      </rPr>
      <t xml:space="preserve">Itens de 2 pontos:</t>
    </r>
    <r>
      <rPr>
        <sz val="8"/>
        <rFont val="Calibri"/>
        <family val="2"/>
        <charset val="1"/>
      </rPr>
      <t xml:space="preserve"> 
- Uso de mais de 8 componentes de interface que não exijam datasource (Ex.: campo de texto, switch, label, botão etc...); 
- Uso de mais de 5 alertas na tela (Ex.: dialog, alertview, actionsheet); 
- Uso de mais de 5 eventos de reconhecimento de gestos simples (Ex.: toque simples ou duplo, long press); 
- Uso de mais de 1 evento de reconhecimento de gestos complexos (Ex.: pinça, drag, swipe)</t>
    </r>
  </si>
  <si>
    <t xml:space="preserve">05.14.04.01.01.01.Por formulário</t>
  </si>
  <si>
    <t xml:space="preserve">05.28.06.Integração - API SOAP ou REST</t>
  </si>
  <si>
    <t xml:space="preserve">05.16.01.02.Média</t>
  </si>
  <si>
    <r>
      <rPr>
        <sz val="8"/>
        <rFont val="Calibri"/>
        <family val="2"/>
        <charset val="1"/>
      </rPr>
      <t xml:space="preserve">05.16.01.02.01.Ocorrência de uma das funcionalidades abaixo:
- Captura de código de barras ou QRCode 
</t>
    </r>
    <r>
      <rPr>
        <b val="true"/>
        <sz val="8"/>
        <rFont val="Calibri"/>
        <family val="2"/>
        <charset val="1"/>
      </rPr>
      <t xml:space="preserve">Ou
</t>
    </r>
    <r>
      <rPr>
        <sz val="8"/>
        <rFont val="Calibri"/>
        <family val="2"/>
        <charset val="1"/>
      </rPr>
      <t xml:space="preserve"> Ocorrência de 4 a 8 pontos de complexidade elencados abaixo: 
</t>
    </r>
    <r>
      <rPr>
        <b val="true"/>
        <sz val="8"/>
        <rFont val="Calibri"/>
        <family val="2"/>
        <charset val="1"/>
      </rPr>
      <t xml:space="preserve">Itens de 1 ponto: 
</t>
    </r>
    <r>
      <rPr>
        <sz val="8"/>
        <rFont val="Calibri"/>
        <family val="2"/>
        <charset val="1"/>
      </rPr>
      <t xml:space="preserve">- Uso de até 8 componentes de interface que não exijam datasource(Ex.: campo de texto, switch, label, botão etc...); 
- Uso de até 5 alertas na tela(Ex.: dialog, alertview, actionsheet); 
- Uso de até 5 eventos de reconhecimento de gestos simples (Ex.: toque simples ou duplo, long press); 
- Uso de até 1 evento de reconhecimento de gestos complexos (Ex.: pinça, drag, swipe); 
- Criação de layout responsivo (landscape e portrait); 
- Tela customizada com arquivos de layout especifica para tablet; 
- Utilização de layout com paginação; 
- Aplicação de internacionalização (evento único); 
- Uso de gerenciadores de navegação (Ex.: navigationController); 
- Tratamento de eventos por campo de tela (Ex.: listeners de componentes de tela, campo de texto, seletor de data, switch entre outros, para validações e execuções de scripts) = 1 ponto por tratamento de evento; 
- Utilização de componentes de interface que exijam um datasource (Ex.: listas verticais e horizontais, combobox) = 1 ponto por componente; 
</t>
    </r>
    <r>
      <rPr>
        <b val="true"/>
        <sz val="8"/>
        <rFont val="Calibri"/>
        <family val="2"/>
        <charset val="1"/>
      </rPr>
      <t xml:space="preserve">Itens de 2 pontos: 
</t>
    </r>
    <r>
      <rPr>
        <sz val="8"/>
        <rFont val="Calibri"/>
        <family val="2"/>
        <charset val="1"/>
      </rPr>
      <t xml:space="preserve">- Uso de mais de 8 componentes de interface que não exijam datasource (Ex.: campo de texto, switch, label, botão etc...); 
- Uso de mais de 5 alertas na tela (Ex.: dialog, alertview, actionsheet); 
- Uso de mais de 5 eventos de reconhecimento de gestos simples (Ex.: toque simples ou duplo, long press); 
- Uso de mais de 1 evento de reconhecimento de gestos complexos (Ex.: pinça, drag, swipe)</t>
    </r>
  </si>
  <si>
    <t xml:space="preserve">05.14.04.02.01.01.Por formulário</t>
  </si>
  <si>
    <t xml:space="preserve">05.28.07.Integração - JDBC</t>
  </si>
  <si>
    <t xml:space="preserve">05.16.01.03.Alta</t>
  </si>
  <si>
    <r>
      <rPr>
        <sz val="8"/>
        <rFont val="Calibri"/>
        <family val="2"/>
        <charset val="1"/>
      </rPr>
      <t xml:space="preserve">05.16.01.03.01.Ocorrência de uma das funcionalidades abaixo: 
- Streaming vídeo; 
- Customização de câmera; 
- Uso de gerenciadores de layout complexos (Ex.: layout de divisão de tela/SplitLayout) 
</t>
    </r>
    <r>
      <rPr>
        <b val="true"/>
        <sz val="8"/>
        <rFont val="Calibri"/>
        <family val="2"/>
        <charset val="1"/>
      </rPr>
      <t xml:space="preserve">Ou</t>
    </r>
    <r>
      <rPr>
        <sz val="8"/>
        <rFont val="Calibri"/>
        <family val="2"/>
        <charset val="1"/>
      </rPr>
      <t xml:space="preserve"> 
Acima de 8 pontos de complexidade elencados abaixo: 
</t>
    </r>
    <r>
      <rPr>
        <b val="true"/>
        <sz val="8"/>
        <rFont val="Calibri"/>
        <family val="2"/>
        <charset val="1"/>
      </rPr>
      <t xml:space="preserve">Itens de 1 ponto:</t>
    </r>
    <r>
      <rPr>
        <sz val="8"/>
        <rFont val="Calibri"/>
        <family val="2"/>
        <charset val="1"/>
      </rPr>
      <t xml:space="preserve"> 
- Uso de até 8 componentes de interface que não exijam datasource (Ex.: campo de texto, switch, label, botão etc); 
- Uso de até 5 alertas na tela (Ex.: dialog, alertview, actionsheet); 
- Uso de até 5 eventos de reconhecimento de gestos simples (Ex.: toque simples ou duplo, long press); 
- Uso de até 1 evento de reconhecimento de gestos complexos (Ex.: pinça, drag, swipe); 
- Criação de layout responsivo (landscape e portrait); 
- Tela customizada com arquivos de layout especifica para tablet; 
- Utilização de layout com paginação; 
- Aplicação de internacionalização (evento único); 
- Uso de gerenciadores de navegação (Ex.: navigationController); 
- Tratamento de eventos por campo de tela (Ex.: listeners de componentes de tela, campo de texto, seletor de data, switch entre outros, para validações e execuções de scripts) = 1 ponto por tratamento de evento; 
- Utilização de componentes de interface que exijam umdatasource (Ex.: listas verticais e horizontais, combobox) = 1 ponto por componente; 
</t>
    </r>
    <r>
      <rPr>
        <b val="true"/>
        <sz val="8"/>
        <rFont val="Calibri"/>
        <family val="2"/>
        <charset val="1"/>
      </rPr>
      <t xml:space="preserve">Itens de 2 pontos:</t>
    </r>
    <r>
      <rPr>
        <sz val="8"/>
        <rFont val="Calibri"/>
        <family val="2"/>
        <charset val="1"/>
      </rPr>
      <t xml:space="preserve"> 
- Uso de mais de 8 componentes de interface que não exijam datasource (Ex.: campo de texto, switch, label, botão etc); 
- Uso de mais de 5 alertas na tela (Ex.: dialog, alertview, actionsheet); 
- Uso de mais de 5 eventos de reconhecimento de gestos simples (Ex.: toque simples ou duplo, long press); 
- Uso de mais de 1 evento de reconhecimento de gestos complexos (Ex.: pinça, drag, swipe)</t>
    </r>
  </si>
  <si>
    <t xml:space="preserve">05.14.04.03.01.01.Por formulário</t>
  </si>
  <si>
    <t xml:space="preserve">05.28.08.Relatório</t>
  </si>
  <si>
    <t xml:space="preserve">05.16.02.01.Baixa</t>
  </si>
  <si>
    <r>
      <rPr>
        <sz val="8"/>
        <rFont val="Calibri"/>
        <family val="2"/>
        <charset val="1"/>
      </rPr>
      <t xml:space="preserve">05.16.02.01.01.Ocorrência de até 3 pontos de complexidade elencados abaixo: 
</t>
    </r>
    <r>
      <rPr>
        <b val="true"/>
        <sz val="8"/>
        <rFont val="Calibri"/>
        <family val="2"/>
        <charset val="1"/>
      </rPr>
      <t xml:space="preserve">Itens de 1 ponto:</t>
    </r>
    <r>
      <rPr>
        <sz val="8"/>
        <rFont val="Calibri"/>
        <family val="2"/>
        <charset val="1"/>
      </rPr>
      <t xml:space="preserve"> 
- Uso de até 8 componentes de interface que não exijam datasource(Ex.: campo de texto, switch, label, botão etc...); 
- Uso de até 5 alertas na tela(Ex.: dialog, alertview, actionsheet); 
- Uso de até 5 eventos de reconhecimento de gestos simples (Ex.: toque simples ou duplo, long press); 
- Uso de até 1 evento de reconhecimento de gestos complexos (Ex.: pinça, drag, swipe); 
- Criação de layout responsivo (landscape e portrait); 
- Tela customizada com arquivos de layout especifica para tablet; 
- Utilização de layout com paginação; 
- Aplicação de internacionalização (evento único); 
- Uso de gerenciadores de navegação (Ex.: navigationController); 
- Tratamento de eventos por campo de tela (Ex.: listeners de componentes de tela, campo de texto, seletor de data, switch entre outros, para validações e execuções de scripts) = 1 ponto por tratamento de evento; 
- Utilização de componentes de interface que exijam um datasource (Ex.: listas verticais e horizontais, combobox) = 1 ponto por componente
</t>
    </r>
    <r>
      <rPr>
        <b val="true"/>
        <sz val="8"/>
        <rFont val="Calibri"/>
        <family val="2"/>
        <charset val="1"/>
      </rPr>
      <t xml:space="preserve">Itens de 2 pontos:</t>
    </r>
    <r>
      <rPr>
        <sz val="8"/>
        <rFont val="Calibri"/>
        <family val="2"/>
        <charset val="1"/>
      </rPr>
      <t xml:space="preserve"> 
- Uso de mais de 8 componentes de interface que não exijam datasource (Ex.: campo de texto, switch, label, botão etc...); 
- Uso de mais de 5 alertas na tela (Ex.: dialog, alertview, actionsheet); 
- Uso de mais de 5 eventos de reconhecimento de gestos simples (Ex.: toque simples ou duplo, long press); 
- Uso de mais de 1 evento de reconhecimento de gestos complexos (Ex.: pinça, drag, swipe)</t>
    </r>
  </si>
  <si>
    <t xml:space="preserve">05.14.05.01.01.01.Por formulário</t>
  </si>
  <si>
    <t xml:space="preserve">06.01.01.Elaborar o Plano de Testes para execução manual de testes</t>
  </si>
  <si>
    <t xml:space="preserve">05.16.02.02.Média</t>
  </si>
  <si>
    <r>
      <rPr>
        <sz val="8"/>
        <rFont val="Calibri"/>
        <family val="2"/>
        <charset val="1"/>
      </rPr>
      <t xml:space="preserve">05.16.02.02.01.Ocorrência de uma das funcionalidades abaixo:
- Captura de código de barras ou QRCode 
</t>
    </r>
    <r>
      <rPr>
        <b val="true"/>
        <sz val="8"/>
        <rFont val="Calibri"/>
        <family val="2"/>
        <charset val="1"/>
      </rPr>
      <t xml:space="preserve">OU</t>
    </r>
    <r>
      <rPr>
        <sz val="8"/>
        <rFont val="Calibri"/>
        <family val="2"/>
        <charset val="1"/>
      </rPr>
      <t xml:space="preserve"> 
Ocorrência de 4 a 8 pontos de complexidade elencados abaixo: 
</t>
    </r>
    <r>
      <rPr>
        <b val="true"/>
        <sz val="8"/>
        <rFont val="Calibri"/>
        <family val="2"/>
        <charset val="1"/>
      </rPr>
      <t xml:space="preserve">Itens de 1 ponto:</t>
    </r>
    <r>
      <rPr>
        <sz val="8"/>
        <rFont val="Calibri"/>
        <family val="2"/>
        <charset val="1"/>
      </rPr>
      <t xml:space="preserve"> 
- Uso de até 8 componentes de interface que não exijam datasource (Ex.: campo de texto, switch, label, botão etc); 
- Uso de até 5 alertas na tela (Ex.: dialog, alertview, actionsheet); 
- Uso de até 5 eventos de reconhecimento de gestos simples (Ex.: toque simples ou duplo, longpress); 
- Uso de até 1 evento de reconhecimento de gestos complexos (Ex.: pinça, drag, swipe); 
- Criação de layout responsivo (landscape e portrait); 
- Tela customizada com arquivos de layout especifica para tablet; 
- Utilização de layout com paginação; 
- Aplicação de internacionalização (evento único); 
- Uso de gerenciadores de navegação (Ex.: navigationController); 
- Tratamento de eventos por campo de tela (Ex.: listeners de componentes de tela, campo de texto, seletor de data, switch entre outros, para validações e execuções de scripts) = 1 ponto por tratamento de evento; 
- Utilização de componentes de interface que exijam um datasource (Ex.: listas verticais e horizontais, combobox) = 1 ponto por componente
</t>
    </r>
    <r>
      <rPr>
        <b val="true"/>
        <sz val="8"/>
        <rFont val="Calibri"/>
        <family val="2"/>
        <charset val="1"/>
      </rPr>
      <t xml:space="preserve">Itens de 2 pontos:</t>
    </r>
    <r>
      <rPr>
        <sz val="8"/>
        <rFont val="Calibri"/>
        <family val="2"/>
        <charset val="1"/>
      </rPr>
      <t xml:space="preserve"> 
- Uso de mais de 8 componentes de interface que não exijam datasource (Ex.: campo de texto, switch, label, botão etc); 
- Uso de mais de 5 alertas na tela (Ex.: dialog, alertview, actionsheet); 
- Uso de mais de 5 eventos de reconhecimento de gestos simples (Ex.: toque simples ou duplo, longpress);
- Uso de mais de 1 evento de reconhecimento de gestos complexos (Ex.: pinça, drag, swipe)</t>
    </r>
  </si>
  <si>
    <t xml:space="preserve">05.14.05.02.01.01.Por formulário</t>
  </si>
  <si>
    <t xml:space="preserve">06.01.02.Especificar cenário de Testes para execução manual de testes</t>
  </si>
  <si>
    <t xml:space="preserve">05.16.02.03.Alta</t>
  </si>
  <si>
    <r>
      <rPr>
        <sz val="8"/>
        <rFont val="Calibri"/>
        <family val="2"/>
        <charset val="1"/>
      </rPr>
      <t xml:space="preserve">05.16.02.03.01.Ocorrência de uma das funcionalidades abaixo: 
- Streaming vídeo; 
- Customização de câmera; 
- Uso de gerenciadores de layout complexos (Ex.: layout de divisão de tela/SplitLayout) 
</t>
    </r>
    <r>
      <rPr>
        <b val="true"/>
        <sz val="8"/>
        <rFont val="Calibri"/>
        <family val="2"/>
        <charset val="1"/>
      </rPr>
      <t xml:space="preserve">OU
</t>
    </r>
    <r>
      <rPr>
        <sz val="8"/>
        <rFont val="Calibri"/>
        <family val="2"/>
        <charset val="1"/>
      </rPr>
      <t xml:space="preserve">Acima de 8 pontos de complexidade elencados abaixo: 
</t>
    </r>
    <r>
      <rPr>
        <b val="true"/>
        <sz val="8"/>
        <rFont val="Calibri"/>
        <family val="2"/>
        <charset val="1"/>
      </rPr>
      <t xml:space="preserve">Itens de 1 ponto:</t>
    </r>
    <r>
      <rPr>
        <sz val="8"/>
        <rFont val="Calibri"/>
        <family val="2"/>
        <charset val="1"/>
      </rPr>
      <t xml:space="preserve"> 
- Uso de até 8 componentes de interface que não exijam datasource (Ex.: campo de texto, switch, label, botão etc); 
- Uso de até 5 alertas na tela (Ex.: dialog, alertview, actionsheet); 
- Uso de até 5 eventos de reconhecimento de gestos simples (Ex.: toque simples ou duplo, long press); 
- Uso de até 1 evento de reconhecimento de gestos complexos (Ex.: pinça, drag, swipe); 
- Criação de layout responsivo (landscape e portrait); 
- Tela customizada com arquivos de layout especifica para tablet; 
- Utilização de layout com paginação; 
- Aplicação de internacionalização (evento único); 
- Uso de gerenciadores de navegação (Ex.: navigationController); 
- Tratamento de eventos por campo de tela (Ex.: listeners de componentes de tela, campo de texto, seletor de data, switch entre outros, para validações e execuções de scripts) = 1 ponto por tratamento de evento; 
- Utilização de componentes de interface que exijam umdatasource (Ex.: listas verticais e horizontais, combobox) = 1 ponto por componente 
</t>
    </r>
    <r>
      <rPr>
        <b val="true"/>
        <sz val="8"/>
        <rFont val="Calibri"/>
        <family val="2"/>
        <charset val="1"/>
      </rPr>
      <t xml:space="preserve">Itens de 2 pontos: 
</t>
    </r>
    <r>
      <rPr>
        <sz val="8"/>
        <rFont val="Calibri"/>
        <family val="2"/>
        <charset val="1"/>
      </rPr>
      <t xml:space="preserve">- Uso de mais de 8 componentes de interface que não exijam datasource (Ex.: campo de texto, switch, label, botão etc); 
- Uso de mais de 5 alertas na tela (Ex.: dialog, alertview, actionsheet); 
- Uso de mais de 5 eventos de reconhecimento de gestos simples (Ex.: toque simples ou duplo, long press); 
- Uso de mais de 1 evento de reconhecimento de gestos complexos (Ex.: pinça, drag, swipe)</t>
    </r>
  </si>
  <si>
    <t xml:space="preserve">05.14.05.03.01.01.Por formulário</t>
  </si>
  <si>
    <t xml:space="preserve">06.01.03.Preparar a massa de dados para a execução manual de testes</t>
  </si>
  <si>
    <t xml:space="preserve">05.16.03.01.Baixa</t>
  </si>
  <si>
    <t xml:space="preserve">05.16.03.01.01.Até 6 regras de comportamento. (Ex. Ações que podem ser executadas e/ou formas de exibição do componente)</t>
  </si>
  <si>
    <t xml:space="preserve">05.15.01.01.01.01.Por script</t>
  </si>
  <si>
    <t xml:space="preserve">06.01.04.Executar manualmente cenário de teste, analisar os resultados e registrar defeitos detectados (até 3 ciclos)</t>
  </si>
  <si>
    <t xml:space="preserve">05.16.03.02.Média</t>
  </si>
  <si>
    <t xml:space="preserve">05.16.03.02.01.De 7 a 12 regras de comportamento. (Ex. Ações que podem ser executadas e/ou formas de exibição do componente)</t>
  </si>
  <si>
    <t xml:space="preserve">05.15.01.02.01.01.Por script</t>
  </si>
  <si>
    <t xml:space="preserve">06.01.05.Reexecutar manualmente casos de teste, inclusive Testes de Compatibilidade, analisar os resultados e registrar defeitos detectados a partir o 4º. ciclo de execuções</t>
  </si>
  <si>
    <t xml:space="preserve">05.16.03.03.Alta</t>
  </si>
  <si>
    <t xml:space="preserve">05.16.03.03.01.Acima de 12 regras de comportamento. (Ex. Ações que podem ser executadas e/ou formas de exibição do componente)</t>
  </si>
  <si>
    <t xml:space="preserve">05.15.01.03.01.01.Por script</t>
  </si>
  <si>
    <t xml:space="preserve">06.01.06.Executar Testes de Compatibilidade, analisar os resultados e registrar defeitos detectados</t>
  </si>
  <si>
    <t xml:space="preserve">05.16.04.01.Baixa</t>
  </si>
  <si>
    <t xml:space="preserve">05.16.04.01.01.Até 6 regras de comportamento. (Ex. Ações que podem ser executadas e/ou formas de exibição do componente)</t>
  </si>
  <si>
    <t xml:space="preserve">05.15.02.01.01.01.Por script</t>
  </si>
  <si>
    <t xml:space="preserve">06.01.07.Alterar cenário de Testes para execução manual de testes</t>
  </si>
  <si>
    <t xml:space="preserve">05.16.04.02.Média</t>
  </si>
  <si>
    <t xml:space="preserve">05.16.04.02.01.De 7 a 12 regras de comportamento. (Ex. Ações que podem ser executadas e/ou formas de exibição do componente)</t>
  </si>
  <si>
    <t xml:space="preserve">05.15.02.02.01.01.Por script</t>
  </si>
  <si>
    <t xml:space="preserve">06.01.08.Preencher planilha de rastreabilidade de funcionalidade – cenários - scripts</t>
  </si>
  <si>
    <t xml:space="preserve">05.16.04.03.Alta</t>
  </si>
  <si>
    <t xml:space="preserve">05.16.04.03.01.Mais 12 regras de comportamento. (Ex. Ações que podem ser executadas e/ou formas de exibição do componente)</t>
  </si>
  <si>
    <t xml:space="preserve">05.15.02.03.01.01.Por script</t>
  </si>
  <si>
    <t xml:space="preserve">06.02.01.Elaborar o Plano de Testes para execução automatizada de testes</t>
  </si>
  <si>
    <t xml:space="preserve">05.16.05.01.Baixa</t>
  </si>
  <si>
    <t xml:space="preserve">05.16.05.01.01.Até 10 métodos codificados em todas as classes relacionadas à funcionalidade (não considerar métodos que podem ser gerados automaticamente como, por exemplo, getters e setters)</t>
  </si>
  <si>
    <t xml:space="preserve">05.15.03.01.01.01.Por arquivo</t>
  </si>
  <si>
    <t xml:space="preserve">06.02.02.Especificar cenário de Teste para execução automatizada de teste</t>
  </si>
  <si>
    <t xml:space="preserve">05.16.05.02.Média</t>
  </si>
  <si>
    <t xml:space="preserve">05.16.05.02.01.De 11 a 20 métodos codificados em todas as classes relacionadas à funcionalidade (não considerar métodos que podem ser gerados automaticamente como por exemplo getters e setters)</t>
  </si>
  <si>
    <t xml:space="preserve">05.15.04.01.01.01.Por arquivo</t>
  </si>
  <si>
    <t xml:space="preserve">06.02.03.Preparação de ambiente de desenvolvimento do teste</t>
  </si>
  <si>
    <t xml:space="preserve">05.16.05.03.Alta</t>
  </si>
  <si>
    <t xml:space="preserve">05.16.05.03.01.De 21 a 30 métodos codificados em todas as classes relacionadas à funcionalidade (não considerar métodos que podem ser gerados automaticamente como, por exemplo, getters e setters)</t>
  </si>
  <si>
    <t xml:space="preserve">05.15.05.01.01.01.Por arquivo</t>
  </si>
  <si>
    <t xml:space="preserve">06.02.04.Configuração do projeto para teste unitário ou serviço/API</t>
  </si>
  <si>
    <t xml:space="preserve">05.16.05.04.Muito Alta</t>
  </si>
  <si>
    <t xml:space="preserve">05.16.05.04.01.Acima de 30 métodos codificados em todas as classes relacionadas à funcionalidade (não considerar métodos que podem ser gerados automaticamente como, por exemplo, getters e setters)</t>
  </si>
  <si>
    <t xml:space="preserve">05.15.05.02.01.01.Por arquivo</t>
  </si>
  <si>
    <t xml:space="preserve">06.02.05.Codificar script para a realização automatizada de teste</t>
  </si>
  <si>
    <t xml:space="preserve">05.16.06.01.Baixa</t>
  </si>
  <si>
    <t xml:space="preserve">05.16.06.01.01.Até 10 métodos alterados em todas as classes relacionadas à funcionalidade (não considerar métodos que podem ser gerados automaticamente como, por exemplo, getters e setters)</t>
  </si>
  <si>
    <t xml:space="preserve">05.15.05.03.01.01.Por arquivo</t>
  </si>
  <si>
    <t xml:space="preserve">06.02.06.Preparar a massa de dados para a execução automatizada dos teste</t>
  </si>
  <si>
    <t xml:space="preserve">05.16.06.02.Média</t>
  </si>
  <si>
    <t xml:space="preserve">05.16.06.02.01.De 11 a 20 métodos alterados em todas as classes relacionadas à funcionalidade (não considerar métodos que podem ser gerados automaticamente como, por exemplo, getters e setters)</t>
  </si>
  <si>
    <t xml:space="preserve">05.15.05.04.01.01.Por arquivo</t>
  </si>
  <si>
    <t xml:space="preserve">06.02.07.Atualização do aplicativo e execução dos scripts na ferramenta qTeste</t>
  </si>
  <si>
    <t xml:space="preserve">05.16.06.03.Alta</t>
  </si>
  <si>
    <t xml:space="preserve">05.16.06.03.01.De 21 a 30 métodos alterados em todas as classes relacionadas à funcionalidade (não considerar métodos que podem ser gerados automaticamente como, por exemplo, getters e setters)</t>
  </si>
  <si>
    <t xml:space="preserve">05.15.05.05.01.01.Por arquivo</t>
  </si>
  <si>
    <t xml:space="preserve">06.02.08.Registrar e realizar o tratamento do defeito oriundo da execução de testes pela ferramenta qTeste</t>
  </si>
  <si>
    <t xml:space="preserve">05.16.06.04.Muito Alta</t>
  </si>
  <si>
    <t xml:space="preserve">05.16.06.04.01.Acima de 30 métodos codificados em todas as classes relacionadas à funcionalidade (não considerar métodos que podem ser gerados automaticamente como, por exemplo, getters e setters)</t>
  </si>
  <si>
    <t xml:space="preserve">05.15.05.06.01.01.Por arquivo</t>
  </si>
  <si>
    <t xml:space="preserve">06.02.09.Executar o disparo manual da execução automatizada do script de teste, analisar os resultados e registrar defeitos detectados</t>
  </si>
  <si>
    <t xml:space="preserve">05.16.07.01.N/A</t>
  </si>
  <si>
    <t xml:space="preserve">05.16.07.01.01.Codificar consumo de serviço pelo aplicativo. Ex.: serviços disponibilizados pelo servidor web.</t>
  </si>
  <si>
    <t xml:space="preserve">05.15.07.01.01.01.Por arquivo</t>
  </si>
  <si>
    <t xml:space="preserve">06.02.10.Alterar script(s) para a realização automatizada de testes</t>
  </si>
  <si>
    <t xml:space="preserve">05.16.08.01.N/A</t>
  </si>
  <si>
    <t xml:space="preserve">05.16.08.01.01.Alterar consumo de serviço pelo aplicativo. Ex.: serviços disponibilizados pelo servidor web.</t>
  </si>
  <si>
    <t xml:space="preserve">05.15.07.02.01.01.Por arquivo</t>
  </si>
  <si>
    <t xml:space="preserve">06.02.11.Criar e implantar suíte para a execução conjunta de scripts de testes automatizados</t>
  </si>
  <si>
    <t xml:space="preserve">05.16.09.01.Baixa</t>
  </si>
  <si>
    <t xml:space="preserve">05.16.09.01.01.Desenvolver função que acione o GPS do dispositivo para captura da localização do usuário, sem atualização contínua e sem exibição em mapa.</t>
  </si>
  <si>
    <t xml:space="preserve">05.15.07.03.01.01.Por arquivo</t>
  </si>
  <si>
    <t xml:space="preserve">06.02.12.Alterar suíte para a execução conjunta de scripts de testes automatizados</t>
  </si>
  <si>
    <t xml:space="preserve">05.16.09.02.Média</t>
  </si>
  <si>
    <t xml:space="preserve">05.16.09.02.01.Desenvolver função que acione o GPS do dispositivo para captura da localização do usuário, com atualização contínua e/ou exibição em mapa, sem cálculo de rotas.</t>
  </si>
  <si>
    <t xml:space="preserve">05.15.08.01.01.01.Por arquivo</t>
  </si>
  <si>
    <t xml:space="preserve">06.02.13.Construção de script com código customizado</t>
  </si>
  <si>
    <t xml:space="preserve">05.16.09.03.Alta</t>
  </si>
  <si>
    <t xml:space="preserve">05.16.09.03.01.Desenvolver função que acione o GPS do dispositivo para captura da localização do usuário, com atualização contínua e/ou exibição em mapa, com cálculo de rotas e apresentação de pontos de interesse.</t>
  </si>
  <si>
    <t xml:space="preserve">05.15.08.02.01.01.Por arquivo</t>
  </si>
  <si>
    <t xml:space="preserve">06.02.14.Preencher planilha de rastreabilidade de funcionalidade – cenários - scripts</t>
  </si>
  <si>
    <t xml:space="preserve">05.16.10.01.Baixa</t>
  </si>
  <si>
    <t xml:space="preserve">05.16.10.01.01.Widget para apresentação de dados:</t>
  </si>
  <si>
    <t xml:space="preserve">05.15.08.03.01.01.Por arquivo</t>
  </si>
  <si>
    <t xml:space="preserve">06.02.15.Relatório de Testes não funcionais</t>
  </si>
  <si>
    <t xml:space="preserve">05.16.10.02.Alta</t>
  </si>
  <si>
    <t xml:space="preserve">05.16.10.02.01.Widget para apresentação e/ou entrada de dados:</t>
  </si>
  <si>
    <t xml:space="preserve">05.15.09.01.01.01.Por arquivo</t>
  </si>
  <si>
    <t xml:space="preserve">06.02.16.Realizar repasse técnico de conhecimento relacionado a processos ou ferramentas para uma pessoa</t>
  </si>
  <si>
    <t xml:space="preserve">05.16.11.01.N/A</t>
  </si>
  <si>
    <t xml:space="preserve">05.16.11.01.01.Implementar função que acione a leitora biométrica do dispositivo, com o objetivo de capturar dados para identificação do usuário.</t>
  </si>
  <si>
    <t xml:space="preserve">05.15.09.02.01.01.Por arquivo</t>
  </si>
  <si>
    <t xml:space="preserve">06.02.17.Preparar e realizar repasse técnico de conhecimento relacionado a processos ou ferramentas para um grupo pequeno de pessoas</t>
  </si>
  <si>
    <t xml:space="preserve">05.16.12.01.N/A</t>
  </si>
  <si>
    <t xml:space="preserve">05.16.12.01.01.Implementar componentes necessários para incluir, alterar, consultar e excluir dados em uma tabela.</t>
  </si>
  <si>
    <t xml:space="preserve">05.15.09.03.01.01.Por arquivo</t>
  </si>
  <si>
    <t xml:space="preserve">06.02.18.Preparar e realizar repasse técnico de conhecimento relacionado a processos ou ferramentas em uma apresentação formal de evento de guilda, live, Atuação ou formatos análogos para grupo médio ou grande de pessoas</t>
  </si>
  <si>
    <t xml:space="preserve">05.16.13.01.N/A</t>
  </si>
  <si>
    <t xml:space="preserve">05.16.13.01.01.Implementar função que utilize algoritmo de criptografia já existente (DES, 3DES, MD5).</t>
  </si>
  <si>
    <t xml:space="preserve">05.15.10.01.01.01.Por arquivo</t>
  </si>
  <si>
    <t xml:space="preserve">05.16.14.01.N/A</t>
  </si>
  <si>
    <t xml:space="preserve">05.16.14.01.01.Codificar e configurar conexão com servidor de envio de notificações PUSH.</t>
  </si>
  <si>
    <t xml:space="preserve">05.15.10.02.01.01.Por arquivo</t>
  </si>
  <si>
    <t xml:space="preserve">05.16.15.01.N/A</t>
  </si>
  <si>
    <t xml:space="preserve">05.16.15.01.01.Codificar o tratamento da notificação ao ser recebida pelo dispositivo.</t>
  </si>
  <si>
    <t xml:space="preserve">05.15.10.03.01.01.Por arquivo</t>
  </si>
  <si>
    <t xml:space="preserve">05.16.16.01.N/A</t>
  </si>
  <si>
    <t xml:space="preserve">05.16.16.01.01.Implementar função que acione o NFC do dispositivo para troca de dados com outros dispositivos NFC.</t>
  </si>
  <si>
    <t xml:space="preserve">05.15.11.01.01.01.Por arquivo</t>
  </si>
  <si>
    <t xml:space="preserve">05.16.17.01.Baixa</t>
  </si>
  <si>
    <t xml:space="preserve">05.16.17.01.01.Animações que utilizem o sdk da plataforma. Exemplo: Fade in, Fade out, Flip, Slide. Implementar animações nativas da plataforma</t>
  </si>
  <si>
    <t xml:space="preserve">05.15.11.02.01.01.Por arquivo</t>
  </si>
  <si>
    <t xml:space="preserve">05.16.17.02.Alta</t>
  </si>
  <si>
    <t xml:space="preserve">05.16.17.02.01.Animações customizadas</t>
  </si>
  <si>
    <t xml:space="preserve">05.15.11.03.01.01.Por arquivo</t>
  </si>
  <si>
    <t xml:space="preserve">05.16.18.01.N/A</t>
  </si>
  <si>
    <t xml:space="preserve">05.16.18.01.01.Implementar função que integre a API de terceiros.</t>
  </si>
  <si>
    <t xml:space="preserve">05.15.12.01.01.01.Por arquivo</t>
  </si>
  <si>
    <t xml:space="preserve">05.16.19.01.N/A</t>
  </si>
  <si>
    <t xml:space="preserve">05.16.19.01.01.Tipos de tratamento como: iluminação, crop, redimensionamento, filtros de imagem, etc.</t>
  </si>
  <si>
    <t xml:space="preserve">05.15.12.02.01.01.Por arquivo</t>
  </si>
  <si>
    <t xml:space="preserve">05.16.20.01.N/A</t>
  </si>
  <si>
    <t xml:space="preserve">05.16.20.01.01.Implementar tratamentos necessários para adequar o arquivo às restrições de upload. Ex: compressão de imagem.</t>
  </si>
  <si>
    <t xml:space="preserve">05.15.12.03.01.01.Por arquivo</t>
  </si>
  <si>
    <t xml:space="preserve">05.16.21.01.N/A</t>
  </si>
  <si>
    <t xml:space="preserve">05.16.21.01.01.Implementar abertura de outros aplicativos com passagem de parâmetros. Ex: abertura de mapas, facebook, acionamento simples da câmera, etc.</t>
  </si>
  <si>
    <t xml:space="preserve">05.15.13.01.01.01.Por arquivo</t>
  </si>
  <si>
    <t xml:space="preserve">05.16.22.01.Baixa</t>
  </si>
  <si>
    <t xml:space="preserve">05.16.22.01.01.Quantidade de até 20 itens de complexidade: 
- Cenários de teste (por cenário); 
- Configurações a fontes de dados externos (por configuração)</t>
  </si>
  <si>
    <t xml:space="preserve">05.15.13.02.01.01.Por arquivo</t>
  </si>
  <si>
    <t xml:space="preserve">05.16.22.02.Média</t>
  </si>
  <si>
    <t xml:space="preserve">05.16.22.02.01.Quantidade de 21 até 40 itens de complexidade: 
- Cenários de teste (por cenário); 
- Configurações a fontes de dados externos (por configuração)</t>
  </si>
  <si>
    <t xml:space="preserve">05.15.13.03.01.01.Por arquivo</t>
  </si>
  <si>
    <t xml:space="preserve">05.16.22.03.Alta</t>
  </si>
  <si>
    <t xml:space="preserve">05.16.22.03.01.Quantidade acima de 40 itens de complexidade: - Cenários de teste (por cenário); - Configurações a fontes de dados externos (por configuração)</t>
  </si>
  <si>
    <t xml:space="preserve">05.15.14.01.01.01.Por arquivo</t>
  </si>
  <si>
    <t xml:space="preserve">05.17.01.01.N/A</t>
  </si>
  <si>
    <t xml:space="preserve">05.17.01.01.01.Carregar base de dados.</t>
  </si>
  <si>
    <t xml:space="preserve">05.15.14.02.01.01.Por arquivo</t>
  </si>
  <si>
    <t xml:space="preserve">05.17.02.01.N/A</t>
  </si>
  <si>
    <t xml:space="preserve">05.17.02.01.01.Descarregar base de dados.</t>
  </si>
  <si>
    <t xml:space="preserve">05.15.14.03.01.01.Por arquivo</t>
  </si>
  <si>
    <t xml:space="preserve">05.17.03.01.N/A</t>
  </si>
  <si>
    <t xml:space="preserve">05.17.03.01.01.Recompilar objeto(s) por motivos registrados pelo demandante.</t>
  </si>
  <si>
    <t xml:space="preserve">05.16.01.01.01.01.Por tela</t>
  </si>
  <si>
    <t xml:space="preserve">05.17.04.01.N/A</t>
  </si>
  <si>
    <t xml:space="preserve">05.17.04.01.01.Análise de conformidade de operação cadastrada no Catálogo de Serviços de TI, conforme estabelecido no PDSTI, resultando na aprovação ou reprovação da mesma. Em caso de reprovação, inclui-se posteriores reanálises após ajuste ou argumentação do solicitante.</t>
  </si>
  <si>
    <t xml:space="preserve">05.16.01.02.01.01.Por tela</t>
  </si>
  <si>
    <t xml:space="preserve">05.17.05.01.N/A</t>
  </si>
  <si>
    <r>
      <rPr>
        <sz val="8"/>
        <rFont val="Calibri"/>
        <family val="2"/>
        <charset val="1"/>
      </rPr>
      <t xml:space="preserve">05.17.05.01.01.Atividades denominadas “Caixa Rápido” em recurso tecnológico de Gestão de Ciclo de vida de Aplicativos (IBM ALM ou similar) e sistemas complementares (Acesso etc.). 
</t>
    </r>
    <r>
      <rPr>
        <b val="true"/>
        <sz val="8"/>
        <rFont val="Calibri"/>
        <family val="2"/>
        <charset val="1"/>
      </rPr>
      <t xml:space="preserve">Exemplos de atendimentos: 
</t>
    </r>
    <r>
      <rPr>
        <sz val="8"/>
        <rFont val="Calibri"/>
        <family val="2"/>
        <charset val="1"/>
      </rPr>
      <t xml:space="preserve">- Criação de Time; 
- Criação e ajustes de Linhas de Tempo; 
- Criação de Regra de Acesso; 
- Criação e atualização de Categorias; 
- Criação de Modelo de Item de Trabalho; 
- Exclusão de Modelo de Item de Trabalho; 
- Criação de Sigla; 
- Criação e atualização de Área de Projeto; 
- Migração de Itens de Trabalho; 
- Criação e Atualização de painéis e consultas; 
- Criação de consultas no JRS; 
- Geração de relatórios; 
- Migração de artefatos do RDNG; 
- Migração de artefatos do RQM. 
</t>
    </r>
    <r>
      <rPr>
        <b val="true"/>
        <sz val="8"/>
        <rFont val="Calibri"/>
        <family val="2"/>
        <charset val="1"/>
      </rPr>
      <t xml:space="preserve">Artefato:</t>
    </r>
    <r>
      <rPr>
        <sz val="8"/>
        <rFont val="Calibri"/>
        <family val="2"/>
        <charset val="1"/>
      </rPr>
      <t xml:space="preserve"> 
Detalhamento registrado em tarefa no ALM ou similar.</t>
    </r>
  </si>
  <si>
    <t xml:space="preserve">05.16.01.03.01.01.Por tela</t>
  </si>
  <si>
    <t xml:space="preserve">05.17.06.01.01.Atuar e colaborar em time ágil de forma sistemática, participando em atividades de planejamento e revisão de trabalhos, retrospectiva e apresentação de resultados.
Entrega: participação registrada no ALM ou recurso similar.</t>
  </si>
  <si>
    <t xml:space="preserve">05.16.02.01.01.01.Por tela</t>
  </si>
  <si>
    <t xml:space="preserve">05.17.07.01.01.Executar atividades tais como pesquisas, estudos e discussões que consolidem requisitos, regras de negócio e/ou refinamento de história (s) referente (s) à sprint em andamento.
Entrega: “História(s) de Usuário” e detalhamento de sua evolução registrados no ALM ou recurso similar.</t>
  </si>
  <si>
    <t xml:space="preserve">05.16.02.02.01.01.Por tela</t>
  </si>
  <si>
    <t xml:space="preserve">05.17.08.01.01.Executar atividades tais como pesquisas, estudos e discussões que consolidem requisitos, regras de negócio e/ou refinamento de história (s) referente (s) à próxima sprint.
Entrega: “História(s) de Usuário” e detalhamento de sua evolução registrados no ALM ou recurso similar.</t>
  </si>
  <si>
    <t xml:space="preserve">05.16.02.03.01.01.Por tela</t>
  </si>
  <si>
    <t xml:space="preserve">05.17.09.01.N/A</t>
  </si>
  <si>
    <t xml:space="preserve">05.17.09.01.01.Realizar o cadastramento dos dados e informações de uma operação no Catálogo Corporativo de TI (CTL).</t>
  </si>
  <si>
    <t xml:space="preserve">05.16.03.01.01.01.Por componente</t>
  </si>
  <si>
    <t xml:space="preserve">05.17.10.01.N/A</t>
  </si>
  <si>
    <t xml:space="preserve">05.17.10.01.01.Realizar o cadastramento e/ou a vinculação da mensagem no sistema MSG (Ocorrências de Mensagens).
A mensagem deverá estar nos padrões estabelecidos pela Ditec no “Guia de boas práticas de redação de mensagens para usuários.</t>
  </si>
  <si>
    <t xml:space="preserve">05.16.03.02.01.01.Por componente</t>
  </si>
  <si>
    <t xml:space="preserve">05.17.11.01.N/A</t>
  </si>
  <si>
    <t xml:space="preserve">05.17.11.01.01.Facilitar atividades de planejamento e apresentação dos trabalhos em times ágeis, bem como apoiar a evolução do time através da melhoria contínua, tendo como base os valores e princípios do manifesto ágil. 
Entregas: 
- Plano de melhoria contínua do processo de trabalho do time; 
- Lista de impedimentos do time em que atua; 
- Levantamento de métricas do time para avaliar a evolução da eficiência e métrica de produto/serviço para avaliar a evolução da eficácia.
Os registros das entregas deverão ser realizados no ALM ou recurso similar.</t>
  </si>
  <si>
    <t xml:space="preserve">05.16.03.03.01.01.Por componente</t>
  </si>
  <si>
    <t xml:space="preserve">05.17.12.01.N/A</t>
  </si>
  <si>
    <t xml:space="preserve">05.17.12.01.01.No âmbito da PaaS para Cloud, analisar e propor solução para ocorrências (issues) de:
- tecnologias Java, JavaScript, TypeScript, Python, Docker, Charts, Yaml, Kubernetes e similares;
- aplicações de processamento distribuído, mensageria e persistência de dados em cloud;
- build de aplicações (ferramenta Jenkins), deploy de aplicações (ferramenta Argo);
- construção de mecanismos de monitoração de aplicações, sob viés das ferramentas Prometheus, Grafana, AlertManager, e linguagem PromQL;
Entrega: ocorrências (issues) registradas e atendidas na ferramenta GIT.</t>
  </si>
  <si>
    <t xml:space="preserve">05.16.04.01.01.01.Por componente</t>
  </si>
  <si>
    <t xml:space="preserve">05.17.13.01.N/A</t>
  </si>
  <si>
    <t xml:space="preserve">05.17.13.01.01.Tarefa no ALM, pela qual o responsável seja um funcionário do BB, contendo o relatório ou manual</t>
  </si>
  <si>
    <t xml:space="preserve">05.16.04.02.01.01.Por componente</t>
  </si>
  <si>
    <t xml:space="preserve">05.17.14.01.N/A</t>
  </si>
  <si>
    <t xml:space="preserve">05.17.14.01.01.Tarefa ALM (ou similar) contendo relatório descrevendo: (1) Causa raiz da situação do problema/performance (2) Evidências do problema de erro ou performance (3) Pesquisas, análises e testes realizados (4) Proposta(s) de solução</t>
  </si>
  <si>
    <t xml:space="preserve">05.16.04.03.01.01.Por componente</t>
  </si>
  <si>
    <t xml:space="preserve">05.17.15.01.N/A</t>
  </si>
  <si>
    <t xml:space="preserve">05.17.15.01.01.Tarefa ALM (ou similar), pela qual o responsável seja um funcionário do BB, contendo evidências da execução dos testes de integração realizados</t>
  </si>
  <si>
    <t xml:space="preserve">05.16.05.01.01.01.Por funcionalidade</t>
  </si>
  <si>
    <t xml:space="preserve">05.18.01.01.01.N/A</t>
  </si>
  <si>
    <t xml:space="preserve">05.18.01.01.01.Criação de Regra para fluxo de trabalho existente (objeto RuleSet)</t>
  </si>
  <si>
    <t xml:space="preserve">05.16.05.02.01.01.Por funcionalidade</t>
  </si>
  <si>
    <t xml:space="preserve">05.18.02.01.01.N/A</t>
  </si>
  <si>
    <t xml:space="preserve">05.18.02.01.01.Criação de Fase ou Transições entre Fases (objetos WorkflowPhase)</t>
  </si>
  <si>
    <t xml:space="preserve">05.16.05.03.01.01.Por funcionalidade</t>
  </si>
  <si>
    <t xml:space="preserve">05.18.03.01.01.N/A</t>
  </si>
  <si>
    <t xml:space="preserve">05.18.03.01.01.Criação de Estrutura de Banco de Dados (objeto dbdict ou datadict)</t>
  </si>
  <si>
    <t xml:space="preserve">05.16.05.04.01.01.Por funcionalidade</t>
  </si>
  <si>
    <t xml:space="preserve">05.18.04.01.01.N/A</t>
  </si>
  <si>
    <t xml:space="preserve">05.18.04.01.01.Criação de Tela de Design de Formulário (objeto format)</t>
  </si>
  <si>
    <t xml:space="preserve">05.16.06.01.01.01.Por funcionalidade</t>
  </si>
  <si>
    <t xml:space="preserve">05.18.05.01.01.N/A</t>
  </si>
  <si>
    <t xml:space="preserve">05.18.05.01.01.Criação de Regras de Controle de Formulário (objeto formatcontrol)</t>
  </si>
  <si>
    <t xml:space="preserve">05.16.06.02.01.01.Por funcionalidade</t>
  </si>
  <si>
    <t xml:space="preserve">05.18.06.01.01.N/A</t>
  </si>
  <si>
    <t xml:space="preserve">05.18.06.01.01.Criação de Regras de Tela de Exibição (objeto displayscreen)</t>
  </si>
  <si>
    <t xml:space="preserve">05.16.06.03.01.01.Por funcionalidade</t>
  </si>
  <si>
    <t xml:space="preserve">05.18.07.01.01.N/A</t>
  </si>
  <si>
    <t xml:space="preserve">05.18.07.01.01.Criação de Botões de Tela (objeto displayoption)</t>
  </si>
  <si>
    <t xml:space="preserve">05.16.06.04.01.01.Por funcionalidade</t>
  </si>
  <si>
    <t xml:space="preserve">05.18.08.01.01.N/A</t>
  </si>
  <si>
    <t xml:space="preserve">05.18.08.01.01.Criação de Wizards (objeto wizard)</t>
  </si>
  <si>
    <t xml:space="preserve">05.16.07.01.01.01.Por serviço consumido</t>
  </si>
  <si>
    <t xml:space="preserve">05.18.09.01.01.N/A</t>
  </si>
  <si>
    <t xml:space="preserve">05.18.09.01.01.Criação de Biblioteca JavaScript (por função do objeto ScriptLibrary)</t>
  </si>
  <si>
    <t xml:space="preserve">05.16.08.01.01.01.Por serviço consumido</t>
  </si>
  <si>
    <t xml:space="preserve">05.18.10.01.01.N/A</t>
  </si>
  <si>
    <t xml:space="preserve">05.18.10.01.01.Criação de Web Services (objeto extaccess)</t>
  </si>
  <si>
    <t xml:space="preserve">05.16.09.01.01.01.Por mapa</t>
  </si>
  <si>
    <t xml:space="preserve">05.18.11.01.01.N/A</t>
  </si>
  <si>
    <t xml:space="preserve">05.18.11.01.01.Criação de Web Services (objeto extaction)</t>
  </si>
  <si>
    <t xml:space="preserve">05.16.09.02.01.01.Por mapa</t>
  </si>
  <si>
    <t xml:space="preserve">05.18.12.01.01.N/A</t>
  </si>
  <si>
    <t xml:space="preserve">05.18.12.01.01.Criação de módulo Java para carga de arquivos</t>
  </si>
  <si>
    <t xml:space="preserve">05.16.09.03.01.01.Por mapa</t>
  </si>
  <si>
    <t xml:space="preserve">05.18.13.01.01.N/A</t>
  </si>
  <si>
    <t xml:space="preserve">05.18.13.01.01.Criação de objetos de tipos não especificados (Menu/Triggers/Object/Process/States/etc.)</t>
  </si>
  <si>
    <t xml:space="preserve">05.16.10.01.01.01.Por Widget</t>
  </si>
  <si>
    <t xml:space="preserve">05.18.14.01.01.N/A</t>
  </si>
  <si>
    <t xml:space="preserve">05.18.14.01.01.Manutenção de Regra existente (objeto RuleSet)</t>
  </si>
  <si>
    <t xml:space="preserve">05.16.10.02.01.01.Por Widget</t>
  </si>
  <si>
    <t xml:space="preserve">05.18.15.01.01.N/A</t>
  </si>
  <si>
    <t xml:space="preserve">05.18.15.01.01.Manutenção de de Fase ou Transições entre Fases (objeto WorkflowPhase)</t>
  </si>
  <si>
    <t xml:space="preserve">05.16.11.01.01.01.Por leitor</t>
  </si>
  <si>
    <t xml:space="preserve">05.18.16.01.01.N/A</t>
  </si>
  <si>
    <t xml:space="preserve">05.18.16.01.01.Manutenção de Estrutura de Banco de Dados (objeto dbdict ou datadict)</t>
  </si>
  <si>
    <t xml:space="preserve">05.16.12.01.01.01.Por entidade</t>
  </si>
  <si>
    <t xml:space="preserve">05.18.17.01.01.N/A</t>
  </si>
  <si>
    <t xml:space="preserve">05.18.17.01.01.Manutenção de Tela de Design de Formulário (objeto format)</t>
  </si>
  <si>
    <t xml:space="preserve">05.16.13.01.01.01.Por algoritmo</t>
  </si>
  <si>
    <t xml:space="preserve">05.18.18.01.01.N/A</t>
  </si>
  <si>
    <t xml:space="preserve">05.18.18.01.01.Manutenção de Regras de Controle de Formulário (objeto formatcontrol)</t>
  </si>
  <si>
    <t xml:space="preserve">05.16.14.01.01.01.Por push</t>
  </si>
  <si>
    <t xml:space="preserve">05.18.19.01.01.N/A</t>
  </si>
  <si>
    <t xml:space="preserve">05.18.19.01.01.Manutenção de Regras de Tela de Exibição (objeto displayscreen)</t>
  </si>
  <si>
    <t xml:space="preserve">05.16.15.01.01.01.Por regra com o tratamento da mesma</t>
  </si>
  <si>
    <t xml:space="preserve">05.18.20.01.01.N/A</t>
  </si>
  <si>
    <t xml:space="preserve">05.18.20.01.01.Manutenção de Botões de Tela (onjeto displayoption)</t>
  </si>
  <si>
    <t xml:space="preserve">05.16.16.01.01.01.Por função</t>
  </si>
  <si>
    <t xml:space="preserve">05.18.21.01.01.N/A</t>
  </si>
  <si>
    <t xml:space="preserve">05.18.21.01.01.Manutenção de Wizards (objeto wizard)</t>
  </si>
  <si>
    <t xml:space="preserve">05.16.17.01.01.01.Por elemento animado</t>
  </si>
  <si>
    <t xml:space="preserve">05.18.22.01.01.N/A</t>
  </si>
  <si>
    <t xml:space="preserve">05.18.22.01.01.Implementação ou Ajustes em uma Biblioteca JavaScript (objeto ScriptLibrary)</t>
  </si>
  <si>
    <t xml:space="preserve">05.16.17.02.01.01.Por elemento animado</t>
  </si>
  <si>
    <t xml:space="preserve">05.18.23.01.01.N/A</t>
  </si>
  <si>
    <t xml:space="preserve">05.18.23.01.01.Manutenção em Web Service (objeto extaccess)</t>
  </si>
  <si>
    <t xml:space="preserve">05.16.18.01.01.01.Por função</t>
  </si>
  <si>
    <t xml:space="preserve">05.18.24.01.01.N/A</t>
  </si>
  <si>
    <t xml:space="preserve">05.18.24.01.01.Manutenção em Web Services (objeto extaction)</t>
  </si>
  <si>
    <t xml:space="preserve">05.16.19.01.01.01.Por imagem tratada</t>
  </si>
  <si>
    <t xml:space="preserve">05.18.25.01.01.N/A</t>
  </si>
  <si>
    <t xml:space="preserve">05.18.25.01.01.Manutenção em módulo Java para carga de arquivos</t>
  </si>
  <si>
    <t xml:space="preserve">05.16.20.01.01.01.Por função de upload</t>
  </si>
  <si>
    <t xml:space="preserve">05.18.26.01.01.N/A</t>
  </si>
  <si>
    <t xml:space="preserve">05.18.26.01.01.Manutenção de objetos de tipos não especificados (Menu/Triggers/Object/Process/States/etc.)</t>
  </si>
  <si>
    <t xml:space="preserve">05.16.21.01.01.01.Por aplicativo integrado</t>
  </si>
  <si>
    <t xml:space="preserve">05.19.01.01.Baixa</t>
  </si>
  <si>
    <t xml:space="preserve">05.19.01.01.01.Existência de 5 ou 6 dos itens abaixo: 
- Disponibilidade de arquivo xml, xsd, wsdl, Json ou arquivo Excel (xls ou csv) contendo uma descrição dos campos, mesmo sem todas as informações necessárias para criação do Book; 
- Disponibilidade de manual técnico; 
- Manual técnico em português; 
- O manual técnico possui todas as informações necessárias para o andamento da demanda (requisitos de segurança, comunicação, tamanho das variáveis e quantidade de ocorrências, etc.);
- Necessidade de realizar testes diretamente pela nossa equipe;
- Quantidade de campos do copybook é menor que 20 posições.</t>
  </si>
  <si>
    <t xml:space="preserve">05.16.22.01.01.01.Por classe</t>
  </si>
  <si>
    <t xml:space="preserve">05.19.01.02.Média</t>
  </si>
  <si>
    <t xml:space="preserve">05.19.01.02.01.Existência de 3 ou 4 dos itens abaixo: 
- Disponibilidade de arquivo xml, xsd, wsdl, Json ou arquivo Excel (xls ou csv) contendo uma descrição dos campos, mesmo sem todas as informações necessárias para criação do Book; 
- Disponibilidade de manual técnico; 
- Manual técnico em português; 
- O manual técnico possui todas as informações necessárias para o andamento da demanda (requisitos de segurança, comunicação, tamanho das variáveis e quantidade de ocorrências, etc.); 
- Necessidade de realizar testes diretamente pela nossa equipe; 
- Quantidade de campos do copybook é menor que 20 posições.</t>
  </si>
  <si>
    <t xml:space="preserve">05.16.22.02.01.01.Por classe</t>
  </si>
  <si>
    <t xml:space="preserve">05.19.01.03.Alta</t>
  </si>
  <si>
    <t xml:space="preserve">05.19.01.03.01.Existência de 1 ou 2 dos itens abaixo: 
- Disponibilidade de arquivo xml, xsd, wsdl, Json ou arquivo Excel (xls ou csv) contendo uma descrição dos campos, mesmo sem todas as informações necessárias para criação do Book; 
- Disponibilidade de manual técnico; 
- Manual técnico em português; 
- O manual técnico possui todas as informações necessárias para o andamento da demanda (requisitos de segurança, comunicação, tamanho das variáveis e quantidade de ocorrências, etc.); 
- Necessidade de realizar testes diretamente pela nossa equipe; 
- Quantidade de campos do copybook é menor que 20 posições.</t>
  </si>
  <si>
    <t xml:space="preserve">05.16.22.03.01.01.Por classe</t>
  </si>
  <si>
    <t xml:space="preserve">05.19.02.01.Baixa</t>
  </si>
  <si>
    <t xml:space="preserve">05.19.02.01.01.Sem VPN</t>
  </si>
  <si>
    <t xml:space="preserve">05.17.01.01.01.01.Por tabela</t>
  </si>
  <si>
    <t xml:space="preserve">05.19.02.02.Alta</t>
  </si>
  <si>
    <t xml:space="preserve">05.19.02.02.01.Com de VPN</t>
  </si>
  <si>
    <t xml:space="preserve">05.17.02.01.01.01.Por tabela</t>
  </si>
  <si>
    <t xml:space="preserve">05.19.03.01.Baixa</t>
  </si>
  <si>
    <t xml:space="preserve">05.19.03.01.01.Book com até 20 campos e havendo todas as informações</t>
  </si>
  <si>
    <t xml:space="preserve">05.17.03.01.01.01.Por pacote de até 10 objetos</t>
  </si>
  <si>
    <t xml:space="preserve">05.19.03.02.Média</t>
  </si>
  <si>
    <t xml:space="preserve">05.19.03.02.01.Book maior que 20 campos e sem informações necessárias ou mais de 3 níveis</t>
  </si>
  <si>
    <t xml:space="preserve">05.17.04.01.01.01.Por operação</t>
  </si>
  <si>
    <t xml:space="preserve">05.19.03.03.Alta</t>
  </si>
  <si>
    <t xml:space="preserve">05.19.03.03.01.Book maior que 20 campos com vários níveis e sem informações necessárias</t>
  </si>
  <si>
    <t xml:space="preserve">05.17.05.01.01.01.Por atendimento</t>
  </si>
  <si>
    <t xml:space="preserve">05.19.04.01.N/A</t>
  </si>
  <si>
    <t xml:space="preserve">05.19.04.01.01.Estrutura padrão de integração externa (IIB,transportes e troca de certificados) ou uso de estrutura divergente da padrão. Os parâmetros devem estar condizentes com aqueles cadastrados no Catálogo de Integração Externa, ou em caso de exceção que conste a devida justificativa.</t>
  </si>
  <si>
    <t xml:space="preserve">05.19.05.01.N/A</t>
  </si>
  <si>
    <t xml:space="preserve">05.19.05.01.01.Estrutura padrão de integração externa (IIB, transportes e troca de certificados) ou uso de estrutura divergente da padrão. Os parâmetros devem estar condizentes com aqueles cadastrados no Catálogo de Integração Externa, ou em caso de exceção que conste a devida justificativa.</t>
  </si>
  <si>
    <t xml:space="preserve">05.19.06.01.N/A</t>
  </si>
  <si>
    <t xml:space="preserve">05.19.06.01.01.O documentação da aplicação deve estar armazenada no repositório especifico e o deploy realizado no ambiente de desenvolvimento.</t>
  </si>
  <si>
    <t xml:space="preserve">05.19.07.01.N/A</t>
  </si>
  <si>
    <t xml:space="preserve">05.19.07.01.01.O documentação da aplicação deve estar armazenada no repositório especifico e o deploy realizado no ambiente de desenvolvimento.</t>
  </si>
  <si>
    <t xml:space="preserve">05.17.09.01.01.01.Por operação</t>
  </si>
  <si>
    <t xml:space="preserve">05.19.08.01.N/A</t>
  </si>
  <si>
    <t xml:space="preserve">05.19.08.01.01.Realizar testes de integração com a equipe de responsável pelo serviço para validar os possíveis cenários envolvendo a aplicação.</t>
  </si>
  <si>
    <t xml:space="preserve">05.17.10.01.01.01.Por mensagem</t>
  </si>
  <si>
    <t xml:space="preserve">05.19.09.01.N/A</t>
  </si>
  <si>
    <t xml:space="preserve">05.19.09.01.01.Analisar e propor solução de integração com base em siglas e serviços disponíveis;Prover informações de integração com base em siglas e serviços disponíveis;Gerar conteúdo para documentação e suporte das siglas e serviços da integração; Entrega/Repositório: detalhamento da solução em tarefa no ALM ou similar, informado na OF.</t>
  </si>
  <si>
    <t xml:space="preserve">05.17.11.01.01.01.Por participante em sprint quinzenal (podendo atuar em até 2 times por sprint)</t>
  </si>
  <si>
    <t xml:space="preserve">05.19.10.01.N/A</t>
  </si>
  <si>
    <t xml:space="preserve">05.19.10.01.01.Aplicações que não usam o padrão de operação/contrato IIB e portanto necessitam de uma análise específica.</t>
  </si>
  <si>
    <t xml:space="preserve">05.17.12.01.01.01.por atendimento</t>
  </si>
  <si>
    <t xml:space="preserve">05.19.11.01.N/A</t>
  </si>
  <si>
    <t xml:space="preserve">05.19.11.01.01.Tarefa ALM (ou similar) contendo relatório descrevendo: (1) Causa raiz da situação/problema (2) Evidências do problema (3) Pesquisas, análises e testes realizados (4) Proposta(s) de solução</t>
  </si>
  <si>
    <t xml:space="preserve">05.17.13.01.01.01.por relatório</t>
  </si>
  <si>
    <t xml:space="preserve">05.19.12.01.N/A</t>
  </si>
  <si>
    <t xml:space="preserve">05.19.12.01.01.Realizar testes de integração com a equipe de responsável pelo serviço para validar os possíveis cenários envolvendo a aplicação.</t>
  </si>
  <si>
    <t xml:space="preserve">05.17.14.01.01.01.por relatório</t>
  </si>
  <si>
    <t xml:space="preserve">05.20.01.01.N/A</t>
  </si>
  <si>
    <t xml:space="preserve">05.20.01.01.01.Construir, estruturar e formatar mapa de conversão XML/Positional na ferramenta Map Editor, da suite IBM Sterling Business Integrator, de acordo com os insumos disponiblizados (manual técnico e XSDs). Entrega: mapa de conversão (arquivo .map), arquivo compilado (arquivo .txo) e copybook.</t>
  </si>
  <si>
    <t xml:space="preserve">05.17.15.01.01.01.por integração</t>
  </si>
  <si>
    <t xml:space="preserve">05.20.02.01.N/A</t>
  </si>
  <si>
    <t xml:space="preserve">05.20.02.01.01.Alterar/versionar mapa de conversão XML/Positional na ferramenta Map Editor, da suite IBM Sterling Business Integrator, de acordo com os insumos disponiblizados (mapa de conversão anterior, manual técnico e XSDs). Entrega: mapa de conversão (arquivo .map), arquivo compilado (arquivo .txo) e copybook.</t>
  </si>
  <si>
    <t xml:space="preserve">05.18.01.01.01.01.Por objeto</t>
  </si>
  <si>
    <t xml:space="preserve">05.20.03.01.N/A</t>
  </si>
  <si>
    <t xml:space="preserve">05.20.03.01.01.Construir, estruturar e formatar mapa de conversão Positional/Positional ou CSV/Positional na ferramenta Map Editor, da suite IBM Sterling Business Integrator, de acordo com os insumos disponiblizados (manual técnico e De-Para). Entrega: mapa de conversão (arquivo .map) e arquivo compilado (arquivo .txo).</t>
  </si>
  <si>
    <t xml:space="preserve">05.18.02.01.01.01.Por objeto</t>
  </si>
  <si>
    <t xml:space="preserve">05.20.04.01.N/A</t>
  </si>
  <si>
    <t xml:space="preserve">05.20.04.01.01.Alterar/versionar mapa de conversão Positional/Positional ou CSV/Positional na ferramenta Map Editor, da suite IBM Sterling Business Integrator, de acordo com os insumos disponiblizados (mapa de conversão anterior, manual técnico e De-Para). Entrega: mapa de conversão (arquivo .map) e arquivo compilado (arquivo .txo).</t>
  </si>
  <si>
    <t xml:space="preserve">05.18.03.01.01.01.Por objeto</t>
  </si>
  <si>
    <t xml:space="preserve">05.20.05.01.N/A</t>
  </si>
  <si>
    <t xml:space="preserve">05.20.05.01.01.Realizar as atividades abaixo relacionadas, de acordo com os scripts disponibilizados:- Análise, registro e condução de demandas;- Interação direta com os demandantes/intervenientes, tirando dúvidas e oferecendo todo o suporte necessário. Entrega: História, Tarefa e Entrega GENTI concluídas e registradas na OF.</t>
  </si>
  <si>
    <t xml:space="preserve">05.18.04.01.01.01.Por objeto</t>
  </si>
  <si>
    <t xml:space="preserve">05.20.06.01.N/A</t>
  </si>
  <si>
    <t xml:space="preserve">05.20.06.01.01.Realizar as atividades abaixo relacionadas, de acordo com os scripts disponibilizados:- Realização de testes e registro de evidências. Entrega: Evidências de teste registradas, executadas, validadas e aceitas no RQM e QTeste, e registradas na OF.</t>
  </si>
  <si>
    <t xml:space="preserve">05.18.05.01.01.01.Por objeto</t>
  </si>
  <si>
    <t xml:space="preserve">05.20.07.01.N/A</t>
  </si>
  <si>
    <t xml:space="preserve">05.20.07.01.01.Realizar as atividades abaixo relacionadas, de acordo com os scripts disponibilizados:- Disponibilização de mapas de conversão em ambiente de homologação.Entrega: RMDs/RLBs executados e finalizados, no GSTI, em ambiente de homologação, e registrados na OF.</t>
  </si>
  <si>
    <t xml:space="preserve">05.18.06.01.01.01.Por objeto</t>
  </si>
  <si>
    <t xml:space="preserve">05.20.08.01.N/A</t>
  </si>
  <si>
    <t xml:space="preserve">05.20.08.01.01.Realizar as atividades abaixo relacionadas, de acordo com os scripts disponibilizados:- Análise, registro e solução de incidentes/problemas. Entrega: RDI redirecionado ou solucionado, finalizado e validado no GSTI, e registrado na OF e/ou Tarefa.</t>
  </si>
  <si>
    <t xml:space="preserve">05.18.07.01.01.01.Por objeto</t>
  </si>
  <si>
    <t xml:space="preserve">05.21.01.01.N/A</t>
  </si>
  <si>
    <t xml:space="preserve">05.21.01.01.01.Criar ou alterar um nó de diálogo com condições como entidades, intenções e variáveis de contexto e podendo utilizar recursos de programação como actions, spel, json, javascript, slots, handlers.
Entrega: arquivo com documentação do fluxo de diálogo, printscreen de evidência do diálogo criado/alterado. No caso de alteração, detalhar o que foi alterado.</t>
  </si>
  <si>
    <t xml:space="preserve">05.18.08.01.01.01.Por objeto</t>
  </si>
  <si>
    <t xml:space="preserve">05.21.02.01.N/A</t>
  </si>
  <si>
    <t xml:space="preserve">05.21.02.01.01.Incluir ou alterar intenção ou entidade.</t>
  </si>
  <si>
    <t xml:space="preserve">05.18.09.01.01.01.Por função</t>
  </si>
  <si>
    <t xml:space="preserve">05.21.03.01.N/A</t>
  </si>
  <si>
    <t xml:space="preserve">05.21.03.01.01.Prospectar novas ferramentas e metodologias para aplicação em curadoria.
Entrega: relatório contendo introdução, objetivo da pesquisa, detalhamento dos trabalhos e conclusão dos estudos.</t>
  </si>
  <si>
    <t xml:space="preserve">05.18.10.01.01.01.Por objeto</t>
  </si>
  <si>
    <t xml:space="preserve">05.21.04.01.N/A</t>
  </si>
  <si>
    <t xml:space="preserve">05.21.04.01.01.Testar novas ferramentas e metodologias para aplicação em curadoria.
Entrega: relatório contendo o objetivo dos testes, evidenciando etapas realizadas, resultados e parecer técnico.</t>
  </si>
  <si>
    <t xml:space="preserve">05.18.11.01.01.01.Por objeto</t>
  </si>
  <si>
    <t xml:space="preserve">05.21.05.01.N/A</t>
  </si>
  <si>
    <t xml:space="preserve">05.21.05.01.01.Coletar dados para geração de relatórios usando querie de um parâmetro.
Entrega: relatório contendo dados obtidos.</t>
  </si>
  <si>
    <t xml:space="preserve">05.18.12.01.01.01.Por módulo</t>
  </si>
  <si>
    <t xml:space="preserve">05.21.06.01.N/A</t>
  </si>
  <si>
    <t xml:space="preserve">05.21.06.01.01.Até 100 processos de avaliação do comportamento do bot perante as entradas dos usuários, confirmando acertos ou apontando inadequações para correção. Exclusões não são consideradas.
Entrega: printscreen do dashboard do NIA ou outra ferramenta de anotação evidenciando a produção no período.</t>
  </si>
  <si>
    <t xml:space="preserve">05.18.13.01.01.01.Por objeto</t>
  </si>
  <si>
    <t xml:space="preserve">05.21.07.01.N/A</t>
  </si>
  <si>
    <t xml:space="preserve">05.21.07.01.01.Executar um teste simulando 10 entradas de usuário no bot.
Entrega: arquivos com printscreen de todos os testes.</t>
  </si>
  <si>
    <t xml:space="preserve">05.18.14.01.01.01.Por objeto</t>
  </si>
  <si>
    <t xml:space="preserve">05.21.08.01.N/A</t>
  </si>
  <si>
    <t xml:space="preserve">05.21.08.01.01.Preencher planilha ou formulário de registro dos testes. Cada teste deve conter, no mínimo, 10 entradas de usuário.
Entrega: relatório de registro e resultado de testes.</t>
  </si>
  <si>
    <t xml:space="preserve">05.18.15.01.01.01.Por objeto</t>
  </si>
  <si>
    <t xml:space="preserve">05.21.09.01.N/A</t>
  </si>
  <si>
    <t xml:space="preserve">05.21.09.01.01.Incluir um cenário de testes automatizados na ferramenta específica. Entrega: documento com descrição dos casos de teste e cenários com evidências de inclusão</t>
  </si>
  <si>
    <t xml:space="preserve">05.18.16.01.01.01.Por objeto</t>
  </si>
  <si>
    <t xml:space="preserve">05.22.01.01.N/A</t>
  </si>
  <si>
    <t xml:space="preserve">05.22.01.01.01.Prospectar novas ferramentas e tecnologias para realidade estendida. Entrega: relatório contendo introdução, objetivo da pesquisa, detalhamento dos trabalhos e conclusão dos estudos</t>
  </si>
  <si>
    <t xml:space="preserve">05.18.17.01.01.01.Por objeto</t>
  </si>
  <si>
    <t xml:space="preserve">05.22.02.01.N/A</t>
  </si>
  <si>
    <t xml:space="preserve">05.22.02.01.01.Testar novas ferramentas e tecnologias para realidade estendida. Entrega: relatório contendo o objetivo dos testes, evidenciando etapas realizadas, resultados e parecer técnico</t>
  </si>
  <si>
    <t xml:space="preserve">05.18.18.01.01.01.Por objeto</t>
  </si>
  <si>
    <t xml:space="preserve">05.22.03.01.N/A</t>
  </si>
  <si>
    <t xml:space="preserve">05.22.03.01.01.Criação de GameObject para integração com a camada C#</t>
  </si>
  <si>
    <t xml:space="preserve">05.18.19.01.01.01.Por objeto</t>
  </si>
  <si>
    <t xml:space="preserve">05.22.04.01.N/A</t>
  </si>
  <si>
    <t xml:space="preserve">05.22.04.01.01.Alteração de GameObject para integração com a camada C#</t>
  </si>
  <si>
    <t xml:space="preserve">05.18.20.01.01.01.Por objeto</t>
  </si>
  <si>
    <t xml:space="preserve">05.22.05.01.N/A</t>
  </si>
  <si>
    <t xml:space="preserve">05.22.05.01.01.Criação de componente 3D de complexidade simples para realidade virtual e/ou realidade aumentada que envolva as atividades abaixo: Modelagem 3D; Mapeamento UV para texturização; Texturização; Integração com a Unity</t>
  </si>
  <si>
    <t xml:space="preserve">05.18.21.01.01.01.Por objeto</t>
  </si>
  <si>
    <t xml:space="preserve">05.22.06.01.N/A</t>
  </si>
  <si>
    <t xml:space="preserve">05.22.06.01.01.Alteração de componente 3D de complexidade simples para realidade virtual que envolva todas as atividades abaixo: Modelagem 3D; Mapeamento UV para texturização; Texturização; Integração com a Unity</t>
  </si>
  <si>
    <t xml:space="preserve">05.18.22.01.01.01.Por função</t>
  </si>
  <si>
    <t xml:space="preserve">05.22.07.01.N/A</t>
  </si>
  <si>
    <t xml:space="preserve">05.22.07.01.01.Criação de sets de componentes 3D; Mapeamento de UV de set de componentes 3D; Criação e configuração de materiais para render; Criação de iluminação de cena; Otimização de parâmetros de render; Criação e configuração de instância de render; Monitoramento de instância de render; Implementação de resultado de render na Unity;</t>
  </si>
  <si>
    <t xml:space="preserve">05.18.23.01.01.01.Por objeto</t>
  </si>
  <si>
    <t xml:space="preserve">05.22.08.01.N/A</t>
  </si>
  <si>
    <t xml:space="preserve">05.22.08.01.01.Criação de sets de componentes 2D; Otimização de parâmetros de render; Criação e configuração de instância de render; Monitoramento de instância de render; Implementação de resultado de render na Unity;</t>
  </si>
  <si>
    <t xml:space="preserve">05.18.24.01.01.01.Por objeto</t>
  </si>
  <si>
    <t xml:space="preserve">05.22.09.01.N/A</t>
  </si>
  <si>
    <t xml:space="preserve">05.22.09.01.01.Criação de componente 2D para realidade virtual e/ou realidade aumentada que envolva todas as atividades abaixo: Ilustração vetorial do componente; Integração com a Unity; Criação de texturas avulsas de cor ou de máscaras;</t>
  </si>
  <si>
    <t xml:space="preserve">05.18.25.01.01.01.Por módulo</t>
  </si>
  <si>
    <t xml:space="preserve">05.22.10.01.N/A</t>
  </si>
  <si>
    <t xml:space="preserve">05.22.10.01.01.Alteração de componente 2D para realidade virtual e/ou realidade aumentada que envolva todas as atividades abaixo: Ilustração vetorial do componente; Integração com a Unity; Criação de texturas avulsas de cor ou de máscaras;</t>
  </si>
  <si>
    <t xml:space="preserve">05.18.26.01.01.01.Por objeto</t>
  </si>
  <si>
    <t xml:space="preserve">05.22.11.01.N/A</t>
  </si>
  <si>
    <t xml:space="preserve">05.22.11.01.01.-</t>
  </si>
  <si>
    <t xml:space="preserve">05.19.01.01.01.01.Por ação SSTI</t>
  </si>
  <si>
    <t xml:space="preserve">05.22.12.01.N/A</t>
  </si>
  <si>
    <t xml:space="preserve">05.22.12.01.01.-</t>
  </si>
  <si>
    <t xml:space="preserve">05.19.01.02.01.01.Por ação SSTI</t>
  </si>
  <si>
    <t xml:space="preserve">05.22.13.01.N/A</t>
  </si>
  <si>
    <t xml:space="preserve">05.22.13.01.01.-</t>
  </si>
  <si>
    <t xml:space="preserve">05.19.01.03.01.01.Por ação SSTI</t>
  </si>
  <si>
    <t xml:space="preserve">05.22.14.01.N/A</t>
  </si>
  <si>
    <t xml:space="preserve">05.22.14.01.01.-</t>
  </si>
  <si>
    <t xml:space="preserve">05.19.02.01.01.01.Por ação SSTI</t>
  </si>
  <si>
    <t xml:space="preserve">05.22.15.01.N/A</t>
  </si>
  <si>
    <t xml:space="preserve">05.22.15.01.01.Criação de animação de componente 2D/3D para realidade virtual e/ou realidade aumentada contendo todas as atividades abaixo: Animação do componente 2D/3D; Animação do componente 2D/3D no Unity; Criação do controlador de animação no Unity; Integração com a Unity;</t>
  </si>
  <si>
    <t xml:space="preserve">05.19.02.02.01.01.Por ação SSTI</t>
  </si>
  <si>
    <t xml:space="preserve">05.22.16.01.N/A</t>
  </si>
  <si>
    <t xml:space="preserve">05.22.16.01.01.Alteração de animação de componente 2D/3D para realidade virtual e/ou realidade aumentada contendo todas as atividades abaixo:
• Animaçào do componente 2D/3D;
• Animaçào do componente 2D/3D no Unity;
• Criação do controlador de animação no Unity;
• Integração com a Unity;</t>
  </si>
  <si>
    <t xml:space="preserve">05.19.03.01.01.01.Por Objeto (Operação cadastrada no CTL)</t>
  </si>
  <si>
    <t xml:space="preserve">05.22.17.01.N/A</t>
  </si>
  <si>
    <t xml:space="preserve">05.22.17.01.01.Criação de animação de personagem 3D para realidade virtual e/ou realidade aumentada aumentada contendo todas as atividades abaixo:
• Animaçào do componente 3D;
• Criação do controlador de animação no Unity;
• Integração com a Unity;</t>
  </si>
  <si>
    <t xml:space="preserve">05.19.03.02.01.01.Por Objeto (Operação cadastrada no CTL)</t>
  </si>
  <si>
    <t xml:space="preserve">05.22.18.01.N/A</t>
  </si>
  <si>
    <t xml:space="preserve">05.22.18.01.01.Criação de animação de personagem 3D para realidade virtual e/ou realidade aumentada aumentada contendo todas as atividades abaixo:
• Animaçào do componente 3D;
• Criação do controlador de animação no Unity;
• Integração com a Unity;</t>
  </si>
  <si>
    <t xml:space="preserve">05.19.03.03.01.01.Por Objeto (Operação cadastrada no CTL)</t>
  </si>
  <si>
    <t xml:space="preserve">05.22.19.01.N/A</t>
  </si>
  <si>
    <t xml:space="preserve">05.22.19.01.01.Criação de animação de personagem 2D para realidade virtual e/ou realidade aumentada aumentada contendo todas as atividades abaixo:
• Animaçào do componente 2D;
• Criação do controlador de animação no Unity;
• Integração com a Unity;</t>
  </si>
  <si>
    <t xml:space="preserve">05.19.04.01.01.01.Por integração</t>
  </si>
  <si>
    <t xml:space="preserve">05.22.20.01.N/A</t>
  </si>
  <si>
    <t xml:space="preserve">05.22.20.01.01.Alteração de animação de personagem 2D para realidade virtual e/ou realidade aumentada contendo todas as atividades abaixo:
• Animaçào do componente 2D;
• Criação do controlador de animação no Unity;
• Integração com a Unity;</t>
  </si>
  <si>
    <t xml:space="preserve">05.19.05.01.01.01.Por integração</t>
  </si>
  <si>
    <t xml:space="preserve">05.22.21.01.N/A</t>
  </si>
  <si>
    <t xml:space="preserve">05.22.21.01.01.Criação de rigging de componente 3D de complexidade simples para realidade virtual e/ou realidade aumentada que envolva todas as atividades abaixo:
• Criação de esqueleto de animação;
• Criação de controladores de animação;
• Pintura de influência;
• Integração com a Unity;</t>
  </si>
  <si>
    <t xml:space="preserve">05.19.06.01.01.01.Por integração</t>
  </si>
  <si>
    <t xml:space="preserve">05.22.22.01.N/A</t>
  </si>
  <si>
    <t xml:space="preserve">05.22.22.01.01.Criação de rigging de componente 3D para realidade virtual e/ou realidade aumentada que envolva todas as atividades abaixo:
• Criação de esqueleto de animação;
• Criação de controladores de animação;
• Pintura de influência;
• Integração com a Unity;</t>
  </si>
  <si>
    <t xml:space="preserve">05.19.07.01.01.01.Por integração</t>
  </si>
  <si>
    <t xml:space="preserve">05.22.23.01.N/A</t>
  </si>
  <si>
    <t xml:space="preserve">05.22.23.01.01.Criação de rigging de componente 2D de complexidade simples para realidade virtual e/ou realidade aumentada que envolva todas as atividades abaixo:
• Criação de esqueleto de animação;
• Criação de controladores de animação;
• Pintura de influência;
• Integração com a Unity;</t>
  </si>
  <si>
    <t xml:space="preserve">05.19.08.01.01.01.Por integração</t>
  </si>
  <si>
    <t xml:space="preserve">05.22.24.01.N/A</t>
  </si>
  <si>
    <t xml:space="preserve">05.22.24.01.01.Criação de rigging de componente 2D de complexidade simples para realidade virtual e/ou realidade aumentada que envolva todas as atividades abaixo:
• Criação de esqueleto de animação;
• Criação de controladores de animação;
• Pintura de influência;
• Integração com a Unity;</t>
  </si>
  <si>
    <t xml:space="preserve">05.19.09.01.01.01.Por tarefa</t>
  </si>
  <si>
    <t xml:space="preserve">05.22.25.01.N/A</t>
  </si>
  <si>
    <t xml:space="preserve">05.22.25.01.01.-</t>
  </si>
  <si>
    <t xml:space="preserve">05.19.10.01.01.01.Por integração</t>
  </si>
  <si>
    <t xml:space="preserve">05.22.26.01.N/A</t>
  </si>
  <si>
    <t xml:space="preserve">05.22.26.01.01.-</t>
  </si>
  <si>
    <t xml:space="preserve">05.19.11.01.01.01.Por relatório</t>
  </si>
  <si>
    <t xml:space="preserve">05.22.27.01.N/A</t>
  </si>
  <si>
    <t xml:space="preserve">05.22.27.01.01.-</t>
  </si>
  <si>
    <t xml:space="preserve">05.19.12.01.01.01.Por integração</t>
  </si>
  <si>
    <t xml:space="preserve">05.22.28.01.N/A</t>
  </si>
  <si>
    <t xml:space="preserve">05.22.28.01.01.-</t>
  </si>
  <si>
    <t xml:space="preserve">05.20.01.01.01.01.Por mapa de conversão</t>
  </si>
  <si>
    <t xml:space="preserve">05.22.29.01.N/A</t>
  </si>
  <si>
    <t xml:space="preserve">05.22.29.01.01.-</t>
  </si>
  <si>
    <t xml:space="preserve">05.20.02.01.01.01.Por mapa de conversão</t>
  </si>
  <si>
    <t xml:space="preserve">05.22.30.01.N/A</t>
  </si>
  <si>
    <t xml:space="preserve">05.22.30.01.01.-</t>
  </si>
  <si>
    <t xml:space="preserve">05.20.03.01.01.01.Por mapa de conversão</t>
  </si>
  <si>
    <t xml:space="preserve">05.22.31.01.N/A</t>
  </si>
  <si>
    <t xml:space="preserve">05.22.31.01.01.-</t>
  </si>
  <si>
    <t xml:space="preserve">05.20.04.01.01.01.Por mapa de conversão</t>
  </si>
  <si>
    <t xml:space="preserve">05.22.32.01.N/A</t>
  </si>
  <si>
    <t xml:space="preserve">05.22.32.01.01.-</t>
  </si>
  <si>
    <t xml:space="preserve">05.20.05.01.01.01.Por tarefa</t>
  </si>
  <si>
    <t xml:space="preserve">05.23.01.01.N/A</t>
  </si>
  <si>
    <t xml:space="preserve">05.23.01.01.01.Instalação ou versionamento de componentes de software de solução de API Manager, englobando: Instalação ou Versionamento manual, Roteirização da solução implementada, Criação de script de automação do processo de instalação / versionamento</t>
  </si>
  <si>
    <t xml:space="preserve">05.20.06.01.01.01.Por plano de testes</t>
  </si>
  <si>
    <t xml:space="preserve">05.23.02.01.N/A</t>
  </si>
  <si>
    <t xml:space="preserve">05.23.02.01.01.Integração dos módulos de solução de API Manager, englobando: Integração manual dos componentes, Roteirização da solução implementada, Criação de script de automação do processo de integração dos componentes</t>
  </si>
  <si>
    <t xml:space="preserve">05.20.07.01.01.01.Por registro de liberação</t>
  </si>
  <si>
    <t xml:space="preserve">05.23.03.01.N/A</t>
  </si>
  <si>
    <t xml:space="preserve">05.23.03.01.01.Geração e substituição de certificados nos componentes de solução de API Manager. Criação de roteiro com procedimentos de geração e troca de certificados. Criação de script de automação para o processo de substituição dos certificados</t>
  </si>
  <si>
    <t xml:space="preserve">05.20.08.01.01.01.Por incidente</t>
  </si>
  <si>
    <t xml:space="preserve">05.23.04.01.N/A</t>
  </si>
  <si>
    <t xml:space="preserve">05.23.04.01.01.Instalação e configuração de solução externa de coleta e visualização de logs. Configuração manual dos componentes do API Manager para exportação de log para ferramenta externa. Roteirização da solução implementada. Criação de script de automação para configuração dos componentes do API Manager para exportagem Log</t>
  </si>
  <si>
    <t xml:space="preserve">05.21.01.01.01.01.Por nó (pai ou filho) ou história</t>
  </si>
  <si>
    <t xml:space="preserve">05.23.05.01.N/A</t>
  </si>
  <si>
    <t xml:space="preserve">05.23.05.01.01.Configuração dos componentes do API Manager para integração com soluções externas que realizam autorização e autenticação de acesso às APIs. Criação de script de automação do processo de integração com solução de autenticação / autorização</t>
  </si>
  <si>
    <t xml:space="preserve">05.21.02.01.01.01.Por intenção/entidade</t>
  </si>
  <si>
    <t xml:space="preserve">05.23.06.01.N/A</t>
  </si>
  <si>
    <t xml:space="preserve">05.23.06.01.01.Criação de script de automação de processos relativos à componente de API Manager, como:
Customização
Deploy de componentes
Gestão de ciclo de Vida das APIS</t>
  </si>
  <si>
    <t xml:space="preserve">05.21.03.01.01.01.Por pesquisa</t>
  </si>
  <si>
    <t xml:space="preserve">05.23.07.01.N/A</t>
  </si>
  <si>
    <t xml:space="preserve">05.23.07.01.01.Análise de melhores práticas de tunning de sistema operacional da solução de API Manager e aplicação de tais tunnings na solução. Criação de script de automação para ajuste de tunning dos servidores e módulos da solução de API Manager</t>
  </si>
  <si>
    <t xml:space="preserve">05.21.04.01.01.01.Por produto</t>
  </si>
  <si>
    <t xml:space="preserve">05.23.08.01.N/A</t>
  </si>
  <si>
    <t xml:space="preserve">05.23.08.01.01.Análise de itens passíveis de monitoração e construção de componentes de monitoração. Confecção de relatórios automatizados para gestão do Planejamento de Capacidade da solução. Construção de scripts de automação para inclusão, parada e retirada de componente da solução de atendimento</t>
  </si>
  <si>
    <t xml:space="preserve">05.21.05.01.01.01.Por relatório</t>
  </si>
  <si>
    <t xml:space="preserve">05.23.09.01.N/A</t>
  </si>
  <si>
    <t xml:space="preserve">05.23.09.01.01.Integração de Service Discovery em ambiente Cloud com Catálogo Corporativo de TI</t>
  </si>
  <si>
    <t xml:space="preserve">05.21.06.01.01.01.Por lote</t>
  </si>
  <si>
    <t xml:space="preserve">05.23.10.01.N/A</t>
  </si>
  <si>
    <t xml:space="preserve">05.23.10.01.01.Integração da solução de API Manager com LDAP para autenticação e autorização de usuários. Criação de script de automação para configuração de integração com LDAP pelos componentes do API Manager</t>
  </si>
  <si>
    <t xml:space="preserve">05.21.07.01.01.01.Por teste</t>
  </si>
  <si>
    <t xml:space="preserve">05.23.11.01.N/A</t>
  </si>
  <si>
    <t xml:space="preserve">05.23.11.01.01.Criação de testes de funcionalidade e de estresse em solução de API Manager com geração de relatório com os dados obtidos</t>
  </si>
  <si>
    <t xml:space="preserve">05.21.08.01.01.01.Por teste</t>
  </si>
  <si>
    <t xml:space="preserve">05.23.12.01.N/A</t>
  </si>
  <si>
    <t xml:space="preserve">05.23.12.01.01.Integração de componente de segurança de microsserviços com solução externa de autorização e autenticação para permissão de execução de microsserviços na cloud. Roteirização da solução implementada</t>
  </si>
  <si>
    <t xml:space="preserve">05.21.09.01.01.01.Por cenário</t>
  </si>
  <si>
    <t xml:space="preserve">05.23.13.01.N/A</t>
  </si>
  <si>
    <t xml:space="preserve">05.23.13.01.01.Documentação para passagem de conhecimento e acompanhamento junto aos analistas que receberão o conhecimento a ser repassado referente à solução de API. Manager implementada</t>
  </si>
  <si>
    <t xml:space="preserve">05.22.01.01.01.01.Por relatório </t>
  </si>
  <si>
    <t xml:space="preserve">05.23.14.01.N/A</t>
  </si>
  <si>
    <t xml:space="preserve">05.23.14.01.01.Desenvolvimento de componente de integração em linguagem de programação highend, incluindo criação de manuais, topologias, roteiros e procedimentos de implementação e de uso do componente</t>
  </si>
  <si>
    <t xml:space="preserve">05.22.02.01.01.01.Por relatório </t>
  </si>
  <si>
    <t xml:space="preserve">05.23.15.01.N/A</t>
  </si>
  <si>
    <t xml:space="preserve">05.23.15.01.01.Testes funcionais e de carga em componente de integração</t>
  </si>
  <si>
    <t xml:space="preserve">05.22.03.01.01.01.Por gameObject</t>
  </si>
  <si>
    <t xml:space="preserve">05.23.16.01.N/A</t>
  </si>
  <si>
    <t xml:space="preserve">05.23.16.01.01.Atendimentos de dúvidas de usuários registrados em issues, wikis e demais canais corporativos e incidentes relacionados ao componente de integração</t>
  </si>
  <si>
    <t xml:space="preserve">05.22.04.01.01.01.Por gameObject</t>
  </si>
  <si>
    <t xml:space="preserve">05.24.01.01.N/A</t>
  </si>
  <si>
    <t xml:space="preserve">05.24.01.01.01.Construção/Alteração/Evolução de automações que utilizam framewoks cloud native e permitirão extender funcionalmente as atuais plataformas</t>
  </si>
  <si>
    <t xml:space="preserve">05.22.05.01.01.01.Por objeto</t>
  </si>
  <si>
    <t xml:space="preserve">05.24.02.01.N/A</t>
  </si>
  <si>
    <t xml:space="preserve">05.24.02.01.01.Construção/Alteração/Evolução de automações que utilizam framewoks cloud native e permitirão extender funcionalmente as atuais plataformas.</t>
  </si>
  <si>
    <t xml:space="preserve">05.22.06.01.01.01.Por objeto</t>
  </si>
  <si>
    <t xml:space="preserve">05.24.03.01.N/A</t>
  </si>
  <si>
    <t xml:space="preserve">05.24.03.01.01.Construção/Alteração/Evolução de ofertas baseadas em HelmCharts que serão consumidas pelas aplicações em execução nas plataformas de processamento.</t>
  </si>
  <si>
    <t xml:space="preserve">05.22.07.01.01.01.Por renderização </t>
  </si>
  <si>
    <t xml:space="preserve">05.24.04.01.N/A</t>
  </si>
  <si>
    <t xml:space="preserve">05.24.04.01.01.Construção/Alteração/Evolução de ofertas baseadas em HelmCharts que serão consumidas pelas aplicações em execução nas plataformas de processamento.</t>
  </si>
  <si>
    <t xml:space="preserve">05.22.08.01.01.01.Por renderização </t>
  </si>
  <si>
    <t xml:space="preserve">05.24.05.01.N/A</t>
  </si>
  <si>
    <t xml:space="preserve">05.24.05.01.01.Construção/Alteração/Evolução de ofertas baseadas em Ansible/Python que serão disponibilizadas no Portal OaaS, Operations as a Service.</t>
  </si>
  <si>
    <t xml:space="preserve">05.22.09.01.01.01.Por objeto</t>
  </si>
  <si>
    <t xml:space="preserve">05.24.06.01.N/A</t>
  </si>
  <si>
    <t xml:space="preserve">05.24.06.01.01.Construção/Alteração/Evolução de ofertas baseadas em Ansible/Python que serão disponibilizadas no Portal OaaS, Operations as a Service.</t>
  </si>
  <si>
    <t xml:space="preserve">05.22.10.01.01.01.Por objeto</t>
  </si>
  <si>
    <t xml:space="preserve">05.24.07.01.N/A</t>
  </si>
  <si>
    <t xml:space="preserve">05.24.07.01.01.Construção/Alteração/Evolução de Plataformas de processamento baseadas em kubernetes serviços Cloud.</t>
  </si>
  <si>
    <t xml:space="preserve">05.22.11.01.01.01.Por objeto</t>
  </si>
  <si>
    <t xml:space="preserve">05.24.08.01.N/A</t>
  </si>
  <si>
    <t xml:space="preserve">05.24.08.01.01.Construção/Alteração/Evolução de Plataformas de processamento baseadas em kubernetes serviços Cloud.</t>
  </si>
  <si>
    <t xml:space="preserve">05.22.12.01.01.01.Por objeto</t>
  </si>
  <si>
    <t xml:space="preserve">05.24.09.01.N/A</t>
  </si>
  <si>
    <t xml:space="preserve">05.24.09.01.01.Construção/Alteração/Evolução de esteiras responsáveis por imagens de containers de infraestrutura, verificação de códigos de infraestrutura, deploy de infraestrutura e implementação de processos.</t>
  </si>
  <si>
    <t xml:space="preserve">05.22.13.01.01.01.Por objeto</t>
  </si>
  <si>
    <t xml:space="preserve">05.24.10.01.N/A</t>
  </si>
  <si>
    <t xml:space="preserve">05.24.10.01.01.Construção/Alteração/Evolução de roteiros de serviço sobre aplicações Cloud e Automação.</t>
  </si>
  <si>
    <t xml:space="preserve">05.22.14.01.01.01.Por objeto</t>
  </si>
  <si>
    <t xml:space="preserve">05.24.11.01.N/A</t>
  </si>
  <si>
    <t xml:space="preserve">05.24.11.01.01.Pelo menos 20 configurações realizadas e formalizadas via issues git ou workitem no ALM.</t>
  </si>
  <si>
    <t xml:space="preserve">05.22.15.01.01.01.Por objeto</t>
  </si>
  <si>
    <t xml:space="preserve">05.25.06.01.N/A</t>
  </si>
  <si>
    <t xml:space="preserve">05.25.06.01.01.Efetuar o entendimento do negócio que está relacionado ao recurso da API, definir o escopo oauth e incluir o XML do recurso no GW. Entrega/Repositório: Requisição de análise (tarefa ALM ou similar) validada pelo solicitante descrevendo os itens necessários para o design da API (Nome da API, Nome do Recurso, Caminho do recurso, método, fluxo oauth e escopo), informado na OF.</t>
  </si>
  <si>
    <t xml:space="preserve">05.22.16.01.01.01.Por objeto</t>
  </si>
  <si>
    <t xml:space="preserve">05.25.07.01.N/A</t>
  </si>
  <si>
    <t xml:space="preserve">05.25.07.01.01.Efetuar análise das mensagens de erro cadastradas no recurso e definir o status HTTP para cada um deles. Entrega/Repositório: Requisição de mapeamento de erros (tarefa ALM ou similar) validada pelo solicitante com a lista das mensagens e seus referidos códigos http, informado na OF.</t>
  </si>
  <si>
    <t xml:space="preserve">05.22.17.01.01.01.Por objeto</t>
  </si>
  <si>
    <t xml:space="preserve">05.25.08.01.N/A</t>
  </si>
  <si>
    <t xml:space="preserve">05.25.08.01.01.Criar o documento Swagger conforme a parametrização que for feita no Gateway, seguindo o template definido na solicitação e atualizar o recurso /swagger. Entrega/Repositório: Requisição de criação do documento swagger (tarefa ALM ou similar) validada pelo solicitante e com o JSON anexado, informando na OF.</t>
  </si>
  <si>
    <t xml:space="preserve">05.22.18.01.01.01.Por objeto</t>
  </si>
  <si>
    <t xml:space="preserve">05.25.09.01.N/A</t>
  </si>
  <si>
    <t xml:space="preserve">05.25.09.01.01.Atualizar o documento Swagger conforme solicitação feita no ALM. Entrega/Repositório: Requisição de criação do documento swagger (tarefa ALM ou similar) validada pelo solicitante e com o JSON anexado, informando na OF.</t>
  </si>
  <si>
    <t xml:space="preserve">05.22.19.01.01.01.Por objeto</t>
  </si>
  <si>
    <t xml:space="preserve">05.25.10.01.N/A</t>
  </si>
  <si>
    <t xml:space="preserve">05.25.10.01.01.Configurar os recursos, modificadores e extratores no Gateway, conforme foi definido no Swagger. Criar respostas de Sucesso e Erros, conforme o mapeamento dos erros realizados, incluindo os respectivos dos STATUS HTTP Entrega/Repositório: Requisição da solicitação de parametrização (tarefa ALM ou similar) validada pelo solicitante e com os anexos dos prints das telas do GW, informado na OF.</t>
  </si>
  <si>
    <t xml:space="preserve">05.22.20.01.01.01.Por objeto</t>
  </si>
  <si>
    <t xml:space="preserve">05.25.11.01.N/A</t>
  </si>
  <si>
    <t xml:space="preserve">05.25.11.01.01.Atualizar a parametrização conforme solicitação no ALM. Entrega/Repositório: Requisição da solicitação de parametrização (tarefa ALM ou similar) validada pelo solicitante e com os anexos dos prints das telas do GW, informado na OF.</t>
  </si>
  <si>
    <t xml:space="preserve">05.22.21.01.01.01.Por objeto</t>
  </si>
  <si>
    <t xml:space="preserve">05.25.12.01.N/A</t>
  </si>
  <si>
    <t xml:space="preserve">05.25.12.01.01.Testar o recurso. Entrega/Repositório: Anexar na requisição de solicitação de teste (tarefa ALM ou similar) os prints das evidências de log do próprio Gateway, mostrando a requisição e resposta que será validado pelo solicitante, informado na OF.</t>
  </si>
  <si>
    <t xml:space="preserve">05.22.22.01.01.01.Por objeto</t>
  </si>
  <si>
    <t xml:space="preserve">05.26.01.01.N/A</t>
  </si>
  <si>
    <t xml:space="preserve">05.26.01.01.01.Análise de arquitetura da solução, produção de documento conforme padrões do BB</t>
  </si>
  <si>
    <t xml:space="preserve">05.22.23.01.01.01.Por objeto</t>
  </si>
  <si>
    <t xml:space="preserve">05.26.02.01.N/A</t>
  </si>
  <si>
    <t xml:space="preserve">05.26.02.01.01.Elaboração de documentação do sistema, Ajustes em documentos para esteira de compilação</t>
  </si>
  <si>
    <t xml:space="preserve">05.22.24.01.01.01.Por objeto</t>
  </si>
  <si>
    <t xml:space="preserve">05.26.03.01.N/A</t>
  </si>
  <si>
    <t xml:space="preserve">05.26.03.01.01.Ajustes em arquivos para esteira de deploy da aplicação</t>
  </si>
  <si>
    <t xml:space="preserve">05.22.25.01.01.01.Por arquivo</t>
  </si>
  <si>
    <t xml:space="preserve">05.26.04.01.N/A</t>
  </si>
  <si>
    <t xml:space="preserve">05.26.04.01.01.Estudos, provas de conceito, análise de mercado. Buscar o que tem de moderno e boas práticas. Produção de conhecimento em ferramentas corporativas (gitlab, sharepoint ou outros) e apresentação em ritos existentes (guildas, review, reunião técnica)</t>
  </si>
  <si>
    <t xml:space="preserve">05.22.26.01.01.01.Por arquivo</t>
  </si>
  <si>
    <t xml:space="preserve">05.27.01.01.N/A</t>
  </si>
  <si>
    <t xml:space="preserve">05.27.01.01.01.Criação de query de consulta a métricas trazendo informação importante de monitoração das aplicações</t>
  </si>
  <si>
    <t xml:space="preserve">05.22.27.01.01.01.Por arquivo</t>
  </si>
  <si>
    <t xml:space="preserve">05.27.02.01.N/A</t>
  </si>
  <si>
    <t xml:space="preserve">05.27.02.01.01.Criação de alerta gerado a partir das informações de métricas das aplicações</t>
  </si>
  <si>
    <t xml:space="preserve">05.22.28.01.01.01.Por arquivo</t>
  </si>
  <si>
    <t xml:space="preserve">05.27.03.01.N/A</t>
  </si>
  <si>
    <t xml:space="preserve">05.27.03.01.01.Criação de dashboard - em ferramenta gráfica - gerado a partir das informações de métricas das aplicações</t>
  </si>
  <si>
    <t xml:space="preserve">05.22.29.01.01.01.Por arquivo</t>
  </si>
  <si>
    <t xml:space="preserve">05.28.01.01.Baixa</t>
  </si>
  <si>
    <t xml:space="preserve">05.28.01.01.01.Até 5 tabelas com até 10 campos cada</t>
  </si>
  <si>
    <t xml:space="preserve">05.22.30.01.01.01.Por arquivo</t>
  </si>
  <si>
    <t xml:space="preserve">05.28.01.02.Média</t>
  </si>
  <si>
    <t xml:space="preserve">05.28.01.02.01.De 6 a 15 tabelas com até 10 campos cada</t>
  </si>
  <si>
    <t xml:space="preserve">05.22.31.01.01.01.Por arquivo</t>
  </si>
  <si>
    <t xml:space="preserve">05.28.01.03.Alta</t>
  </si>
  <si>
    <t xml:space="preserve">05.28.01.03.01.De 15 a 25 tabelas com até 10 campos cada</t>
  </si>
  <si>
    <t xml:space="preserve">05.22.32.01.01.01.Por arquivo</t>
  </si>
  <si>
    <t xml:space="preserve">05.28.02.01.N/A</t>
  </si>
  <si>
    <t xml:space="preserve">05.28.02.01.01.Carga de dados para cada planilha (aba) do excel fornecido</t>
  </si>
  <si>
    <t xml:space="preserve">05.23.01.01.01.01.Por ambiente</t>
  </si>
  <si>
    <t xml:space="preserve">05.28.03.01.Baixa</t>
  </si>
  <si>
    <t xml:space="preserve">05.28.03.01.01.Até 20 campos</t>
  </si>
  <si>
    <t xml:space="preserve">05.23.02.01.01.01.Por ambiente</t>
  </si>
  <si>
    <t xml:space="preserve">05.28.03.02.Média</t>
  </si>
  <si>
    <t xml:space="preserve">05.28.03.02.01.De 21 a 35 campos</t>
  </si>
  <si>
    <t xml:space="preserve">05.23.03.01.01.01.Por ambiente</t>
  </si>
  <si>
    <t xml:space="preserve">05.28.03.03.Alta</t>
  </si>
  <si>
    <t xml:space="preserve">05.28.03.03.01.De 36 a 50 campos</t>
  </si>
  <si>
    <t xml:space="preserve">05.23.04.01.01.01.Por integração</t>
  </si>
  <si>
    <t xml:space="preserve">05.28.04.01.Baixa</t>
  </si>
  <si>
    <t xml:space="preserve">05.28.04.01.01.Até 3 applets</t>
  </si>
  <si>
    <t xml:space="preserve">05.23.05.01.01.01.Por ambiente</t>
  </si>
  <si>
    <t xml:space="preserve">05.28.04.02.Média</t>
  </si>
  <si>
    <t xml:space="preserve">05.28.04.02.01.De 4 a 10 applets</t>
  </si>
  <si>
    <t xml:space="preserve">05.23.06.01.01.01.Por script</t>
  </si>
  <si>
    <t xml:space="preserve">05.28.04.03.Alta</t>
  </si>
  <si>
    <t xml:space="preserve">05.28.04.03.01.De 11 a 20 applets</t>
  </si>
  <si>
    <t xml:space="preserve">05.23.07.01.01.01.Por componente</t>
  </si>
  <si>
    <t xml:space="preserve">05.28.05.01.Baixa</t>
  </si>
  <si>
    <t xml:space="preserve">05.28.05.01.01.Até 10 passos</t>
  </si>
  <si>
    <t xml:space="preserve">05.23.08.01.01.01.Por aplicação</t>
  </si>
  <si>
    <t xml:space="preserve">05.28.05.02.Média</t>
  </si>
  <si>
    <t xml:space="preserve">05.28.05.02.01.De 11 a 20 passos</t>
  </si>
  <si>
    <t xml:space="preserve">05.23.09.01.01.01.Por integração</t>
  </si>
  <si>
    <t xml:space="preserve">05.28.05.03.Alta</t>
  </si>
  <si>
    <t xml:space="preserve">05.28.05.03.01.De 21 a 50 passos</t>
  </si>
  <si>
    <t xml:space="preserve">05.23.10.01.01.01.Por integração</t>
  </si>
  <si>
    <t xml:space="preserve">05.28.06.01.N/A</t>
  </si>
  <si>
    <t xml:space="preserve">05.28.06.01.01.Flow com até 10 steps Construção de endpoint no ServiceNow com até 1 transform map Premissas: endpoint externo disponível, documentação dos métodos (payload e descrição), atributos e domínio de dados, credenciais de acesso</t>
  </si>
  <si>
    <t xml:space="preserve">05.23.11.01.01.01.Por teste</t>
  </si>
  <si>
    <t xml:space="preserve">05.28.07.01.N/A</t>
  </si>
  <si>
    <t xml:space="preserve">05.28.07.01.01.Flow com 11 a 20 steps Construção de endpoint no ServiceNow, de 2 a 4 transform maps Premissas: endpoint externo disponível, documentação dos métodos (payload e descrição), atributos e domínio de dados, credenciais de acesso</t>
  </si>
  <si>
    <t xml:space="preserve">05.23.12.01.01.01.Por integração</t>
  </si>
  <si>
    <t xml:space="preserve">05.28.08.01.Média</t>
  </si>
  <si>
    <t xml:space="preserve">05.28.08.01.01.Criação de um relatório na plataforma, usando as tabelas disponíveis, com criação de até 5 variáveis</t>
  </si>
  <si>
    <t xml:space="preserve">05.23.13.01.01.01.Por módulo</t>
  </si>
  <si>
    <t xml:space="preserve">05.28.08.02.Alta</t>
  </si>
  <si>
    <t xml:space="preserve">05.28.08.02.01.Criação de um relatório na plataforma, usando as tabelas disponíveis, com criação de 6 até 10 variáveis</t>
  </si>
  <si>
    <t xml:space="preserve">05.23.14.01.01.01.Por componente</t>
  </si>
  <si>
    <t xml:space="preserve">06.01.01.01.N/A</t>
  </si>
  <si>
    <t xml:space="preserve">06.01.01.01.01.Em projetos atuais de times que utilizam o GenTI, o PLT – Plano de Testes não é requerido.
Em casos de projetos antigos, quando necessário, o PLT deve ser construído na ferramenta ALM um único para cada Entrega pelo analista de teste no time e deve informar todos os tipos de testes realizados.</t>
  </si>
  <si>
    <t xml:space="preserve">05.23.15.01.01.01.Por componente</t>
  </si>
  <si>
    <t xml:space="preserve">06.01.02.01.N/A</t>
  </si>
  <si>
    <t xml:space="preserve">06.01.02.01.01.A especificação do cenário de teste deve ser construída e vinculada à HU – História de Usuário pelo analista de teste do time e deve caracterizar o teste que será executado para determinada parte da HU.</t>
  </si>
  <si>
    <t xml:space="preserve">05.23.16.01.01.01.Por chamado</t>
  </si>
  <si>
    <t xml:space="preserve">06.01.03.01.N/A</t>
  </si>
  <si>
    <t xml:space="preserve">06.01.03.01.01.A massa de dados, quando necessária, deve ser preparada para cada cenário de teste pelo analista de teste do time e deve viabilizar a execução do teste para determinada parte da HU.</t>
  </si>
  <si>
    <t xml:space="preserve">05.24.01.01.01.01.Por aplicação</t>
  </si>
  <si>
    <t xml:space="preserve">06.01.04.01.N/A</t>
  </si>
  <si>
    <t xml:space="preserve">06.01.04.01.01.A execução manual do teste deve ser realizada para cada cenário de teste pelo analista de teste do time. 
a) Caso o resultado dessa execução apresente defeito, esse deve ser registrado na ferramenta ALM ou GenTI para que o desenvolvedor corrija. 
b) Quando o defeito registrado retornar como corrigido, o responsável deve reexecutar o teste e seguir o mesmo procedimento anterior a partir do item a). 
c) Se, na 3ª execução desse cenário de teste, ainda houver defeito registrado, a partir da 4ª execução desse mesmo cenário de teste, a tarefa passa a ser registrada pelo item 6.1.5 deste guia.</t>
  </si>
  <si>
    <t xml:space="preserve">05.24.02.01.01.01.Por aplicação</t>
  </si>
  <si>
    <t xml:space="preserve">06.01.05.01.N/A</t>
  </si>
  <si>
    <t xml:space="preserve">06.01.05.01.01.A reexecução manual do teste, mesmo do teste de compatibilidade, a partir do 4º. ciclo de execuções, deve ser realizada para cada cenário de teste pelo analista de teste do time. a) Caso o resultado dessa execução apresente defeito, esse deve ser registrado na ferramenta ALM ou GenTI para que o desenvolvedor corrija. b) Quando o defeito registrado retornar como corrigido, o responsável deve reexecutar o teste e seguir o mesmo procedimento anterior a partir do item a).</t>
  </si>
  <si>
    <t xml:space="preserve">05.24.03.01.01.01.Por template de serviço</t>
  </si>
  <si>
    <t xml:space="preserve">06.01.06.01.N/A</t>
  </si>
  <si>
    <t xml:space="preserve">06.01.06.01.01.A execução do teste de compatibilidade deve ser realizada para cada cenário de teste identificado pelo analista de teste do time. Caso o resultado dessa execução apresente defeito, esse deve ser registrado para que o desenvolvedor corrija.
Quando o defeito retornar como corrigido, o responsável deve reexecutar o teste e seguir o mesmo procedimento anterior até que novos defeitos não sejam identificados. Se, na 3ª execução desse caso de teste, ainda houver defeito registrado, a partir da 4ª execução desse mesmo cenário de teste, a tarefa passa a ser registrada pelo item 6.1.5 deste guia.</t>
  </si>
  <si>
    <t xml:space="preserve">05.24.04.01.01.01.Por template de serviço</t>
  </si>
  <si>
    <t xml:space="preserve">06.01.07.01.N/A</t>
  </si>
  <si>
    <t xml:space="preserve">06.01.07.01.01.A alteração do cenário de teste, quando necessária, deve ser realizada pelo analista de teste do time e deve caracterizar o teste que será executado para determinada parte da HU.</t>
  </si>
  <si>
    <t xml:space="preserve">05.24.05.01.01.01.Por aplicação</t>
  </si>
  <si>
    <t xml:space="preserve">06.01.08.01.N/A</t>
  </si>
  <si>
    <t xml:space="preserve">06.01.08.01.01.A planilha deve conter as informações que identifiquem quais testes foram realizados, vinculando a história de usuário, a funcionalidade, os cenários construídos, os scripts de automatização criados (se houver) e as runners de execução dos scripts (se houver)</t>
  </si>
  <si>
    <t xml:space="preserve">05.24.06.01.01.01.Por aplicação</t>
  </si>
  <si>
    <t xml:space="preserve">06.02.01.01.N/A</t>
  </si>
  <si>
    <t xml:space="preserve">06.02.01.01.01.Em projetos atuais de times que utilizam o GenTI, o PLT – Plano de Testes não é requerido. Em casos de projetos antigos, quando necessário, o PLT deve ser construído na ferramenta ALM um único para cada Entrega pelo analista de teste no time e deve informar todos os tipos de testes realizados.</t>
  </si>
  <si>
    <t xml:space="preserve">05.24.07.01.01.01.Por releases de infra no(s) respectivo(s) cluster(s) kubernetes</t>
  </si>
  <si>
    <t xml:space="preserve">06.02.02.01.N/A</t>
  </si>
  <si>
    <t xml:space="preserve">06.02.02.01.01.A especificação do cenário de teste deve ser construída e vinculada à HU – História de Usuário pelo analista de teste do time e deve caracterizar o teste que será executado para determinada parte da HU.</t>
  </si>
  <si>
    <t xml:space="preserve">05.24.08.01.01.01.Por releases de infra no(s) respectivo(s) cluster(s) kubernetes</t>
  </si>
  <si>
    <t xml:space="preserve">06.02.03.01.N/A</t>
  </si>
  <si>
    <t xml:space="preserve">06.02.03.01.01.A preparação de ambiente de desenvolvimento de teste com instalação e configuração das ferramentas necessárias à codificação e execução dos testes é realizada uma única vez por tipo de canal (web ou mobile) ou tipo de teste (funcional ou não funcional), pelo analista de teste, de forma manual, para viabilizar a realização dos testes necessários ao time.</t>
  </si>
  <si>
    <t xml:space="preserve">05.24.09.01.01.01.Por esteira individual</t>
  </si>
  <si>
    <t xml:space="preserve">06.02.04.01.N/A</t>
  </si>
  <si>
    <t xml:space="preserve">06.02.04.01.01.A preparação e configuração do projeto com a linguagem/framework adequado é realizada uma única vez no início da codificação do projeto pelo analista de em teste, de forma manual, para viabilizar a realização do teste unitário ou serviço/API.</t>
  </si>
  <si>
    <t xml:space="preserve">05.24.10.01.01.01.Por serviço ou aplicação roteirizada</t>
  </si>
  <si>
    <t xml:space="preserve">06.02.05.01.N/A</t>
  </si>
  <si>
    <t xml:space="preserve">06.02.05.01.01.A codificação do script de teste deve ocorrer para cada cenário de teste em determinada parte da HU e deve representar o teste completo que será executado. Para teste de interface web ou mobile, utilizar o FTABB (feature, steps e runner) e ferramenta de apresentação dos resultados dos testes executados. Para testes unitários da linguagem Cobol, utilizar o T-Rexx. Para outros testes, utilizar as ferramentas mais adequadas a cada caso. Sempre que possível, incluir a chamada automática do qMassa como tratamento de massa de dados no script de teste.</t>
  </si>
  <si>
    <t xml:space="preserve">05.24.11.01.01.01.Issues ou Workitem ALM</t>
  </si>
  <si>
    <t xml:space="preserve">06.02.06.01.N/A</t>
  </si>
  <si>
    <t xml:space="preserve">06.02.06.01.01.A massa de dados deve ser preparada para cada cenário de teste pelo analista de teste do time e deve viabilizar a execução do teste para determinada parte da HU.
Sempre que possível, incluir a chamada automática do qMassa como tratamento de massa de dados no script de teste.</t>
  </si>
  <si>
    <t xml:space="preserve">05.25.06.01.01.01.Por recurso (operação IIB)</t>
  </si>
  <si>
    <t xml:space="preserve">06.02.07.01.N/A</t>
  </si>
  <si>
    <t xml:space="preserve">06.02.07.01.01.Este item aborda os seguintes passos: a) A atualização da versão dos scripts para cada nova versão do aplicativo (subir o aplicativo no qTeste) ou cadastrar uma nova suite (apontar o caminho do .jar novo que contém os scripts) na ferramenta qTeste. b) Preencher ambiente e contexto. c) Selecionar as runners e mandar o qTeste executar. d) Caso o resultado da execução dos testes não apresente defeito, o resultado positivo sobre os testes deverá ser informado, preferencialmente, por meio de uma ferramenta automatizada de apresentação dos resultados dos testes acessível ao time. e) Caso o resultado dessa execução apresente defeito, esse deve ser registrado conforme orientações do item 6.2.8 deste guia.</t>
  </si>
  <si>
    <t xml:space="preserve">05.25.07.01.01.01.Por recurso (operação IIB)</t>
  </si>
  <si>
    <t xml:space="preserve">06.02.08.01.N/A</t>
  </si>
  <si>
    <t xml:space="preserve">06.02.08.01.01.Este item aborda os seguintes passos: 1) A identificação e análise manual do defeito na execução dos testes pelo qTeste deve ser registrada na ferramenta ALM ou GenTI para que o desenvolvedor corrija. 2) Quando o defeito registrado retornar como corrigido, o responsável deve reexecutar o teste e seguir e seguir os passos abaixo: a) Caso o resultado não apresente defeito, o resultado positivo sobre os testes deverá ser informado, preferencialmente, por meio de uma ferramenta automatizada de apresentação dos resultados dos testes acessível ao time. b) Caso ainda apresente defeito, esse deverá ser registrado seguindo os passos a partir do item 1 acima. Se, na 3ª execução desse cenário de teste, ainda houver defeito registrado, a partir da 4ª execução desse mesmo cenário de teste, a tarefa passa a ser registrada pelo item 6.1.5 deste guia.</t>
  </si>
  <si>
    <t xml:space="preserve">05.25.08.01.01.01.Por recurso (operação IIB)</t>
  </si>
  <si>
    <t xml:space="preserve">06.02.09.01.N/A</t>
  </si>
  <si>
    <t xml:space="preserve">06.02.09.01.01.Este item aborda os seguintes passos: 1) O disparo manual de execução automatizada do script de teste deve ser realizado pelo analista de teste do time. a) Caso o resultado não apresente defeito, o resultado positivo sobre os testes deverá ser informado, preferencialmente, por meio de uma ferramenta automatizada de apresentação dos resultados dos testes acessível ao time. b) Caso o resultado dessa execução apresente defeito, esse deve ser registrado na ferramenta ALM ou GenTI para que o desenvolvedor corrija. c) Quando o defeito registrado retornar como corrigido, o responsável deve reexecutar o teste e seguir o mesmo procedimento anterior a partir do item a). d) Se, na 3ª execução desse cenário de teste, ainda houver defeito registrado, a partir da 4ª execução desse mesmo cenário de teste, a tarefa passa a ser registrada pelo item 6.1.5 deste guia. 2) A execução automatizada do script pela ferramenta do qTeste está prevista dentro do item 6.2.8.</t>
  </si>
  <si>
    <t xml:space="preserve">05.25.09.01.01.01.Por recurso (operação IIB)</t>
  </si>
  <si>
    <t xml:space="preserve">06.02.10.01.N/A</t>
  </si>
  <si>
    <t xml:space="preserve">06.02.10.01.01.A alteração do script de teste, quando necessária, deve ser executada para cada cenário de teste onde não houver alteração da funcionalidade. Se houver alteração de regra de negócio, deverá ser considerada a criação de novo script. Para testes de interface web ou mobile, utilizar o FTABB (feature, steps e runner). Para outros testes, utilizar as ferramentas mais adequadas a cada caso. Sempre que possível, incluir a chamada automática do qMassa como tratamento de massa de dados no script de teste.</t>
  </si>
  <si>
    <t xml:space="preserve">05.25.10.01.01.01.Por recurso (operação IIB)</t>
  </si>
  <si>
    <t xml:space="preserve">06.02.11.01.N/A</t>
  </si>
  <si>
    <t xml:space="preserve">06.02.11.01.01.A criação e implantação de uma suíte para execução conjunta de scripts de testes automatizados deve ser realizada pelo analista de testes e deve viabilizar a automatização da execução sequencial ou simultânea de um conjunto de testes.</t>
  </si>
  <si>
    <t xml:space="preserve">05.25.11.01.01.01.Por recurso (operação IIB)</t>
  </si>
  <si>
    <t xml:space="preserve">06.02.12.01.N/A</t>
  </si>
  <si>
    <t xml:space="preserve">06.02.12.01.01.A alteração da suíte para execução conjunta de scripts de testes automatizados, quando necessária, deve ser realizada pelo analista de testes e deve viabilizar a automatização da execução sequencial ou simultânea de um conjunto de testes.</t>
  </si>
  <si>
    <t xml:space="preserve">05.25.12.01.01.01.Por recurso (operação IIB)</t>
  </si>
  <si>
    <t xml:space="preserve">06.02.13.01.N/A</t>
  </si>
  <si>
    <t xml:space="preserve">06.02.13.01.01.A construção de script com código customizado ocorre quando algum tipo de teste funcional ou não funcional necessário a time precisa ser customizado em relação a padrões existes. Essa atividade é realizada pelo Analista responsável pela qualidade em testes no time ou outro analista de testes do time.</t>
  </si>
  <si>
    <t xml:space="preserve">05.26.01.01.01.01.Por documento de arquitetura</t>
  </si>
  <si>
    <t xml:space="preserve">06.02.14.01.N/A</t>
  </si>
  <si>
    <t xml:space="preserve">06.02.14.01.01.A planilha deve conter as informações que identifiquem quais testes foram realizados, vinculando a história de usuário, a funcionalidade, os cenários construídos, os scripts de automatização criados (se houver) e as runners de execução dos scripts (se houver)</t>
  </si>
  <si>
    <t xml:space="preserve">05.26.02.01.01.01.Por arquivo alterado</t>
  </si>
  <si>
    <t xml:space="preserve">06.02.15.01.N/A</t>
  </si>
  <si>
    <t xml:space="preserve">06.02.15.01.01.O Relatório de Testes não funcionais é o documento produzido exclusivamente pelo Analista responsável pela qualidade em testes no time que seja especialista no teste não funcional realizado e que tenha sido o executor do teste. Nesse documento, é apresentado o parecer técnico geral dos testes não funcionais realizados para o escopo completo desse tipo de teste independentemente do tempo necessário para a realização e conclusão desses testes. </t>
  </si>
  <si>
    <t xml:space="preserve">05.26.03.01.01.01.Por deploy</t>
  </si>
  <si>
    <t xml:space="preserve">06.02.16.01.N/A</t>
  </si>
  <si>
    <t xml:space="preserve">06.02.16.01.01.A realização de repasse técnico de conhecimento relacionado a processos ou ferramentas ocorre quando o analista de teste prepara conteúdo de instrução e instrui membros do seu time sobre as atividades ou ferramentas relacionadas aos testes necessários ao time (por dedicação similar a 1h a 3h de trabalho), sejam funcionais ou não funcionais.</t>
  </si>
  <si>
    <t xml:space="preserve">05.26.04.01.01.01.Por artefato</t>
  </si>
  <si>
    <t xml:space="preserve">06.02.17.01.N/A</t>
  </si>
  <si>
    <t xml:space="preserve">06.02.17.01.01.A preparação e realização de repasse técnico de conhecimento relacionado a processos ou ferramentas ocorre quando o analista de teste prepara conteúdo de instrução e instrui membros do seu time sobre as atividades ou ferramentas relacionadas aos testes necessários ao time (por dedicação similar a 6h a 8h de trabalho), sejam funcionais ou não funcionais.</t>
  </si>
  <si>
    <t xml:space="preserve">05.27.01.01.01.01.Por query</t>
  </si>
  <si>
    <t xml:space="preserve">06.02.18.01.N/A</t>
  </si>
  <si>
    <t xml:space="preserve">06.02.18.01.01.A preparação e realização de repasse técnico de conhecimento relacionado a processos ou ferramentas ocorre quando o analista de teste prepara conteúdo de instrução e realiza apresentação formal para público superior a 20 pessoas em evento de guilda ou live, evento Atuação ou formatos análogos sempre por convite de organizador do evento do Banco do Brasil sobre as atividades ou ferramentas relacionadas a testes.</t>
  </si>
  <si>
    <t xml:space="preserve">05.27.02.01.01.01.Por alerta</t>
  </si>
  <si>
    <t xml:space="preserve">05.27.03.01.01.01.Por dashboard</t>
  </si>
  <si>
    <t xml:space="preserve">05.28.01.01.01.01.Por modelo</t>
  </si>
  <si>
    <t xml:space="preserve">05.28.01.02.01.01.Por modelo</t>
  </si>
  <si>
    <t xml:space="preserve">05.28.01.03.01.01.Por modelo</t>
  </si>
  <si>
    <t xml:space="preserve">05.28.02.01.01.01.Por planilha (aba do MS Excel)</t>
  </si>
  <si>
    <t xml:space="preserve">05.28.03.01.01.01.Por formulário</t>
  </si>
  <si>
    <t xml:space="preserve">05.28.03.02.01.01.Por formulário</t>
  </si>
  <si>
    <t xml:space="preserve">05.28.03.03.01.01.Por formulário</t>
  </si>
  <si>
    <t xml:space="preserve">05.28.04.01.01.01.Por aba (conjunto de applets)</t>
  </si>
  <si>
    <t xml:space="preserve">05.28.04.02.01.01.Por aba (conjunto de applets)</t>
  </si>
  <si>
    <t xml:space="preserve">05.28.04.03.01.01.Por aba (conjunto de applets)</t>
  </si>
  <si>
    <t xml:space="preserve">05.28.05.01.01.01.Por workflow</t>
  </si>
  <si>
    <t xml:space="preserve">05.28.05.02.01.01.Por workflow</t>
  </si>
  <si>
    <t xml:space="preserve">05.28.05.03.01.01.Por workflow</t>
  </si>
  <si>
    <t xml:space="preserve">05.28.06.01.01.01.Por integração - Importante: as APIs do ServiceNow não estarão expostas para consumo externo.</t>
  </si>
  <si>
    <t xml:space="preserve">05.28.07.01.01.01.Por integração - Importante: as APIs do ServiceNow não estarão expostas para consumo externo.</t>
  </si>
  <si>
    <t xml:space="preserve">05.28.08.01.01.01.Por relatório</t>
  </si>
  <si>
    <t xml:space="preserve">05.28.08.02.01.01.Por relatório</t>
  </si>
  <si>
    <t xml:space="preserve">06.01.01.01.01.01.Por PLT</t>
  </si>
  <si>
    <t xml:space="preserve">06.01.02.01.01.01.Por cenário de teste</t>
  </si>
  <si>
    <t xml:space="preserve">06.01.03.01.01.01.Por cenário de teste</t>
  </si>
  <si>
    <t xml:space="preserve">06.01.04.01.01.01.Por cenário de teste</t>
  </si>
  <si>
    <t xml:space="preserve">06.01.05.01.01.01.Por cenário de Teste para o conjunto de execuções a partir do 4º. Ciclo</t>
  </si>
  <si>
    <t xml:space="preserve">06.01.06.01.01.01.Por cenário de teste</t>
  </si>
  <si>
    <t xml:space="preserve">06.01.07.01.01.01.Por cenário de teste</t>
  </si>
  <si>
    <t xml:space="preserve">06.01.08.01.01.01.Por sprint</t>
  </si>
  <si>
    <t xml:space="preserve">06.02.01.01.01.01.Por PLT</t>
  </si>
  <si>
    <t xml:space="preserve">06.02.02.01.01.01.Por cenário de teste</t>
  </si>
  <si>
    <t xml:space="preserve">06.02.03.01.01.01.Por configuração manual</t>
  </si>
  <si>
    <t xml:space="preserve">06.02.04.01.01.01.Por projeto</t>
  </si>
  <si>
    <t xml:space="preserve">06.02.05.01.01.01.Por cenário de teste</t>
  </si>
  <si>
    <t xml:space="preserve">06.02.06.01.01.01.Por cenário de teste</t>
  </si>
  <si>
    <t xml:space="preserve">06.02.07.01.01.01.Por cada nova versão do aplicativo no qTeste</t>
  </si>
  <si>
    <t xml:space="preserve">06.02.08.01.01.01.Por defeito registrado para o desenvolvedor</t>
  </si>
  <si>
    <t xml:space="preserve">06.02.09.01.01.01.Por cenário de teste</t>
  </si>
  <si>
    <t xml:space="preserve">06.02.10.01.01.01.Por cenário de teste</t>
  </si>
  <si>
    <t xml:space="preserve">06.02.11.01.01.01.Por Suíte de execução de script de Teste</t>
  </si>
  <si>
    <t xml:space="preserve">06.02.12.01.01.01.Por Suíte de execução de script de Teste</t>
  </si>
  <si>
    <t xml:space="preserve">06.02.13.01.01.01.Por escopo</t>
  </si>
  <si>
    <t xml:space="preserve">06.02.14.01.01.01.Por sprint do time</t>
  </si>
  <si>
    <t xml:space="preserve">06.02.15.01.01.01.Por escopo de teste não funcional</t>
  </si>
  <si>
    <t xml:space="preserve">06.02.16.01.01.01.Por atendimento</t>
  </si>
  <si>
    <t xml:space="preserve">06.02.17.01.01.01.Por atendimento</t>
  </si>
  <si>
    <t xml:space="preserve">06.02.18.01.01.01.Por atendimento</t>
  </si>
</sst>
</file>

<file path=xl/styles.xml><?xml version="1.0" encoding="utf-8"?>
<styleSheet xmlns="http://schemas.openxmlformats.org/spreadsheetml/2006/main">
  <numFmts count="9">
    <numFmt numFmtId="164" formatCode="General"/>
    <numFmt numFmtId="165" formatCode="_-* #,##0.00_-;\-* #,##0.00_-;_-* \-??_-;_-@_-"/>
    <numFmt numFmtId="166" formatCode="0.00"/>
    <numFmt numFmtId="167" formatCode="dd/mm/yyyy;@"/>
    <numFmt numFmtId="168" formatCode="[h]:mm;@"/>
    <numFmt numFmtId="169" formatCode="00"/>
    <numFmt numFmtId="170" formatCode="General"/>
    <numFmt numFmtId="171" formatCode="_-* #,##0_-;\-* #,##0_-;_-* \-??_-;_-@_-"/>
    <numFmt numFmtId="172" formatCode="0%"/>
  </numFmts>
  <fonts count="16">
    <font>
      <sz val="11"/>
      <color rgb="FF000000"/>
      <name val="Calibri"/>
      <family val="2"/>
      <charset val="1"/>
    </font>
    <font>
      <sz val="10"/>
      <name val="Arial"/>
      <family val="0"/>
    </font>
    <font>
      <sz val="10"/>
      <name val="Arial"/>
      <family val="0"/>
    </font>
    <font>
      <sz val="10"/>
      <name val="Arial"/>
      <family val="0"/>
    </font>
    <font>
      <sz val="11"/>
      <name val="Calibri"/>
      <family val="2"/>
      <charset val="1"/>
    </font>
    <font>
      <b val="true"/>
      <sz val="24"/>
      <color rgb="FF1F497D"/>
      <name val="Calibri"/>
      <family val="2"/>
      <charset val="1"/>
    </font>
    <font>
      <b val="true"/>
      <sz val="28"/>
      <color rgb="FF4F6228"/>
      <name val="Calibri"/>
      <family val="2"/>
      <charset val="1"/>
    </font>
    <font>
      <b val="true"/>
      <sz val="19"/>
      <color rgb="FFFF0000"/>
      <name val="Calibri"/>
      <family val="2"/>
      <charset val="1"/>
    </font>
    <font>
      <sz val="12"/>
      <color rgb="FF000000"/>
      <name val="Calibri"/>
      <family val="2"/>
      <charset val="1"/>
    </font>
    <font>
      <b val="true"/>
      <sz val="14"/>
      <color rgb="FFFF0000"/>
      <name val="Calibri"/>
      <family val="2"/>
      <charset val="1"/>
    </font>
    <font>
      <b val="true"/>
      <sz val="20"/>
      <color rgb="FF1F497D"/>
      <name val="Calibri"/>
      <family val="2"/>
      <charset val="1"/>
    </font>
    <font>
      <b val="true"/>
      <sz val="16"/>
      <color rgb="FF1F497D"/>
      <name val="Calibri"/>
      <family val="2"/>
      <charset val="1"/>
    </font>
    <font>
      <b val="true"/>
      <sz val="12"/>
      <color rgb="FF000000"/>
      <name val="Calibri"/>
      <family val="2"/>
      <charset val="1"/>
    </font>
    <font>
      <b val="true"/>
      <sz val="11"/>
      <color rgb="FFFFFFFF"/>
      <name val="Calibri"/>
      <family val="2"/>
      <charset val="1"/>
    </font>
    <font>
      <sz val="8"/>
      <name val="Calibri"/>
      <family val="2"/>
      <charset val="1"/>
    </font>
    <font>
      <b val="true"/>
      <sz val="8"/>
      <name val="Calibri"/>
      <family val="2"/>
      <charset val="1"/>
    </font>
  </fonts>
  <fills count="7">
    <fill>
      <patternFill patternType="none"/>
    </fill>
    <fill>
      <patternFill patternType="gray125"/>
    </fill>
    <fill>
      <patternFill patternType="solid">
        <fgColor rgb="FFFFFFFF"/>
        <bgColor rgb="FFF2F2F2"/>
      </patternFill>
    </fill>
    <fill>
      <patternFill patternType="solid">
        <fgColor rgb="FFD7E4BD"/>
        <bgColor rgb="FFF2F2F2"/>
      </patternFill>
    </fill>
    <fill>
      <patternFill patternType="solid">
        <fgColor rgb="FFFFFF00"/>
        <bgColor rgb="FFFFFF00"/>
      </patternFill>
    </fill>
    <fill>
      <patternFill patternType="solid">
        <fgColor rgb="FF00B050"/>
        <bgColor rgb="FF008080"/>
      </patternFill>
    </fill>
    <fill>
      <patternFill patternType="solid">
        <fgColor rgb="FFF2F2F2"/>
        <bgColor rgb="FFFFFFFF"/>
      </patternFill>
    </fill>
  </fills>
  <borders count="21">
    <border diagonalUp="false" diagonalDown="false">
      <left/>
      <right/>
      <top/>
      <bottom/>
      <diagonal/>
    </border>
    <border diagonalUp="false" diagonalDown="false">
      <left style="medium"/>
      <right/>
      <top style="medium"/>
      <bottom/>
      <diagonal/>
    </border>
    <border diagonalUp="false" diagonalDown="false">
      <left/>
      <right/>
      <top style="medium"/>
      <bottom/>
      <diagonal/>
    </border>
    <border diagonalUp="false" diagonalDown="false">
      <left/>
      <right/>
      <top style="medium"/>
      <bottom style="medium"/>
      <diagonal/>
    </border>
    <border diagonalUp="false" diagonalDown="false">
      <left/>
      <right style="medium"/>
      <top style="medium"/>
      <bottom/>
      <diagonal/>
    </border>
    <border diagonalUp="false" diagonalDown="false">
      <left style="medium"/>
      <right/>
      <top/>
      <bottom/>
      <diagonal/>
    </border>
    <border diagonalUp="false" diagonalDown="false">
      <left/>
      <right style="medium"/>
      <top/>
      <bottom/>
      <diagonal/>
    </border>
    <border diagonalUp="false" diagonalDown="false">
      <left/>
      <right/>
      <top/>
      <bottom style="medium"/>
      <diagonal/>
    </border>
    <border diagonalUp="false" diagonalDown="false">
      <left/>
      <right style="medium"/>
      <top/>
      <bottom style="medium"/>
      <diagonal/>
    </border>
    <border diagonalUp="false" diagonalDown="false">
      <left style="medium"/>
      <right/>
      <top/>
      <bottom style="medium"/>
      <diagonal/>
    </border>
    <border diagonalUp="false" diagonalDown="false">
      <left style="medium"/>
      <right style="thin"/>
      <top style="medium"/>
      <bottom style="medium"/>
      <diagonal/>
    </border>
    <border diagonalUp="false" diagonalDown="false">
      <left style="thin"/>
      <right style="thin"/>
      <top style="medium"/>
      <bottom style="medium"/>
      <diagonal/>
    </border>
    <border diagonalUp="false" diagonalDown="false">
      <left style="thin"/>
      <right style="thin"/>
      <top/>
      <bottom style="thin"/>
      <diagonal/>
    </border>
    <border diagonalUp="false" diagonalDown="false">
      <left style="thin"/>
      <right style="thin"/>
      <top/>
      <bottom/>
      <diagonal/>
    </border>
    <border diagonalUp="false" diagonalDown="false">
      <left style="thin"/>
      <right style="medium"/>
      <top style="medium"/>
      <bottom style="medium"/>
      <diagonal/>
    </border>
    <border diagonalUp="false" diagonalDown="false">
      <left style="thin"/>
      <right style="thin"/>
      <top style="thin"/>
      <bottom style="thin"/>
      <diagonal/>
    </border>
    <border diagonalUp="false" diagonalDown="false">
      <left style="medium"/>
      <right style="thin"/>
      <top/>
      <bottom style="thin"/>
      <diagonal/>
    </border>
    <border diagonalUp="false" diagonalDown="false">
      <left style="thin"/>
      <right style="medium"/>
      <top/>
      <bottom style="thin"/>
      <diagonal/>
    </border>
    <border diagonalUp="false" diagonalDown="false">
      <left style="medium"/>
      <right style="thin"/>
      <top style="thin"/>
      <bottom style="thin"/>
      <diagonal/>
    </border>
    <border diagonalUp="false" diagonalDown="false">
      <left style="medium"/>
      <right style="thin"/>
      <top style="thin"/>
      <bottom style="medium"/>
      <diagonal/>
    </border>
    <border diagonalUp="false" diagonalDown="false">
      <left style="thin"/>
      <right style="thin"/>
      <top style="thin"/>
      <bottom style="mediu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165" fontId="0" fillId="0" borderId="0" applyFont="true" applyBorder="false" applyAlignment="true" applyProtection="false">
      <alignment horizontal="general" vertical="bottom" textRotation="0" wrapText="false" indent="0" shrinkToFit="false"/>
    </xf>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72" fontId="0" fillId="0" borderId="0" applyFont="true" applyBorder="false" applyAlignment="true" applyProtection="false">
      <alignment horizontal="general" vertical="bottom" textRotation="0" wrapText="false" indent="0" shrinkToFit="false"/>
    </xf>
  </cellStyleXfs>
  <cellXfs count="68">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center" textRotation="0" wrapText="false" indent="0" shrinkToFit="false"/>
      <protection locked="true" hidden="true"/>
    </xf>
    <xf numFmtId="164" fontId="0" fillId="0" borderId="0" xfId="0" applyFont="false" applyBorder="false" applyAlignment="false" applyProtection="true">
      <alignment horizontal="general" vertical="bottom" textRotation="0" wrapText="false" indent="0" shrinkToFit="false"/>
      <protection locked="true" hidden="true"/>
    </xf>
    <xf numFmtId="164" fontId="0" fillId="0" borderId="0" xfId="0" applyFont="false" applyBorder="false" applyAlignment="true" applyProtection="true">
      <alignment horizontal="center" vertical="center" textRotation="0" wrapText="false" indent="0" shrinkToFit="false"/>
      <protection locked="true" hidden="true"/>
    </xf>
    <xf numFmtId="164" fontId="0" fillId="0" borderId="0" xfId="0" applyFont="false" applyBorder="false" applyAlignment="true" applyProtection="true">
      <alignment horizontal="center" vertical="bottom" textRotation="0" wrapText="false" indent="0" shrinkToFit="false"/>
      <protection locked="true" hidden="true"/>
    </xf>
    <xf numFmtId="164" fontId="4" fillId="0" borderId="0" xfId="0" applyFont="true" applyBorder="false" applyAlignment="true" applyProtection="true">
      <alignment horizontal="general" vertical="center" textRotation="0" wrapText="false" indent="0" shrinkToFit="false"/>
      <protection locked="true" hidden="true"/>
    </xf>
    <xf numFmtId="164" fontId="0" fillId="2" borderId="0" xfId="0" applyFont="false" applyBorder="false" applyAlignment="true" applyProtection="true">
      <alignment horizontal="general" vertical="center" textRotation="0" wrapText="false" indent="0" shrinkToFit="false"/>
      <protection locked="true" hidden="true"/>
    </xf>
    <xf numFmtId="164" fontId="5" fillId="2" borderId="1" xfId="0" applyFont="true" applyBorder="true" applyAlignment="true" applyProtection="true">
      <alignment horizontal="general" vertical="center" textRotation="0" wrapText="false" indent="0" shrinkToFit="false"/>
      <protection locked="true" hidden="true"/>
    </xf>
    <xf numFmtId="164" fontId="5" fillId="2" borderId="2" xfId="0" applyFont="true" applyBorder="true" applyAlignment="true" applyProtection="true">
      <alignment horizontal="general" vertical="center" textRotation="0" wrapText="false" indent="0" shrinkToFit="false"/>
      <protection locked="true" hidden="true"/>
    </xf>
    <xf numFmtId="164" fontId="6" fillId="2" borderId="3" xfId="0" applyFont="true" applyBorder="true" applyAlignment="true" applyProtection="true">
      <alignment horizontal="center" vertical="center" textRotation="0" wrapText="false" indent="0" shrinkToFit="false"/>
      <protection locked="true" hidden="true"/>
    </xf>
    <xf numFmtId="164" fontId="5" fillId="2" borderId="4" xfId="0" applyFont="true" applyBorder="true" applyAlignment="true" applyProtection="true">
      <alignment horizontal="general" vertical="center" textRotation="0" wrapText="false" indent="0" shrinkToFit="false"/>
      <protection locked="true" hidden="true"/>
    </xf>
    <xf numFmtId="164" fontId="5" fillId="2" borderId="5" xfId="0" applyFont="true" applyBorder="true" applyAlignment="true" applyProtection="true">
      <alignment horizontal="general" vertical="center" textRotation="0" wrapText="false" indent="0" shrinkToFit="false"/>
      <protection locked="true" hidden="true"/>
    </xf>
    <xf numFmtId="164" fontId="5" fillId="2" borderId="0" xfId="0" applyFont="true" applyBorder="false" applyAlignment="true" applyProtection="true">
      <alignment horizontal="general" vertical="center" textRotation="0" wrapText="false" indent="0" shrinkToFit="false"/>
      <protection locked="true" hidden="true"/>
    </xf>
    <xf numFmtId="164" fontId="5" fillId="2" borderId="6" xfId="0" applyFont="true" applyBorder="true" applyAlignment="true" applyProtection="true">
      <alignment horizontal="general" vertical="center" textRotation="0" wrapText="false" indent="0" shrinkToFit="false"/>
      <protection locked="true" hidden="true"/>
    </xf>
    <xf numFmtId="164" fontId="5" fillId="2" borderId="7" xfId="0" applyFont="true" applyBorder="true" applyAlignment="true" applyProtection="true">
      <alignment horizontal="general" vertical="center" textRotation="0" wrapText="false" indent="0" shrinkToFit="false"/>
      <protection locked="true" hidden="true"/>
    </xf>
    <xf numFmtId="164" fontId="7" fillId="2" borderId="8" xfId="0" applyFont="true" applyBorder="true" applyAlignment="true" applyProtection="true">
      <alignment horizontal="center" vertical="bottom" textRotation="0" wrapText="false" indent="0" shrinkToFit="false"/>
      <protection locked="true" hidden="true"/>
    </xf>
    <xf numFmtId="164" fontId="8" fillId="2" borderId="1" xfId="0" applyFont="true" applyBorder="true" applyAlignment="true" applyProtection="true">
      <alignment horizontal="general" vertical="center" textRotation="0" wrapText="false" indent="0" shrinkToFit="false"/>
      <protection locked="true" hidden="true"/>
    </xf>
    <xf numFmtId="164" fontId="9" fillId="2" borderId="2" xfId="0" applyFont="true" applyBorder="true" applyAlignment="true" applyProtection="true">
      <alignment horizontal="general" vertical="center" textRotation="0" wrapText="false" indent="0" shrinkToFit="false"/>
      <protection locked="true" hidden="true"/>
    </xf>
    <xf numFmtId="164" fontId="0" fillId="2" borderId="2" xfId="0" applyFont="false" applyBorder="true" applyAlignment="true" applyProtection="true">
      <alignment horizontal="general" vertical="center" textRotation="0" wrapText="false" indent="0" shrinkToFit="false"/>
      <protection locked="true" hidden="true"/>
    </xf>
    <xf numFmtId="164" fontId="0" fillId="2" borderId="4" xfId="0" applyFont="false" applyBorder="true" applyAlignment="true" applyProtection="true">
      <alignment horizontal="general" vertical="center" textRotation="0" wrapText="false" indent="0" shrinkToFit="false"/>
      <protection locked="true" hidden="true"/>
    </xf>
    <xf numFmtId="164" fontId="8" fillId="2" borderId="5" xfId="0" applyFont="true" applyBorder="true" applyAlignment="true" applyProtection="true">
      <alignment horizontal="general" vertical="center" textRotation="0" wrapText="false" indent="0" shrinkToFit="false"/>
      <protection locked="true" hidden="true"/>
    </xf>
    <xf numFmtId="164" fontId="9" fillId="2" borderId="0" xfId="0" applyFont="true" applyBorder="false" applyAlignment="true" applyProtection="true">
      <alignment horizontal="general" vertical="center" textRotation="0" wrapText="false" indent="0" shrinkToFit="false"/>
      <protection locked="true" hidden="true"/>
    </xf>
    <xf numFmtId="164" fontId="0" fillId="2" borderId="6" xfId="0" applyFont="false" applyBorder="true" applyAlignment="true" applyProtection="true">
      <alignment horizontal="general" vertical="center" textRotation="0" wrapText="false" indent="0" shrinkToFit="false"/>
      <protection locked="true" hidden="true"/>
    </xf>
    <xf numFmtId="164" fontId="0" fillId="2" borderId="5" xfId="0" applyFont="false" applyBorder="true" applyAlignment="true" applyProtection="true">
      <alignment horizontal="general" vertical="center" textRotation="0" wrapText="false" indent="0" shrinkToFit="false"/>
      <protection locked="true" hidden="true"/>
    </xf>
    <xf numFmtId="165" fontId="10" fillId="2" borderId="0" xfId="15" applyFont="true" applyBorder="true" applyAlignment="true" applyProtection="true">
      <alignment horizontal="general" vertical="center" textRotation="0" wrapText="false" indent="0" shrinkToFit="false"/>
      <protection locked="true" hidden="true"/>
    </xf>
    <xf numFmtId="165" fontId="10" fillId="2" borderId="6" xfId="15" applyFont="true" applyBorder="true" applyAlignment="true" applyProtection="true">
      <alignment horizontal="general" vertical="center" textRotation="0" wrapText="false" indent="0" shrinkToFit="false"/>
      <protection locked="true" hidden="true"/>
    </xf>
    <xf numFmtId="164" fontId="0" fillId="3" borderId="0" xfId="0" applyFont="false" applyBorder="false" applyAlignment="true" applyProtection="true">
      <alignment horizontal="left" vertical="center" textRotation="0" wrapText="false" indent="0" shrinkToFit="false"/>
      <protection locked="false" hidden="true"/>
    </xf>
    <xf numFmtId="164" fontId="0" fillId="2" borderId="0" xfId="0" applyFont="true" applyBorder="false" applyAlignment="true" applyProtection="true">
      <alignment horizontal="right" vertical="center" textRotation="0" wrapText="false" indent="0" shrinkToFit="false"/>
      <protection locked="true" hidden="true"/>
    </xf>
    <xf numFmtId="164" fontId="11" fillId="2" borderId="0" xfId="0" applyFont="true" applyBorder="false" applyAlignment="true" applyProtection="true">
      <alignment horizontal="right" vertical="center" textRotation="0" wrapText="false" indent="0" shrinkToFit="false"/>
      <protection locked="true" hidden="true"/>
    </xf>
    <xf numFmtId="166" fontId="10" fillId="2" borderId="0" xfId="15" applyFont="true" applyBorder="true" applyAlignment="true" applyProtection="true">
      <alignment horizontal="right" vertical="center" textRotation="0" wrapText="false" indent="0" shrinkToFit="false"/>
      <protection locked="true" hidden="true"/>
    </xf>
    <xf numFmtId="167" fontId="0" fillId="3" borderId="0" xfId="0" applyFont="false" applyBorder="false" applyAlignment="true" applyProtection="true">
      <alignment horizontal="left" vertical="center" textRotation="0" wrapText="false" indent="0" shrinkToFit="false"/>
      <protection locked="false" hidden="true"/>
    </xf>
    <xf numFmtId="164" fontId="12" fillId="4" borderId="0" xfId="0" applyFont="true" applyBorder="false" applyAlignment="true" applyProtection="true">
      <alignment horizontal="general" vertical="center" textRotation="0" wrapText="false" indent="0" shrinkToFit="false"/>
      <protection locked="true" hidden="true"/>
    </xf>
    <xf numFmtId="168" fontId="10" fillId="2" borderId="0" xfId="15" applyFont="true" applyBorder="true" applyAlignment="true" applyProtection="true">
      <alignment horizontal="right" vertical="center" textRotation="0" wrapText="false" indent="0" shrinkToFit="false"/>
      <protection locked="true" hidden="true"/>
    </xf>
    <xf numFmtId="165" fontId="10" fillId="2" borderId="6" xfId="15" applyFont="true" applyBorder="true" applyAlignment="true" applyProtection="true">
      <alignment horizontal="center" vertical="center" textRotation="0" wrapText="false" indent="0" shrinkToFit="false"/>
      <protection locked="true" hidden="true"/>
    </xf>
    <xf numFmtId="164" fontId="0" fillId="2" borderId="9" xfId="0" applyFont="false" applyBorder="true" applyAlignment="true" applyProtection="true">
      <alignment horizontal="general" vertical="center" textRotation="0" wrapText="false" indent="0" shrinkToFit="false"/>
      <protection locked="true" hidden="true"/>
    </xf>
    <xf numFmtId="164" fontId="0" fillId="2" borderId="7" xfId="0" applyFont="false" applyBorder="true" applyAlignment="true" applyProtection="true">
      <alignment horizontal="general" vertical="center" textRotation="0" wrapText="false" indent="0" shrinkToFit="false"/>
      <protection locked="true" hidden="true"/>
    </xf>
    <xf numFmtId="164" fontId="0" fillId="2" borderId="8" xfId="0" applyFont="false" applyBorder="true" applyAlignment="true" applyProtection="true">
      <alignment horizontal="general" vertical="center" textRotation="0" wrapText="false" indent="0" shrinkToFit="false"/>
      <protection locked="true" hidden="true"/>
    </xf>
    <xf numFmtId="164" fontId="0" fillId="2" borderId="0" xfId="0" applyFont="false" applyBorder="false" applyAlignment="true" applyProtection="true">
      <alignment horizontal="center" vertical="center" textRotation="0" wrapText="false" indent="0" shrinkToFit="false"/>
      <protection locked="true" hidden="true"/>
    </xf>
    <xf numFmtId="164" fontId="13" fillId="5" borderId="10" xfId="0" applyFont="true" applyBorder="true" applyAlignment="true" applyProtection="true">
      <alignment horizontal="center" vertical="center" textRotation="0" wrapText="true" indent="0" shrinkToFit="false"/>
      <protection locked="true" hidden="true"/>
    </xf>
    <xf numFmtId="164" fontId="13" fillId="5" borderId="11" xfId="0" applyFont="true" applyBorder="true" applyAlignment="true" applyProtection="true">
      <alignment horizontal="center" vertical="center" textRotation="0" wrapText="true" indent="0" shrinkToFit="false"/>
      <protection locked="true" hidden="true"/>
    </xf>
    <xf numFmtId="164" fontId="13" fillId="5" borderId="12" xfId="0" applyFont="true" applyBorder="true" applyAlignment="true" applyProtection="true">
      <alignment horizontal="center" vertical="center" textRotation="0" wrapText="true" indent="0" shrinkToFit="false"/>
      <protection locked="true" hidden="true"/>
    </xf>
    <xf numFmtId="164" fontId="13" fillId="5" borderId="13" xfId="0" applyFont="true" applyBorder="true" applyAlignment="true" applyProtection="true">
      <alignment horizontal="center" vertical="center" textRotation="0" wrapText="true" indent="0" shrinkToFit="false"/>
      <protection locked="true" hidden="true"/>
    </xf>
    <xf numFmtId="164" fontId="13" fillId="5" borderId="14" xfId="0" applyFont="true" applyBorder="true" applyAlignment="true" applyProtection="false">
      <alignment horizontal="center" vertical="bottom" textRotation="0" wrapText="true" indent="0" shrinkToFit="false"/>
      <protection locked="true" hidden="false"/>
    </xf>
    <xf numFmtId="164" fontId="0" fillId="0" borderId="15" xfId="0" applyFont="true" applyBorder="true" applyAlignment="true" applyProtection="true">
      <alignment horizontal="center" vertical="center" textRotation="0" wrapText="false" indent="0" shrinkToFit="false"/>
      <protection locked="true" hidden="true"/>
    </xf>
    <xf numFmtId="164" fontId="0" fillId="2" borderId="0" xfId="0" applyFont="false" applyBorder="false" applyAlignment="true" applyProtection="true">
      <alignment horizontal="general" vertical="center" textRotation="0" wrapText="true" indent="0" shrinkToFit="false"/>
      <protection locked="true" hidden="true"/>
    </xf>
    <xf numFmtId="169" fontId="0" fillId="0" borderId="16" xfId="0" applyFont="false" applyBorder="true" applyAlignment="true" applyProtection="true">
      <alignment horizontal="center" vertical="center" textRotation="0" wrapText="true" indent="0" shrinkToFit="false"/>
      <protection locked="true" hidden="true"/>
    </xf>
    <xf numFmtId="164" fontId="8" fillId="0" borderId="12" xfId="0" applyFont="true" applyBorder="true" applyAlignment="true" applyProtection="true">
      <alignment horizontal="general" vertical="center" textRotation="0" wrapText="true" indent="0" shrinkToFit="false"/>
      <protection locked="false" hidden="true"/>
    </xf>
    <xf numFmtId="170" fontId="8" fillId="6" borderId="12" xfId="0" applyFont="true" applyBorder="true" applyAlignment="true" applyProtection="true">
      <alignment horizontal="general" vertical="center" textRotation="0" wrapText="true" indent="0" shrinkToFit="false"/>
      <protection locked="true" hidden="true"/>
    </xf>
    <xf numFmtId="165" fontId="8" fillId="6" borderId="12" xfId="15" applyFont="true" applyBorder="true" applyAlignment="true" applyProtection="true">
      <alignment horizontal="general" vertical="center" textRotation="0" wrapText="true" indent="0" shrinkToFit="false"/>
      <protection locked="true" hidden="true"/>
    </xf>
    <xf numFmtId="171" fontId="8" fillId="0" borderId="12" xfId="15" applyFont="true" applyBorder="true" applyAlignment="true" applyProtection="true">
      <alignment horizontal="general" vertical="center" textRotation="0" wrapText="true" indent="0" shrinkToFit="false"/>
      <protection locked="false" hidden="false"/>
    </xf>
    <xf numFmtId="164" fontId="8" fillId="0" borderId="12" xfId="0" applyFont="true" applyBorder="true" applyAlignment="true" applyProtection="true">
      <alignment horizontal="general" vertical="center" textRotation="0" wrapText="true" indent="0" shrinkToFit="false"/>
      <protection locked="false" hidden="false"/>
    </xf>
    <xf numFmtId="172" fontId="8" fillId="0" borderId="12" xfId="19" applyFont="true" applyBorder="true" applyAlignment="true" applyProtection="true">
      <alignment horizontal="center" vertical="center" textRotation="0" wrapText="true" indent="0" shrinkToFit="false"/>
      <protection locked="false" hidden="true"/>
    </xf>
    <xf numFmtId="168" fontId="8" fillId="0" borderId="17" xfId="15" applyFont="true" applyBorder="true" applyAlignment="true" applyProtection="true">
      <alignment horizontal="center" vertical="center" textRotation="0" wrapText="true" indent="0" shrinkToFit="false"/>
      <protection locked="false" hidden="true"/>
    </xf>
    <xf numFmtId="164" fontId="0" fillId="0" borderId="0" xfId="0" applyFont="false" applyBorder="false" applyAlignment="true" applyProtection="true">
      <alignment horizontal="general" vertical="center" textRotation="0" wrapText="true" indent="0" shrinkToFit="false"/>
      <protection locked="true" hidden="true"/>
    </xf>
    <xf numFmtId="169" fontId="0" fillId="0" borderId="18" xfId="0" applyFont="false" applyBorder="true" applyAlignment="true" applyProtection="true">
      <alignment horizontal="center" vertical="center" textRotation="0" wrapText="true" indent="0" shrinkToFit="false"/>
      <protection locked="true" hidden="true"/>
    </xf>
    <xf numFmtId="164" fontId="8" fillId="0" borderId="15" xfId="0" applyFont="true" applyBorder="true" applyAlignment="true" applyProtection="true">
      <alignment horizontal="general" vertical="center" textRotation="0" wrapText="true" indent="0" shrinkToFit="false"/>
      <protection locked="false" hidden="true"/>
    </xf>
    <xf numFmtId="171" fontId="8" fillId="0" borderId="15" xfId="15" applyFont="true" applyBorder="true" applyAlignment="true" applyProtection="true">
      <alignment horizontal="general" vertical="center" textRotation="0" wrapText="true" indent="0" shrinkToFit="false"/>
      <protection locked="false" hidden="false"/>
    </xf>
    <xf numFmtId="164" fontId="8" fillId="0" borderId="15" xfId="0" applyFont="true" applyBorder="true" applyAlignment="true" applyProtection="true">
      <alignment horizontal="general" vertical="center" textRotation="0" wrapText="true" indent="0" shrinkToFit="false"/>
      <protection locked="false" hidden="false"/>
    </xf>
    <xf numFmtId="169" fontId="0" fillId="0" borderId="19" xfId="0" applyFont="false" applyBorder="true" applyAlignment="true" applyProtection="true">
      <alignment horizontal="center" vertical="center" textRotation="0" wrapText="true" indent="0" shrinkToFit="false"/>
      <protection locked="true" hidden="true"/>
    </xf>
    <xf numFmtId="164" fontId="8" fillId="0" borderId="20" xfId="0" applyFont="true" applyBorder="true" applyAlignment="true" applyProtection="true">
      <alignment horizontal="general" vertical="center" textRotation="0" wrapText="true" indent="0" shrinkToFit="false"/>
      <protection locked="false" hidden="true"/>
    </xf>
    <xf numFmtId="171" fontId="8" fillId="0" borderId="20" xfId="15" applyFont="true" applyBorder="true" applyAlignment="true" applyProtection="true">
      <alignment horizontal="general" vertical="center" textRotation="0" wrapText="true" indent="0" shrinkToFit="false"/>
      <protection locked="false" hidden="false"/>
    </xf>
    <xf numFmtId="164" fontId="8" fillId="0" borderId="20" xfId="0" applyFont="true" applyBorder="true" applyAlignment="true" applyProtection="true">
      <alignment horizontal="general" vertical="center" textRotation="0" wrapText="true" indent="0" shrinkToFit="false"/>
      <protection locked="false" hidden="false"/>
    </xf>
    <xf numFmtId="164" fontId="8" fillId="0" borderId="13" xfId="0" applyFont="true" applyBorder="true" applyAlignment="true" applyProtection="true">
      <alignment horizontal="general" vertical="center" textRotation="0" wrapText="true" indent="0" shrinkToFit="false"/>
      <protection locked="false" hidden="false"/>
    </xf>
    <xf numFmtId="164" fontId="14" fillId="0" borderId="0" xfId="0" applyFont="true" applyBorder="false" applyAlignment="true" applyProtection="false">
      <alignment horizontal="left" vertical="center" textRotation="0" wrapText="fals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xf numFmtId="170" fontId="14" fillId="0" borderId="15" xfId="0" applyFont="true" applyBorder="true" applyAlignment="true" applyProtection="false">
      <alignment horizontal="left" vertical="center" textRotation="0" wrapText="false" indent="0" shrinkToFit="false"/>
      <protection locked="true" hidden="false"/>
    </xf>
    <xf numFmtId="164" fontId="14" fillId="0" borderId="15" xfId="0" applyFont="true" applyBorder="true" applyAlignment="true" applyProtection="false">
      <alignment horizontal="left" vertical="center" textRotation="0" wrapText="true" indent="0" shrinkToFit="false"/>
      <protection locked="true" hidden="false"/>
    </xf>
    <xf numFmtId="165" fontId="14" fillId="0" borderId="15" xfId="15" applyFont="true" applyBorder="true" applyAlignment="true" applyProtection="true">
      <alignment horizontal="left" vertical="center"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6">
    <dxf>
      <font>
        <b val="0"/>
        <i val="1"/>
        <strike val="1"/>
        <color rgb="FFFF0000"/>
      </font>
    </dxf>
    <dxf>
      <font>
        <b val="0"/>
        <i val="1"/>
        <strike val="1"/>
        <color rgb="FFFF0000"/>
      </font>
    </dxf>
    <dxf>
      <font>
        <b val="0"/>
        <i val="1"/>
        <strike val="1"/>
        <color rgb="FFFF0000"/>
      </font>
    </dxf>
    <dxf>
      <font>
        <b val="0"/>
        <i val="1"/>
        <strike val="1"/>
        <color rgb="FFFF0000"/>
      </font>
    </dxf>
    <dxf>
      <font>
        <b val="0"/>
        <i val="1"/>
        <strike val="1"/>
        <color rgb="FFFF0000"/>
      </font>
    </dxf>
    <dxf>
      <font>
        <b val="0"/>
        <i val="1"/>
        <strike val="1"/>
        <color rgb="FFFF0000"/>
      </font>
    </dxf>
    <dxf>
      <font>
        <b val="0"/>
        <i val="1"/>
        <strike val="1"/>
        <color rgb="FFFF0000"/>
      </font>
    </dxf>
    <dxf>
      <font>
        <b val="0"/>
        <i val="1"/>
        <strike val="1"/>
        <color rgb="FFFF0000"/>
      </font>
    </dxf>
    <dxf>
      <font>
        <b val="0"/>
        <i val="1"/>
        <strike val="1"/>
        <color rgb="FFFF0000"/>
      </font>
    </dxf>
    <dxf>
      <font>
        <b val="0"/>
        <i val="1"/>
        <strike val="1"/>
        <color rgb="FFFF0000"/>
      </font>
    </dxf>
    <dxf>
      <font>
        <b val="0"/>
        <i val="1"/>
        <strike val="1"/>
        <color rgb="FFFF0000"/>
      </font>
    </dxf>
    <dxf>
      <font>
        <b val="0"/>
        <i val="1"/>
        <strike val="1"/>
        <color rgb="FFFF0000"/>
      </font>
    </dxf>
    <dxf>
      <font>
        <b val="0"/>
        <i val="1"/>
        <strike val="1"/>
        <color rgb="FFFF0000"/>
      </font>
    </dxf>
    <dxf>
      <font>
        <b val="0"/>
        <i val="1"/>
        <strike val="1"/>
        <color rgb="FFFF0000"/>
      </font>
    </dxf>
    <dxf>
      <font>
        <b val="0"/>
        <i val="1"/>
        <strike val="1"/>
        <color rgb="FFFF0000"/>
      </font>
    </dxf>
    <dxf>
      <font>
        <b val="0"/>
        <i val="1"/>
        <strike val="1"/>
        <color rgb="FFFF0000"/>
      </font>
    </dxf>
  </dxfs>
  <colors>
    <indexedColors>
      <rgbColor rgb="FF000000"/>
      <rgbColor rgb="FFFFFFFF"/>
      <rgbColor rgb="FFFF0000"/>
      <rgbColor rgb="FF00FF00"/>
      <rgbColor rgb="FF0000FF"/>
      <rgbColor rgb="FFFFFF00"/>
      <rgbColor rgb="FFFF00FF"/>
      <rgbColor rgb="FF00FFFF"/>
      <rgbColor rgb="FF800000"/>
      <rgbColor rgb="FF008000"/>
      <rgbColor rgb="FF000080"/>
      <rgbColor rgb="FF4F6228"/>
      <rgbColor rgb="FF800080"/>
      <rgbColor rgb="FF008080"/>
      <rgbColor rgb="FFC0C0C0"/>
      <rgbColor rgb="FF808080"/>
      <rgbColor rgb="FF9999FF"/>
      <rgbColor rgb="FF993366"/>
      <rgbColor rgb="FFF2F2F2"/>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D7E4BD"/>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00B050"/>
      <rgbColor rgb="FF003300"/>
      <rgbColor rgb="FF333300"/>
      <rgbColor rgb="FF993300"/>
      <rgbColor rgb="FF993366"/>
      <rgbColor rgb="FF1F497D"/>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4.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2</xdr:col>
      <xdr:colOff>3960</xdr:colOff>
      <xdr:row>1</xdr:row>
      <xdr:rowOff>2520</xdr:rowOff>
    </xdr:from>
    <xdr:to>
      <xdr:col>3</xdr:col>
      <xdr:colOff>133200</xdr:colOff>
      <xdr:row>4</xdr:row>
      <xdr:rowOff>2520</xdr:rowOff>
    </xdr:to>
    <xdr:pic>
      <xdr:nvPicPr>
        <xdr:cNvPr id="0" name="Imagem 1" descr="logo-cast-group.png"/>
        <xdr:cNvPicPr/>
      </xdr:nvPicPr>
      <xdr:blipFill>
        <a:blip r:embed="rId1"/>
        <a:stretch/>
      </xdr:blipFill>
      <xdr:spPr>
        <a:xfrm>
          <a:off x="573840" y="128880"/>
          <a:ext cx="2859840" cy="765720"/>
        </a:xfrm>
        <a:prstGeom prst="rect">
          <a:avLst/>
        </a:prstGeom>
        <a:ln w="0">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S117"/>
  <sheetViews>
    <sheetView showFormulas="false" showGridLines="false" showRowColHeaders="true" showZeros="true" rightToLeft="false" tabSelected="true" showOutlineSymbols="true" defaultGridColor="true" view="normal" topLeftCell="A1" colorId="64" zoomScale="70" zoomScaleNormal="70" zoomScalePageLayoutView="100" workbookViewId="0">
      <selection pane="topLeft" activeCell="G13" activeCellId="0" sqref="G13"/>
    </sheetView>
  </sheetViews>
  <sheetFormatPr defaultColWidth="9.14453125" defaultRowHeight="14.45" zeroHeight="true" outlineLevelRow="0" outlineLevelCol="0"/>
  <cols>
    <col collapsed="false" customWidth="true" hidden="false" outlineLevel="0" max="1" min="1" style="1" width="1.71"/>
    <col collapsed="false" customWidth="true" hidden="false" outlineLevel="0" max="2" min="2" style="1" width="4.7"/>
    <col collapsed="false" customWidth="true" hidden="false" outlineLevel="0" max="3" min="3" style="1" width="30.71"/>
    <col collapsed="false" customWidth="true" hidden="false" outlineLevel="0" max="6" min="4" style="1" width="50.14"/>
    <col collapsed="false" customWidth="true" hidden="false" outlineLevel="0" max="7" min="7" style="1" width="46"/>
    <col collapsed="false" customWidth="true" hidden="false" outlineLevel="0" max="8" min="8" style="1" width="30.71"/>
    <col collapsed="false" customWidth="true" hidden="false" outlineLevel="0" max="10" min="9" style="1" width="15.71"/>
    <col collapsed="false" customWidth="true" hidden="false" outlineLevel="0" max="12" min="11" style="1" width="38.7"/>
    <col collapsed="false" customWidth="true" hidden="false" outlineLevel="0" max="13" min="13" style="1" width="15.71"/>
    <col collapsed="false" customWidth="true" hidden="false" outlineLevel="0" max="15" min="14" style="1" width="18.71"/>
    <col collapsed="false" customWidth="true" hidden="false" outlineLevel="0" max="16" min="16" style="2" width="1.71"/>
    <col collapsed="false" customWidth="true" hidden="true" outlineLevel="0" max="17" min="17" style="2" width="3.7"/>
    <col collapsed="false" customWidth="true" hidden="true" outlineLevel="0" max="18" min="18" style="3" width="3.7"/>
    <col collapsed="false" customWidth="true" hidden="true" outlineLevel="0" max="20" min="19" style="3" width="4.7"/>
    <col collapsed="false" customWidth="true" hidden="true" outlineLevel="0" max="21" min="21" style="3" width="17.71"/>
    <col collapsed="false" customWidth="true" hidden="true" outlineLevel="0" max="22" min="22" style="4" width="3.7"/>
    <col collapsed="false" customWidth="true" hidden="true" outlineLevel="0" max="23" min="23" style="4" width="6.7"/>
    <col collapsed="false" customWidth="true" hidden="true" outlineLevel="0" max="25" min="24" style="4" width="4.7"/>
    <col collapsed="false" customWidth="true" hidden="true" outlineLevel="0" max="26" min="26" style="4" width="17.71"/>
    <col collapsed="false" customWidth="true" hidden="true" outlineLevel="0" max="27" min="27" style="4" width="3.7"/>
    <col collapsed="false" customWidth="false" hidden="true" outlineLevel="0" max="28" min="28" style="4" width="9.14"/>
    <col collapsed="false" customWidth="true" hidden="true" outlineLevel="0" max="30" min="29" style="4" width="4.7"/>
    <col collapsed="false" customWidth="true" hidden="true" outlineLevel="0" max="31" min="31" style="4" width="19.43"/>
    <col collapsed="false" customWidth="true" hidden="true" outlineLevel="0" max="32" min="32" style="4" width="13.71"/>
    <col collapsed="false" customWidth="true" hidden="true" outlineLevel="0" max="33" min="33" style="4" width="4.7"/>
    <col collapsed="false" customWidth="true" hidden="true" outlineLevel="0" max="34" min="34" style="4" width="3.7"/>
    <col collapsed="false" customWidth="true" hidden="true" outlineLevel="0" max="36" min="35" style="4" width="4.7"/>
    <col collapsed="false" customWidth="true" hidden="true" outlineLevel="0" max="37" min="37" style="4" width="19.28"/>
    <col collapsed="false" customWidth="true" hidden="true" outlineLevel="0" max="38" min="38" style="4" width="3.7"/>
    <col collapsed="false" customWidth="true" hidden="true" outlineLevel="0" max="39" min="39" style="4" width="17.43"/>
    <col collapsed="false" customWidth="false" hidden="true" outlineLevel="0" max="40" min="40" style="4" width="9.14"/>
    <col collapsed="false" customWidth="true" hidden="true" outlineLevel="0" max="41" min="41" style="4" width="3.7"/>
    <col collapsed="false" customWidth="true" hidden="true" outlineLevel="0" max="46" min="42" style="4" width="4.57"/>
    <col collapsed="false" customWidth="false" hidden="true" outlineLevel="0" max="50" min="47" style="4" width="9.14"/>
    <col collapsed="false" customWidth="false" hidden="true" outlineLevel="0" max="1024" min="51" style="2" width="9.14"/>
  </cols>
  <sheetData>
    <row r="1" customFormat="false" ht="9.95" hidden="false" customHeight="true" outlineLevel="0" collapsed="false">
      <c r="A1" s="5"/>
    </row>
    <row r="2" customFormat="false" ht="20.1" hidden="false" customHeight="true" outlineLevel="0" collapsed="false">
      <c r="A2" s="6"/>
      <c r="B2" s="7"/>
      <c r="C2" s="8"/>
      <c r="D2" s="9" t="s">
        <v>0</v>
      </c>
      <c r="E2" s="9"/>
      <c r="F2" s="9"/>
      <c r="G2" s="9"/>
      <c r="H2" s="8"/>
      <c r="I2" s="8"/>
      <c r="J2" s="8"/>
      <c r="K2" s="8"/>
      <c r="L2" s="8"/>
      <c r="M2" s="8"/>
      <c r="N2" s="8"/>
      <c r="O2" s="10"/>
    </row>
    <row r="3" customFormat="false" ht="20.1" hidden="false" customHeight="true" outlineLevel="0" collapsed="false">
      <c r="A3" s="6"/>
      <c r="B3" s="11"/>
      <c r="C3" s="12"/>
      <c r="D3" s="9"/>
      <c r="E3" s="9"/>
      <c r="F3" s="9"/>
      <c r="G3" s="9"/>
      <c r="H3" s="12"/>
      <c r="I3" s="12"/>
      <c r="J3" s="12"/>
      <c r="K3" s="12"/>
      <c r="L3" s="12"/>
      <c r="M3" s="12"/>
      <c r="N3" s="12"/>
      <c r="O3" s="13"/>
    </row>
    <row r="4" customFormat="false" ht="20.1" hidden="false" customHeight="true" outlineLevel="0" collapsed="false">
      <c r="A4" s="6"/>
      <c r="B4" s="11"/>
      <c r="C4" s="12"/>
      <c r="D4" s="9"/>
      <c r="E4" s="9"/>
      <c r="F4" s="9"/>
      <c r="G4" s="9"/>
      <c r="H4" s="14"/>
      <c r="I4" s="14"/>
      <c r="J4" s="14"/>
      <c r="K4" s="14"/>
      <c r="L4" s="14"/>
      <c r="M4" s="14"/>
      <c r="N4" s="15"/>
      <c r="O4" s="15"/>
    </row>
    <row r="5" customFormat="false" ht="18" hidden="false" customHeight="false" outlineLevel="0" collapsed="false">
      <c r="A5" s="6"/>
      <c r="B5" s="16"/>
      <c r="C5" s="17" t="s">
        <v>1</v>
      </c>
      <c r="E5" s="18"/>
      <c r="F5" s="18"/>
      <c r="G5" s="18"/>
      <c r="H5" s="18"/>
      <c r="I5" s="18"/>
      <c r="J5" s="18"/>
      <c r="K5" s="18"/>
      <c r="L5" s="18"/>
      <c r="M5" s="18"/>
      <c r="N5" s="18"/>
      <c r="O5" s="19"/>
    </row>
    <row r="6" customFormat="false" ht="18" hidden="false" customHeight="false" outlineLevel="0" collapsed="false">
      <c r="A6" s="6"/>
      <c r="B6" s="20"/>
      <c r="C6" s="21"/>
      <c r="E6" s="6"/>
      <c r="F6" s="6"/>
      <c r="G6" s="6"/>
      <c r="H6" s="6"/>
      <c r="I6" s="6"/>
      <c r="J6" s="6"/>
      <c r="K6" s="6"/>
      <c r="L6" s="6"/>
      <c r="M6" s="6"/>
      <c r="N6" s="6"/>
      <c r="O6" s="22"/>
    </row>
    <row r="7" customFormat="false" ht="15" hidden="false" customHeight="true" outlineLevel="0" collapsed="false">
      <c r="A7" s="6"/>
      <c r="B7" s="23"/>
      <c r="C7" s="6" t="s">
        <v>2</v>
      </c>
      <c r="D7" s="6" t="s">
        <v>3</v>
      </c>
      <c r="E7" s="6"/>
      <c r="F7" s="6"/>
      <c r="G7" s="6"/>
      <c r="H7" s="6"/>
      <c r="I7" s="6"/>
      <c r="J7" s="6"/>
      <c r="K7" s="6"/>
      <c r="L7" s="6"/>
      <c r="M7" s="6"/>
      <c r="N7" s="6"/>
      <c r="O7" s="22"/>
    </row>
    <row r="8" customFormat="false" ht="6.95" hidden="false" customHeight="true" outlineLevel="0" collapsed="false">
      <c r="A8" s="6"/>
      <c r="B8" s="23"/>
      <c r="C8" s="6"/>
      <c r="D8" s="6"/>
      <c r="E8" s="6"/>
      <c r="F8" s="6"/>
      <c r="G8" s="6"/>
      <c r="H8" s="6"/>
      <c r="I8" s="6"/>
      <c r="J8" s="6"/>
      <c r="K8" s="6"/>
      <c r="L8" s="6"/>
      <c r="M8" s="6"/>
      <c r="N8" s="6"/>
      <c r="O8" s="22"/>
    </row>
    <row r="9" customFormat="false" ht="15" hidden="false" customHeight="true" outlineLevel="0" collapsed="false">
      <c r="A9" s="6"/>
      <c r="B9" s="23"/>
      <c r="C9" s="6" t="s">
        <v>4</v>
      </c>
      <c r="D9" s="6" t="s">
        <v>5</v>
      </c>
      <c r="E9" s="6"/>
      <c r="F9" s="6"/>
      <c r="G9" s="6"/>
      <c r="H9" s="6"/>
      <c r="I9" s="6"/>
      <c r="J9" s="6"/>
      <c r="K9" s="6"/>
      <c r="L9" s="6"/>
      <c r="M9" s="6"/>
      <c r="N9" s="6"/>
      <c r="O9" s="22"/>
    </row>
    <row r="10" customFormat="false" ht="6.95" hidden="false" customHeight="true" outlineLevel="0" collapsed="false">
      <c r="A10" s="6"/>
      <c r="B10" s="23"/>
      <c r="C10" s="6"/>
      <c r="D10" s="6"/>
      <c r="E10" s="6"/>
      <c r="F10" s="6"/>
      <c r="G10" s="6"/>
      <c r="H10" s="6"/>
      <c r="I10" s="6"/>
      <c r="J10" s="6"/>
      <c r="K10" s="6"/>
      <c r="L10" s="6"/>
      <c r="M10" s="6"/>
      <c r="N10" s="24"/>
      <c r="O10" s="25"/>
    </row>
    <row r="11" customFormat="false" ht="15" hidden="false" customHeight="true" outlineLevel="0" collapsed="false">
      <c r="A11" s="6"/>
      <c r="B11" s="23"/>
      <c r="C11" s="6" t="s">
        <v>6</v>
      </c>
      <c r="D11" s="26" t="n">
        <v>443496</v>
      </c>
      <c r="F11" s="27" t="s">
        <v>7</v>
      </c>
      <c r="G11" s="26" t="n">
        <v>442371</v>
      </c>
      <c r="H11" s="6"/>
      <c r="I11" s="6"/>
      <c r="J11" s="6"/>
      <c r="M11" s="28" t="s">
        <v>8</v>
      </c>
      <c r="N11" s="29" t="n">
        <f aca="false">SUM(N17:N115)</f>
        <v>120</v>
      </c>
      <c r="O11" s="25"/>
    </row>
    <row r="12" customFormat="false" ht="6.95" hidden="false" customHeight="true" outlineLevel="0" collapsed="false">
      <c r="A12" s="6"/>
      <c r="B12" s="23"/>
      <c r="C12" s="6"/>
      <c r="D12" s="6"/>
      <c r="F12" s="27"/>
      <c r="G12" s="6"/>
      <c r="H12" s="6"/>
      <c r="I12" s="6"/>
      <c r="J12" s="6"/>
      <c r="K12" s="6"/>
      <c r="L12" s="6"/>
      <c r="M12" s="6"/>
      <c r="N12" s="24"/>
      <c r="O12" s="25"/>
    </row>
    <row r="13" customFormat="false" ht="15" hidden="false" customHeight="true" outlineLevel="0" collapsed="false">
      <c r="A13" s="6"/>
      <c r="B13" s="23"/>
      <c r="C13" s="6" t="s">
        <v>9</v>
      </c>
      <c r="D13" s="30" t="n">
        <v>44621</v>
      </c>
      <c r="E13" s="31" t="s">
        <v>10</v>
      </c>
      <c r="F13" s="27" t="s">
        <v>11</v>
      </c>
      <c r="G13" s="30" t="n">
        <v>44651</v>
      </c>
      <c r="H13" s="6"/>
      <c r="I13" s="6"/>
      <c r="J13" s="6"/>
      <c r="K13" s="6"/>
      <c r="L13" s="6"/>
      <c r="M13" s="28" t="s">
        <v>12</v>
      </c>
      <c r="N13" s="32" t="n">
        <f aca="false">SUM(O17:O115)</f>
        <v>0</v>
      </c>
      <c r="O13" s="33"/>
    </row>
    <row r="14" customFormat="false" ht="6.95" hidden="false" customHeight="true" outlineLevel="0" collapsed="false">
      <c r="A14" s="6"/>
      <c r="B14" s="23"/>
      <c r="C14" s="6"/>
      <c r="D14" s="6"/>
      <c r="E14" s="6"/>
      <c r="F14" s="6"/>
      <c r="G14" s="6"/>
      <c r="H14" s="6"/>
      <c r="I14" s="6"/>
      <c r="J14" s="6"/>
      <c r="K14" s="6"/>
      <c r="L14" s="6"/>
      <c r="M14" s="6"/>
      <c r="N14" s="6"/>
      <c r="O14" s="33"/>
    </row>
    <row r="15" customFormat="false" ht="15" hidden="false" customHeight="true" outlineLevel="0" collapsed="false">
      <c r="A15" s="6"/>
      <c r="B15" s="34"/>
      <c r="C15" s="35"/>
      <c r="D15" s="35"/>
      <c r="E15" s="35"/>
      <c r="F15" s="35"/>
      <c r="G15" s="35"/>
      <c r="H15" s="35"/>
      <c r="I15" s="35"/>
      <c r="J15" s="35"/>
      <c r="K15" s="35"/>
      <c r="L15" s="35"/>
      <c r="M15" s="35"/>
      <c r="N15" s="35"/>
      <c r="O15" s="36"/>
    </row>
    <row r="16" s="3" customFormat="true" ht="30" hidden="false" customHeight="true" outlineLevel="0" collapsed="false">
      <c r="A16" s="37"/>
      <c r="B16" s="38" t="s">
        <v>13</v>
      </c>
      <c r="C16" s="39" t="s">
        <v>14</v>
      </c>
      <c r="D16" s="39" t="s">
        <v>15</v>
      </c>
      <c r="E16" s="39" t="s">
        <v>16</v>
      </c>
      <c r="F16" s="39" t="s">
        <v>17</v>
      </c>
      <c r="G16" s="39" t="s">
        <v>18</v>
      </c>
      <c r="H16" s="39" t="s">
        <v>19</v>
      </c>
      <c r="I16" s="39" t="s">
        <v>20</v>
      </c>
      <c r="J16" s="39" t="s">
        <v>21</v>
      </c>
      <c r="K16" s="40" t="s">
        <v>22</v>
      </c>
      <c r="L16" s="41" t="s">
        <v>23</v>
      </c>
      <c r="M16" s="39" t="s">
        <v>24</v>
      </c>
      <c r="N16" s="39" t="s">
        <v>25</v>
      </c>
      <c r="O16" s="42" t="s">
        <v>26</v>
      </c>
      <c r="R16" s="43" t="s">
        <v>15</v>
      </c>
      <c r="S16" s="43"/>
      <c r="T16" s="43"/>
      <c r="U16" s="43"/>
      <c r="W16" s="43" t="s">
        <v>16</v>
      </c>
      <c r="X16" s="43"/>
      <c r="Y16" s="43"/>
      <c r="Z16" s="43"/>
      <c r="AB16" s="43" t="s">
        <v>27</v>
      </c>
      <c r="AC16" s="43"/>
      <c r="AD16" s="43"/>
      <c r="AE16" s="43"/>
      <c r="AF16" s="43"/>
      <c r="AG16" s="43"/>
      <c r="AI16" s="43" t="s">
        <v>28</v>
      </c>
      <c r="AJ16" s="43"/>
      <c r="AK16" s="43"/>
      <c r="AM16" s="43" t="s">
        <v>29</v>
      </c>
      <c r="AN16" s="43"/>
      <c r="AP16" s="43" t="s">
        <v>30</v>
      </c>
      <c r="AQ16" s="43"/>
      <c r="AR16" s="43"/>
      <c r="AS16" s="43"/>
    </row>
    <row r="17" s="53" customFormat="true" ht="86.55" hidden="false" customHeight="false" outlineLevel="0" collapsed="false">
      <c r="A17" s="44"/>
      <c r="B17" s="45" t="n">
        <v>1</v>
      </c>
      <c r="C17" s="46" t="s">
        <v>31</v>
      </c>
      <c r="D17" s="46" t="s">
        <v>32</v>
      </c>
      <c r="E17" s="46" t="s">
        <v>33</v>
      </c>
      <c r="F17" s="46" t="s">
        <v>34</v>
      </c>
      <c r="G17" s="47" t="str">
        <f aca="true">IFERROR(OFFSET(Tab!$M$1,$AG17,2,1,1),"")</f>
        <v>05.17.06.01.01.Atuar e colaborar em time ágil de forma sistemática, participando em atividades de planejamento e revisão de trabalhos, retrospectiva e apresentação de resultados.
Entrega: participação registrada no ALM ou recurso similar.</v>
      </c>
      <c r="H17" s="46" t="s">
        <v>35</v>
      </c>
      <c r="I17" s="48" t="n">
        <f aca="true">IF(COUNTIF($AP17:$AS17,"X")=0,IFERROR(OFFSET(Tab!$T$1,$AN17,0,1,1),""),0)</f>
        <v>19</v>
      </c>
      <c r="J17" s="49" t="n">
        <v>2</v>
      </c>
      <c r="K17" s="50"/>
      <c r="L17" s="50" t="n">
        <v>442371</v>
      </c>
      <c r="M17" s="51" t="n">
        <v>1</v>
      </c>
      <c r="N17" s="48" t="n">
        <f aca="false">IFERROR($I17*$J17*$M17,0)</f>
        <v>38</v>
      </c>
      <c r="O17" s="52" t="n">
        <v>0</v>
      </c>
      <c r="R17" s="53" t="str">
        <f aca="false">LEFT($C17,3)</f>
        <v>05.</v>
      </c>
      <c r="S17" s="53" t="n">
        <f aca="true">IF(NOT(ISBLANK($C17)),MATCH($R17,INDIRECT(CONCATENATE("Tab!$D$1:$D$",COUNTA(Tab!$F:$F))),0),"")</f>
        <v>18</v>
      </c>
      <c r="T17" s="53" t="n">
        <f aca="false">IF(NOT(ISBLANK($C17)),$S17 + COUNTIF(Tab!$D:$D,$R17) - 1,"")</f>
        <v>45</v>
      </c>
      <c r="U17" s="53" t="str">
        <f aca="false">IF(NOT(ISBLANK(C17)),CONCATENATE("Tab!$F$",S17,":$F$",T17),"")</f>
        <v>Tab!$F$18:$F$45</v>
      </c>
      <c r="W17" s="53" t="str">
        <f aca="false">LEFT($D17,6)</f>
        <v>05.17.</v>
      </c>
      <c r="X17" s="53" t="n">
        <f aca="true">IF(NOT(ISBLANK($D17)),MATCH($W17,INDIRECT(CONCATENATE("Tab!$H$1:$H$",COUNTA(Tab!$J:$J))),0),"")</f>
        <v>275</v>
      </c>
      <c r="Y17" s="53" t="n">
        <f aca="false">IF(NOT(ISBLANK($D17)),$X17 + COUNTIF(Tab!$H:$H,$W17) - 1,"")</f>
        <v>289</v>
      </c>
      <c r="Z17" s="53" t="str">
        <f aca="false">IF(NOT(ISBLANK($D17)),CONCATENATE("Tab!$J$",$X17,":$J$",$Y17),"")</f>
        <v>Tab!$J$275:$J$289</v>
      </c>
      <c r="AB17" s="53" t="str">
        <f aca="false">LEFT($E17,9)</f>
        <v>05.17.06.</v>
      </c>
      <c r="AC17" s="53" t="n">
        <f aca="true">IF(NOT(ISBLANK($E17)),MATCH($AB17,INDIRECT(CONCATENATE("Tab!$L$1:$L$",COUNTA(Tab!$N:$N))),0),"")</f>
        <v>463</v>
      </c>
      <c r="AD17" s="53" t="n">
        <f aca="false">IF(NOT(ISBLANK($E17)),$AC17 + COUNTIF(Tab!$L:$L,$AB17) - 1,"")</f>
        <v>463</v>
      </c>
      <c r="AE17" s="53" t="str">
        <f aca="false">IF(NOT(ISBLANK($E17)),CONCATENATE("Tab!$N$",$AC17,":$N$",$AD17),"")</f>
        <v>Tab!$N$463:$N$463</v>
      </c>
      <c r="AF17" s="53" t="str">
        <f aca="false">LEFT($F17,12)</f>
        <v>05.17.06.01.</v>
      </c>
      <c r="AG17" s="53" t="n">
        <f aca="true">IF(NOT(ISBLANK($F17)),MATCH($AF17,INDIRECT(CONCATENATE("Tab!$M$2:$M$",COUNTA(Tab!$M:$M))),0),"")</f>
        <v>462</v>
      </c>
      <c r="AI17" s="53" t="n">
        <f aca="true">IF(NOT(ISBLANK($F17)),MATCH($AF17,INDIRECT(CONCATENATE("Tab!$Q$1:$Q$",COUNTA(Tab!$S:$S))),0),"")</f>
        <v>507</v>
      </c>
      <c r="AJ17" s="53" t="n">
        <f aca="false">IF(NOT(ISBLANK($F17)),$AI17 + COUNTIF(Tab!$Q:$Q,$AF17) - 1,"")</f>
        <v>507</v>
      </c>
      <c r="AK17" s="53" t="str">
        <f aca="false">IF(NOT(ISBLANK($F17)),CONCATENATE("Tab!$S$",$AI17,":$S$",$AJ17),"")</f>
        <v>Tab!$S$507:$S$507</v>
      </c>
      <c r="AM17" s="53" t="str">
        <f aca="false">LEFT($H17,18)</f>
        <v>05.17.06.01.01.01.</v>
      </c>
      <c r="AN17" s="53" t="n">
        <f aca="true">IF(NOT(ISBLANK($H17)),MATCH($AM17,INDIRECT(CONCATENATE("Tab!$R$2:$R$",COUNTA(Tab!$S:$S))),0),"")</f>
        <v>506</v>
      </c>
      <c r="AP17" s="53" t="str">
        <f aca="false">IF(LEFT($C17,3)=LEFT($D17,3),"","X")</f>
        <v/>
      </c>
      <c r="AQ17" s="53" t="str">
        <f aca="false">IF(LEFT($E17,6)=LEFT($D17,6),"","X")</f>
        <v/>
      </c>
      <c r="AR17" s="53" t="str">
        <f aca="false">IF(LEFT($E17,9)=LEFT($F17,9),"","X")</f>
        <v/>
      </c>
      <c r="AS17" s="53" t="str">
        <f aca="false">IF(LEFT($H17,12)=LEFT($F17,12),"","X")</f>
        <v/>
      </c>
    </row>
    <row r="18" s="53" customFormat="true" ht="100.7" hidden="false" customHeight="false" outlineLevel="0" collapsed="false">
      <c r="A18" s="44"/>
      <c r="B18" s="54" t="n">
        <v>2</v>
      </c>
      <c r="C18" s="46" t="s">
        <v>31</v>
      </c>
      <c r="D18" s="46" t="s">
        <v>32</v>
      </c>
      <c r="E18" s="55" t="s">
        <v>36</v>
      </c>
      <c r="F18" s="55" t="s">
        <v>37</v>
      </c>
      <c r="G18" s="47" t="str">
        <f aca="true">IFERROR(OFFSET(Tab!$M$1,$AG18,2,1,1),"")</f>
        <v>05.17.07.01.01.Executar atividades tais como pesquisas, estudos e discussões que consolidem requisitos, regras de negócio e/ou refinamento de história (s) referente (s) à sprint em andamento.
Entrega: “História(s) de Usuário” e detalhamento de sua evolução registrados no ALM ou recurso similar.</v>
      </c>
      <c r="H18" s="55" t="s">
        <v>38</v>
      </c>
      <c r="I18" s="48" t="n">
        <f aca="true">IF(COUNTIF($AP18:$AS18,"X")=0,IFERROR(OFFSET(Tab!$T$1,$AN18,0,1,1),""),0)</f>
        <v>17</v>
      </c>
      <c r="J18" s="56" t="n">
        <v>2</v>
      </c>
      <c r="K18" s="57"/>
      <c r="L18" s="50" t="n">
        <v>442371</v>
      </c>
      <c r="M18" s="51" t="n">
        <v>1</v>
      </c>
      <c r="N18" s="48" t="n">
        <f aca="false">IFERROR($I18*$J18*$M18,0)</f>
        <v>34</v>
      </c>
      <c r="O18" s="52" t="n">
        <v>0</v>
      </c>
      <c r="R18" s="53" t="str">
        <f aca="false">LEFT($C18,3)</f>
        <v>05.</v>
      </c>
      <c r="S18" s="53" t="n">
        <f aca="true">IF(NOT(ISBLANK($C18)),MATCH($R18,INDIRECT(CONCATENATE("Tab!$D$1:$D$",COUNTA(Tab!$F:$F))),0),"")</f>
        <v>18</v>
      </c>
      <c r="T18" s="53" t="n">
        <f aca="false">IF(NOT(ISBLANK($C18)),$S18 + COUNTIF(Tab!$D:$D,$R18) - 1,"")</f>
        <v>45</v>
      </c>
      <c r="U18" s="53" t="str">
        <f aca="false">IF(NOT(ISBLANK(C18)),CONCATENATE("Tab!$F$",S18,":$F$",T18),"")</f>
        <v>Tab!$F$18:$F$45</v>
      </c>
      <c r="W18" s="53" t="str">
        <f aca="false">LEFT($D18,6)</f>
        <v>05.17.</v>
      </c>
      <c r="X18" s="53" t="n">
        <f aca="true">IF(NOT(ISBLANK($D18)),MATCH($W18,INDIRECT(CONCATENATE("Tab!$H$1:$H$",COUNTA(Tab!$J:$J))),0),"")</f>
        <v>275</v>
      </c>
      <c r="Y18" s="53" t="n">
        <f aca="false">IF(NOT(ISBLANK($D18)),$X18 + COUNTIF(Tab!$H:$H,$W18) - 1,"")</f>
        <v>289</v>
      </c>
      <c r="Z18" s="53" t="str">
        <f aca="false">IF(NOT(ISBLANK($D18)),CONCATENATE("Tab!$J$",$X18,":$J$",$Y18),"")</f>
        <v>Tab!$J$275:$J$289</v>
      </c>
      <c r="AB18" s="53" t="str">
        <f aca="false">LEFT($E18,9)</f>
        <v>05.17.07.</v>
      </c>
      <c r="AC18" s="53" t="n">
        <f aca="true">IF(NOT(ISBLANK($E18)),MATCH($AB18,INDIRECT(CONCATENATE("Tab!$L$1:$L$",COUNTA(Tab!$N:$N))),0),"")</f>
        <v>464</v>
      </c>
      <c r="AD18" s="53" t="n">
        <f aca="false">IF(NOT(ISBLANK($E18)),$AC18 + COUNTIF(Tab!$L:$L,$AB18) - 1,"")</f>
        <v>464</v>
      </c>
      <c r="AE18" s="53" t="str">
        <f aca="false">IF(NOT(ISBLANK($E18)),CONCATENATE("Tab!$N$",$AC18,":$N$",$AD18),"")</f>
        <v>Tab!$N$464:$N$464</v>
      </c>
      <c r="AF18" s="53" t="str">
        <f aca="false">LEFT($F18,12)</f>
        <v>05.17.07.01.</v>
      </c>
      <c r="AG18" s="53" t="n">
        <f aca="true">IF(NOT(ISBLANK($F18)),MATCH($AF18,INDIRECT(CONCATENATE("Tab!$M$2:$M$",COUNTA(Tab!$M:$M))),0),"")</f>
        <v>463</v>
      </c>
      <c r="AI18" s="53" t="n">
        <f aca="true">IF(NOT(ISBLANK($F18)),MATCH($AF18,INDIRECT(CONCATENATE("Tab!$Q$1:$Q$",COUNTA(Tab!$S:$S))),0),"")</f>
        <v>508</v>
      </c>
      <c r="AJ18" s="53" t="n">
        <f aca="false">IF(NOT(ISBLANK($F18)),$AI18 + COUNTIF(Tab!$Q:$Q,$AF18) - 1,"")</f>
        <v>508</v>
      </c>
      <c r="AK18" s="53" t="str">
        <f aca="false">IF(NOT(ISBLANK($F18)),CONCATENATE("Tab!$S$",$AI18,":$S$",$AJ18),"")</f>
        <v>Tab!$S$508:$S$508</v>
      </c>
      <c r="AM18" s="53" t="str">
        <f aca="false">LEFT($H18,18)</f>
        <v>05.17.07.01.01.01.</v>
      </c>
      <c r="AN18" s="53" t="n">
        <f aca="true">IF(NOT(ISBLANK($H18)),MATCH($AM18,INDIRECT(CONCATENATE("Tab!$R$2:$R$",COUNTA(Tab!$S:$S))),0),"")</f>
        <v>507</v>
      </c>
      <c r="AP18" s="53" t="str">
        <f aca="false">IF(LEFT($C18,3)=LEFT($D18,3),"","X")</f>
        <v/>
      </c>
      <c r="AQ18" s="53" t="str">
        <f aca="false">IF(LEFT($E18,6)=LEFT($D18,6),"","X")</f>
        <v/>
      </c>
      <c r="AR18" s="53" t="str">
        <f aca="false">IF(LEFT($E18,9)=LEFT($F18,9),"","X")</f>
        <v/>
      </c>
      <c r="AS18" s="53" t="str">
        <f aca="false">IF(LEFT($H18,12)=LEFT($F18,12),"","X")</f>
        <v/>
      </c>
    </row>
    <row r="19" s="53" customFormat="true" ht="100.7" hidden="false" customHeight="false" outlineLevel="0" collapsed="false">
      <c r="B19" s="54" t="n">
        <v>3</v>
      </c>
      <c r="C19" s="46" t="s">
        <v>31</v>
      </c>
      <c r="D19" s="46" t="s">
        <v>32</v>
      </c>
      <c r="E19" s="55" t="s">
        <v>39</v>
      </c>
      <c r="F19" s="55" t="s">
        <v>40</v>
      </c>
      <c r="G19" s="47" t="str">
        <f aca="true">IFERROR(OFFSET(Tab!$M$1,$AG19,2,1,1),"")</f>
        <v>05.17.08.01.01.Executar atividades tais como pesquisas, estudos e discussões que consolidem requisitos, regras de negócio e/ou refinamento de história (s) referente (s) à próxima sprint.
Entrega: “História(s) de Usuário” e detalhamento de sua evolução registrados no ALM ou recurso similar.</v>
      </c>
      <c r="H19" s="55" t="s">
        <v>41</v>
      </c>
      <c r="I19" s="48" t="n">
        <f aca="true">IF(COUNTIF($AP19:$AS19,"X")=0,IFERROR(OFFSET(Tab!$T$1,$AN19,0,1,1),""),0)</f>
        <v>9</v>
      </c>
      <c r="J19" s="56" t="n">
        <v>2</v>
      </c>
      <c r="K19" s="57"/>
      <c r="L19" s="50" t="n">
        <v>442371</v>
      </c>
      <c r="M19" s="51" t="n">
        <v>1</v>
      </c>
      <c r="N19" s="48" t="n">
        <f aca="false">IFERROR($I19*$J19*$M19,0)</f>
        <v>18</v>
      </c>
      <c r="O19" s="52" t="n">
        <v>0</v>
      </c>
      <c r="R19" s="53" t="str">
        <f aca="false">LEFT($C19,3)</f>
        <v>05.</v>
      </c>
      <c r="S19" s="53" t="n">
        <f aca="true">IF(NOT(ISBLANK($C19)),MATCH($R19,INDIRECT(CONCATENATE("Tab!$D$1:$D$",COUNTA(Tab!$F:$F))),0),"")</f>
        <v>18</v>
      </c>
      <c r="T19" s="53" t="n">
        <f aca="false">IF(NOT(ISBLANK($C19)),$S19 + COUNTIF(Tab!$D:$D,$R19) - 1,"")</f>
        <v>45</v>
      </c>
      <c r="U19" s="53" t="str">
        <f aca="false">IF(NOT(ISBLANK(C19)),CONCATENATE("Tab!$F$",S19,":$F$",T19),"")</f>
        <v>Tab!$F$18:$F$45</v>
      </c>
      <c r="W19" s="53" t="str">
        <f aca="false">LEFT($D19,6)</f>
        <v>05.17.</v>
      </c>
      <c r="X19" s="53" t="n">
        <f aca="true">IF(NOT(ISBLANK($D19)),MATCH($W19,INDIRECT(CONCATENATE("Tab!$H$1:$H$",COUNTA(Tab!$J:$J))),0),"")</f>
        <v>275</v>
      </c>
      <c r="Y19" s="53" t="n">
        <f aca="false">IF(NOT(ISBLANK($D19)),$X19 + COUNTIF(Tab!$H:$H,$W19) - 1,"")</f>
        <v>289</v>
      </c>
      <c r="Z19" s="53" t="str">
        <f aca="false">IF(NOT(ISBLANK($D19)),CONCATENATE("Tab!$J$",$X19,":$J$",$Y19),"")</f>
        <v>Tab!$J$275:$J$289</v>
      </c>
      <c r="AB19" s="53" t="str">
        <f aca="false">LEFT($E19,9)</f>
        <v>05.17.08.</v>
      </c>
      <c r="AC19" s="53" t="n">
        <f aca="true">IF(NOT(ISBLANK($E19)),MATCH($AB19,INDIRECT(CONCATENATE("Tab!$L$1:$L$",COUNTA(Tab!$N:$N))),0),"")</f>
        <v>465</v>
      </c>
      <c r="AD19" s="53" t="n">
        <f aca="false">IF(NOT(ISBLANK($E19)),$AC19 + COUNTIF(Tab!$L:$L,$AB19) - 1,"")</f>
        <v>465</v>
      </c>
      <c r="AE19" s="53" t="str">
        <f aca="false">IF(NOT(ISBLANK($E19)),CONCATENATE("Tab!$N$",$AC19,":$N$",$AD19),"")</f>
        <v>Tab!$N$465:$N$465</v>
      </c>
      <c r="AF19" s="53" t="str">
        <f aca="false">LEFT($F19,12)</f>
        <v>05.17.08.01.</v>
      </c>
      <c r="AG19" s="53" t="n">
        <f aca="true">IF(NOT(ISBLANK($F19)),MATCH($AF19,INDIRECT(CONCATENATE("Tab!$M$2:$M$",COUNTA(Tab!$M:$M))),0),"")</f>
        <v>464</v>
      </c>
      <c r="AI19" s="53" t="n">
        <f aca="true">IF(NOT(ISBLANK($F19)),MATCH($AF19,INDIRECT(CONCATENATE("Tab!$Q$1:$Q$",COUNTA(Tab!$S:$S))),0),"")</f>
        <v>509</v>
      </c>
      <c r="AJ19" s="53" t="n">
        <f aca="false">IF(NOT(ISBLANK($F19)),$AI19 + COUNTIF(Tab!$Q:$Q,$AF19) - 1,"")</f>
        <v>509</v>
      </c>
      <c r="AK19" s="53" t="str">
        <f aca="false">IF(NOT(ISBLANK($F19)),CONCATENATE("Tab!$S$",$AI19,":$S$",$AJ19),"")</f>
        <v>Tab!$S$509:$S$509</v>
      </c>
      <c r="AM19" s="53" t="str">
        <f aca="false">LEFT($H19,18)</f>
        <v>05.17.08.01.01.01.</v>
      </c>
      <c r="AN19" s="53" t="n">
        <f aca="true">IF(NOT(ISBLANK($H19)),MATCH($AM19,INDIRECT(CONCATENATE("Tab!$R$2:$R$",COUNTA(Tab!$S:$S))),0),"")</f>
        <v>508</v>
      </c>
      <c r="AP19" s="53" t="str">
        <f aca="false">IF(LEFT($C19,3)=LEFT($D19,3),"","X")</f>
        <v/>
      </c>
      <c r="AQ19" s="53" t="str">
        <f aca="false">IF(LEFT($E19,6)=LEFT($D19,6),"","X")</f>
        <v/>
      </c>
      <c r="AR19" s="53" t="str">
        <f aca="false">IF(LEFT($E19,9)=LEFT($F19,9),"","X")</f>
        <v/>
      </c>
      <c r="AS19" s="53" t="str">
        <f aca="false">IF(LEFT($H19,12)=LEFT($F19,12),"","X")</f>
        <v/>
      </c>
    </row>
    <row r="20" s="53" customFormat="true" ht="29.85" hidden="false" customHeight="false" outlineLevel="0" collapsed="false">
      <c r="B20" s="54" t="n">
        <v>4</v>
      </c>
      <c r="C20" s="46" t="s">
        <v>31</v>
      </c>
      <c r="D20" s="46" t="s">
        <v>42</v>
      </c>
      <c r="E20" s="55" t="s">
        <v>43</v>
      </c>
      <c r="F20" s="55" t="s">
        <v>44</v>
      </c>
      <c r="G20" s="47" t="str">
        <f aca="true">IFERROR(OFFSET(Tab!$M$1,$AG20,2,1,1),"")</f>
        <v>05.10.01.01.01.-</v>
      </c>
      <c r="H20" s="55" t="s">
        <v>45</v>
      </c>
      <c r="I20" s="48" t="n">
        <f aca="true">IF(COUNTIF($AP20:$AS20,"X")=0,IFERROR(OFFSET(Tab!$T$1,$AN20,0,1,1),""),0)</f>
        <v>10</v>
      </c>
      <c r="J20" s="56" t="n">
        <v>1</v>
      </c>
      <c r="K20" s="57"/>
      <c r="L20" s="50" t="n">
        <v>442371</v>
      </c>
      <c r="M20" s="51" t="n">
        <v>1</v>
      </c>
      <c r="N20" s="48" t="n">
        <f aca="false">IFERROR($I20*$J20*$M20,0)</f>
        <v>10</v>
      </c>
      <c r="O20" s="52" t="n">
        <v>0</v>
      </c>
      <c r="R20" s="53" t="str">
        <f aca="false">LEFT($C20,3)</f>
        <v>05.</v>
      </c>
      <c r="S20" s="53" t="n">
        <f aca="true">IF(NOT(ISBLANK($C20)),MATCH($R20,INDIRECT(CONCATENATE("Tab!$D$1:$D$",COUNTA(Tab!$F:$F))),0),"")</f>
        <v>18</v>
      </c>
      <c r="T20" s="53" t="n">
        <f aca="false">IF(NOT(ISBLANK($C20)),$S20 + COUNTIF(Tab!$D:$D,$R20) - 1,"")</f>
        <v>45</v>
      </c>
      <c r="U20" s="53" t="str">
        <f aca="false">IF(NOT(ISBLANK(C20)),CONCATENATE("Tab!$F$",S20,":$F$",T20),"")</f>
        <v>Tab!$F$18:$F$45</v>
      </c>
      <c r="W20" s="53" t="str">
        <f aca="false">LEFT($D20,6)</f>
        <v>05.10.</v>
      </c>
      <c r="X20" s="53" t="n">
        <f aca="true">IF(NOT(ISBLANK($D20)),MATCH($W20,INDIRECT(CONCATENATE("Tab!$H$1:$H$",COUNTA(Tab!$J:$J))),0),"")</f>
        <v>184</v>
      </c>
      <c r="Y20" s="53" t="n">
        <f aca="false">IF(NOT(ISBLANK($D20)),$X20 + COUNTIF(Tab!$H:$H,$W20) - 1,"")</f>
        <v>204</v>
      </c>
      <c r="Z20" s="53" t="str">
        <f aca="false">IF(NOT(ISBLANK($D20)),CONCATENATE("Tab!$J$",$X20,":$J$",$Y20),"")</f>
        <v>Tab!$J$184:$J$204</v>
      </c>
      <c r="AB20" s="53" t="str">
        <f aca="false">LEFT($E20,9)</f>
        <v>05.10.01.</v>
      </c>
      <c r="AC20" s="53" t="n">
        <f aca="true">IF(NOT(ISBLANK($E20)),MATCH($AB20,INDIRECT(CONCATENATE("Tab!$L$1:$L$",COUNTA(Tab!$N:$N))),0),"")</f>
        <v>265</v>
      </c>
      <c r="AD20" s="53" t="n">
        <f aca="false">IF(NOT(ISBLANK($E20)),$AC20 + COUNTIF(Tab!$L:$L,$AB20) - 1,"")</f>
        <v>265</v>
      </c>
      <c r="AE20" s="53" t="str">
        <f aca="false">IF(NOT(ISBLANK($E20)),CONCATENATE("Tab!$N$",$AC20,":$N$",$AD20),"")</f>
        <v>Tab!$N$265:$N$265</v>
      </c>
      <c r="AF20" s="53" t="str">
        <f aca="false">LEFT($F20,12)</f>
        <v>05.10.01.01.</v>
      </c>
      <c r="AG20" s="53" t="n">
        <f aca="true">IF(NOT(ISBLANK($F20)),MATCH($AF20,INDIRECT(CONCATENATE("Tab!$M$2:$M$",COUNTA(Tab!$M:$M))),0),"")</f>
        <v>264</v>
      </c>
      <c r="AI20" s="53" t="n">
        <f aca="true">IF(NOT(ISBLANK($F20)),MATCH($AF20,INDIRECT(CONCATENATE("Tab!$Q$1:$Q$",COUNTA(Tab!$S:$S))),0),"")</f>
        <v>303</v>
      </c>
      <c r="AJ20" s="53" t="n">
        <f aca="false">IF(NOT(ISBLANK($F20)),$AI20 + COUNTIF(Tab!$Q:$Q,$AF20) - 1,"")</f>
        <v>303</v>
      </c>
      <c r="AK20" s="53" t="str">
        <f aca="false">IF(NOT(ISBLANK($F20)),CONCATENATE("Tab!$S$",$AI20,":$S$",$AJ20),"")</f>
        <v>Tab!$S$303:$S$303</v>
      </c>
      <c r="AM20" s="53" t="str">
        <f aca="false">LEFT($H20,18)</f>
        <v>05.10.01.01.01.01.</v>
      </c>
      <c r="AN20" s="53" t="n">
        <f aca="true">IF(NOT(ISBLANK($H20)),MATCH($AM20,INDIRECT(CONCATENATE("Tab!$R$2:$R$",COUNTA(Tab!$S:$S))),0),"")</f>
        <v>302</v>
      </c>
      <c r="AP20" s="53" t="str">
        <f aca="false">IF(LEFT($C20,3)=LEFT($D20,3),"","X")</f>
        <v/>
      </c>
      <c r="AQ20" s="53" t="str">
        <f aca="false">IF(LEFT($E20,6)=LEFT($D20,6),"","X")</f>
        <v/>
      </c>
      <c r="AR20" s="53" t="str">
        <f aca="false">IF(LEFT($E20,9)=LEFT($F20,9),"","X")</f>
        <v/>
      </c>
      <c r="AS20" s="53" t="str">
        <f aca="false">IF(LEFT($H20,12)=LEFT($F20,12),"","X")</f>
        <v/>
      </c>
    </row>
    <row r="21" s="53" customFormat="true" ht="29.85" hidden="false" customHeight="false" outlineLevel="0" collapsed="false">
      <c r="B21" s="54" t="n">
        <v>5</v>
      </c>
      <c r="C21" s="55" t="s">
        <v>31</v>
      </c>
      <c r="D21" s="55" t="s">
        <v>42</v>
      </c>
      <c r="E21" s="55" t="s">
        <v>46</v>
      </c>
      <c r="F21" s="55" t="s">
        <v>47</v>
      </c>
      <c r="G21" s="47" t="str">
        <f aca="true">IFERROR(OFFSET(Tab!$M$1,$AG21,2,1,1),"")</f>
        <v>05.10.03.02.01.De 31 até 60 diretivas/blocos implementados</v>
      </c>
      <c r="H21" s="55" t="s">
        <v>48</v>
      </c>
      <c r="I21" s="48" t="n">
        <f aca="true">IF(COUNTIF($AP21:$AS21,"X")=0,IFERROR(OFFSET(Tab!$T$1,$AN21,0,1,1),""),0)</f>
        <v>16</v>
      </c>
      <c r="J21" s="56" t="n">
        <v>1</v>
      </c>
      <c r="K21" s="57"/>
      <c r="L21" s="50" t="n">
        <v>442371</v>
      </c>
      <c r="M21" s="51" t="n">
        <v>1</v>
      </c>
      <c r="N21" s="48" t="n">
        <f aca="false">IFERROR($I21*$J21*$M21,0)</f>
        <v>16</v>
      </c>
      <c r="O21" s="52" t="n">
        <v>0</v>
      </c>
      <c r="R21" s="53" t="str">
        <f aca="false">LEFT($C21,3)</f>
        <v>05.</v>
      </c>
      <c r="S21" s="53" t="n">
        <f aca="true">IF(NOT(ISBLANK($C21)),MATCH($R21,INDIRECT(CONCATENATE("Tab!$D$1:$D$",COUNTA(Tab!$F:$F))),0),"")</f>
        <v>18</v>
      </c>
      <c r="T21" s="53" t="n">
        <f aca="false">IF(NOT(ISBLANK($C21)),$S21 + COUNTIF(Tab!$D:$D,$R21) - 1,"")</f>
        <v>45</v>
      </c>
      <c r="U21" s="53" t="str">
        <f aca="false">IF(NOT(ISBLANK(C21)),CONCATENATE("Tab!$F$",S21,":$F$",T21),"")</f>
        <v>Tab!$F$18:$F$45</v>
      </c>
      <c r="W21" s="53" t="str">
        <f aca="false">LEFT($D21,6)</f>
        <v>05.10.</v>
      </c>
      <c r="X21" s="53" t="n">
        <f aca="true">IF(NOT(ISBLANK($D21)),MATCH($W21,INDIRECT(CONCATENATE("Tab!$H$1:$H$",COUNTA(Tab!$J:$J))),0),"")</f>
        <v>184</v>
      </c>
      <c r="Y21" s="53" t="n">
        <f aca="false">IF(NOT(ISBLANK($D21)),$X21 + COUNTIF(Tab!$H:$H,$W21) - 1,"")</f>
        <v>204</v>
      </c>
      <c r="Z21" s="53" t="str">
        <f aca="false">IF(NOT(ISBLANK($D21)),CONCATENATE("Tab!$J$",$X21,":$J$",$Y21),"")</f>
        <v>Tab!$J$184:$J$204</v>
      </c>
      <c r="AB21" s="53" t="str">
        <f aca="false">LEFT($E21,9)</f>
        <v>05.10.03.</v>
      </c>
      <c r="AC21" s="53" t="n">
        <f aca="true">IF(NOT(ISBLANK($E21)),MATCH($AB21,INDIRECT(CONCATENATE("Tab!$L$1:$L$",COUNTA(Tab!$N:$N))),0),"")</f>
        <v>267</v>
      </c>
      <c r="AD21" s="53" t="n">
        <f aca="false">IF(NOT(ISBLANK($E21)),$AC21 + COUNTIF(Tab!$L:$L,$AB21) - 1,"")</f>
        <v>269</v>
      </c>
      <c r="AE21" s="53" t="str">
        <f aca="false">IF(NOT(ISBLANK($E21)),CONCATENATE("Tab!$N$",$AC21,":$N$",$AD21),"")</f>
        <v>Tab!$N$267:$N$269</v>
      </c>
      <c r="AF21" s="53" t="str">
        <f aca="false">LEFT($F21,12)</f>
        <v>05.10.03.02.</v>
      </c>
      <c r="AG21" s="53" t="n">
        <f aca="true">IF(NOT(ISBLANK($F21)),MATCH($AF21,INDIRECT(CONCATENATE("Tab!$M$2:$M$",COUNTA(Tab!$M:$M))),0),"")</f>
        <v>267</v>
      </c>
      <c r="AI21" s="53" t="n">
        <f aca="true">IF(NOT(ISBLANK($F21)),MATCH($AF21,INDIRECT(CONCATENATE("Tab!$Q$1:$Q$",COUNTA(Tab!$S:$S))),0),"")</f>
        <v>306</v>
      </c>
      <c r="AJ21" s="53" t="n">
        <f aca="false">IF(NOT(ISBLANK($F21)),$AI21 + COUNTIF(Tab!$Q:$Q,$AF21) - 1,"")</f>
        <v>306</v>
      </c>
      <c r="AK21" s="53" t="str">
        <f aca="false">IF(NOT(ISBLANK($F21)),CONCATENATE("Tab!$S$",$AI21,":$S$",$AJ21),"")</f>
        <v>Tab!$S$306:$S$306</v>
      </c>
      <c r="AM21" s="53" t="str">
        <f aca="false">LEFT($H21,18)</f>
        <v>05.10.03.02.01.01.</v>
      </c>
      <c r="AN21" s="53" t="n">
        <f aca="true">IF(NOT(ISBLANK($H21)),MATCH($AM21,INDIRECT(CONCATENATE("Tab!$R$2:$R$",COUNTA(Tab!$S:$S))),0),"")</f>
        <v>305</v>
      </c>
      <c r="AP21" s="53" t="str">
        <f aca="false">IF(LEFT($C21,3)=LEFT($D21,3),"","X")</f>
        <v/>
      </c>
      <c r="AQ21" s="53" t="str">
        <f aca="false">IF(LEFT($E21,6)=LEFT($D21,6),"","X")</f>
        <v/>
      </c>
      <c r="AR21" s="53" t="str">
        <f aca="false">IF(LEFT($E21,9)=LEFT($F21,9),"","X")</f>
        <v/>
      </c>
      <c r="AS21" s="53" t="str">
        <f aca="false">IF(LEFT($H21,12)=LEFT($F21,12),"","X")</f>
        <v/>
      </c>
    </row>
    <row r="22" s="53" customFormat="true" ht="29.85" hidden="false" customHeight="false" outlineLevel="0" collapsed="false">
      <c r="B22" s="54" t="n">
        <v>6</v>
      </c>
      <c r="C22" s="55" t="s">
        <v>31</v>
      </c>
      <c r="D22" s="55" t="s">
        <v>42</v>
      </c>
      <c r="E22" s="55" t="s">
        <v>49</v>
      </c>
      <c r="F22" s="55" t="s">
        <v>50</v>
      </c>
      <c r="G22" s="47" t="str">
        <f aca="true">IFERROR(OFFSET(Tab!$M$1,$AG22,2,1,1),"")</f>
        <v>05.10.04.01.01.Até 30 diretivas/blocos implementados</v>
      </c>
      <c r="H22" s="55" t="s">
        <v>51</v>
      </c>
      <c r="I22" s="48" t="n">
        <f aca="true">IF(COUNTIF($AP22:$AS22,"X")=0,IFERROR(OFFSET(Tab!$T$1,$AN22,0,1,1),""),0)</f>
        <v>4</v>
      </c>
      <c r="J22" s="56" t="n">
        <v>1</v>
      </c>
      <c r="K22" s="57"/>
      <c r="L22" s="50" t="n">
        <v>442371</v>
      </c>
      <c r="M22" s="51" t="n">
        <v>1</v>
      </c>
      <c r="N22" s="48" t="n">
        <f aca="false">IFERROR($I22*$J22*$M22,0)</f>
        <v>4</v>
      </c>
      <c r="O22" s="52" t="n">
        <v>0</v>
      </c>
      <c r="R22" s="53" t="str">
        <f aca="false">LEFT($C22,3)</f>
        <v>05.</v>
      </c>
      <c r="S22" s="53" t="n">
        <f aca="true">IF(NOT(ISBLANK($C22)),MATCH($R22,INDIRECT(CONCATENATE("Tab!$D$1:$D$",COUNTA(Tab!$F:$F))),0),"")</f>
        <v>18</v>
      </c>
      <c r="T22" s="53" t="n">
        <f aca="false">IF(NOT(ISBLANK($C22)),$S22 + COUNTIF(Tab!$D:$D,$R22) - 1,"")</f>
        <v>45</v>
      </c>
      <c r="U22" s="53" t="str">
        <f aca="false">IF(NOT(ISBLANK(C22)),CONCATENATE("Tab!$F$",S22,":$F$",T22),"")</f>
        <v>Tab!$F$18:$F$45</v>
      </c>
      <c r="W22" s="53" t="str">
        <f aca="false">LEFT($D22,6)</f>
        <v>05.10.</v>
      </c>
      <c r="X22" s="53" t="n">
        <f aca="true">IF(NOT(ISBLANK($D22)),MATCH($W22,INDIRECT(CONCATENATE("Tab!$H$1:$H$",COUNTA(Tab!$J:$J))),0),"")</f>
        <v>184</v>
      </c>
      <c r="Y22" s="53" t="n">
        <f aca="false">IF(NOT(ISBLANK($D22)),$X22 + COUNTIF(Tab!$H:$H,$W22) - 1,"")</f>
        <v>204</v>
      </c>
      <c r="Z22" s="53" t="str">
        <f aca="false">IF(NOT(ISBLANK($D22)),CONCATENATE("Tab!$J$",$X22,":$J$",$Y22),"")</f>
        <v>Tab!$J$184:$J$204</v>
      </c>
      <c r="AB22" s="53" t="str">
        <f aca="false">LEFT($E22,9)</f>
        <v>05.10.04.</v>
      </c>
      <c r="AC22" s="53" t="n">
        <f aca="true">IF(NOT(ISBLANK($E22)),MATCH($AB22,INDIRECT(CONCATENATE("Tab!$L$1:$L$",COUNTA(Tab!$N:$N))),0),"")</f>
        <v>270</v>
      </c>
      <c r="AD22" s="53" t="n">
        <f aca="false">IF(NOT(ISBLANK($E22)),$AC22 + COUNTIF(Tab!$L:$L,$AB22) - 1,"")</f>
        <v>272</v>
      </c>
      <c r="AE22" s="53" t="str">
        <f aca="false">IF(NOT(ISBLANK($E22)),CONCATENATE("Tab!$N$",$AC22,":$N$",$AD22),"")</f>
        <v>Tab!$N$270:$N$272</v>
      </c>
      <c r="AF22" s="53" t="str">
        <f aca="false">LEFT($F22,12)</f>
        <v>05.10.04.01.</v>
      </c>
      <c r="AG22" s="53" t="n">
        <f aca="true">IF(NOT(ISBLANK($F22)),MATCH($AF22,INDIRECT(CONCATENATE("Tab!$M$2:$M$",COUNTA(Tab!$M:$M))),0),"")</f>
        <v>269</v>
      </c>
      <c r="AI22" s="53" t="n">
        <f aca="true">IF(NOT(ISBLANK($F22)),MATCH($AF22,INDIRECT(CONCATENATE("Tab!$Q$1:$Q$",COUNTA(Tab!$S:$S))),0),"")</f>
        <v>308</v>
      </c>
      <c r="AJ22" s="53" t="n">
        <f aca="false">IF(NOT(ISBLANK($F22)),$AI22 + COUNTIF(Tab!$Q:$Q,$AF22) - 1,"")</f>
        <v>308</v>
      </c>
      <c r="AK22" s="53" t="str">
        <f aca="false">IF(NOT(ISBLANK($F22)),CONCATENATE("Tab!$S$",$AI22,":$S$",$AJ22),"")</f>
        <v>Tab!$S$308:$S$308</v>
      </c>
      <c r="AM22" s="53" t="str">
        <f aca="false">LEFT($H22,18)</f>
        <v>05.10.04.01.01.01.</v>
      </c>
      <c r="AN22" s="53" t="n">
        <f aca="true">IF(NOT(ISBLANK($H22)),MATCH($AM22,INDIRECT(CONCATENATE("Tab!$R$2:$R$",COUNTA(Tab!$S:$S))),0),"")</f>
        <v>307</v>
      </c>
      <c r="AP22" s="53" t="str">
        <f aca="false">IF(LEFT($C22,3)=LEFT($D22,3),"","X")</f>
        <v/>
      </c>
      <c r="AQ22" s="53" t="str">
        <f aca="false">IF(LEFT($E22,6)=LEFT($D22,6),"","X")</f>
        <v/>
      </c>
      <c r="AR22" s="53" t="str">
        <f aca="false">IF(LEFT($E22,9)=LEFT($F22,9),"","X")</f>
        <v/>
      </c>
      <c r="AS22" s="53" t="str">
        <f aca="false">IF(LEFT($H22,12)=LEFT($F22,12),"","X")</f>
        <v/>
      </c>
    </row>
    <row r="23" s="53" customFormat="true" ht="15.6" hidden="false" customHeight="false" outlineLevel="0" collapsed="false">
      <c r="B23" s="54" t="n">
        <v>7</v>
      </c>
      <c r="C23" s="55"/>
      <c r="D23" s="55"/>
      <c r="E23" s="55"/>
      <c r="F23" s="55"/>
      <c r="G23" s="47" t="str">
        <f aca="true">IFERROR(OFFSET(Tab!$M$1,$AG23,2,1,1),"")</f>
        <v/>
      </c>
      <c r="H23" s="55"/>
      <c r="I23" s="48" t="str">
        <f aca="true">IF(COUNTIF($AP23:$AS23,"X")=0,IFERROR(OFFSET(Tab!$T$1,$AN23,0,1,1),""),0)</f>
        <v/>
      </c>
      <c r="J23" s="56"/>
      <c r="K23" s="57"/>
      <c r="L23" s="50"/>
      <c r="M23" s="51" t="n">
        <v>1</v>
      </c>
      <c r="N23" s="48" t="n">
        <f aca="false">IFERROR($I23*$J23*$M23,0)</f>
        <v>0</v>
      </c>
      <c r="O23" s="52" t="n">
        <v>0</v>
      </c>
      <c r="R23" s="53" t="str">
        <f aca="false">LEFT($C23,3)</f>
        <v/>
      </c>
      <c r="S23" s="53" t="str">
        <f aca="true">IF(NOT(ISBLANK($C23)),MATCH($R23,INDIRECT(CONCATENATE("Tab!$D$1:$D$",COUNTA(Tab!$F:$F))),0),"")</f>
        <v/>
      </c>
      <c r="T23" s="53" t="str">
        <f aca="false">IF(NOT(ISBLANK($C23)),$S23 + COUNTIF(Tab!$D:$D,$R23) - 1,"")</f>
        <v/>
      </c>
      <c r="U23" s="53" t="str">
        <f aca="false">IF(NOT(ISBLANK(C23)),CONCATENATE("Tab!$F$",S23,":$F$",T23),"")</f>
        <v/>
      </c>
      <c r="W23" s="53" t="str">
        <f aca="false">LEFT($D23,6)</f>
        <v/>
      </c>
      <c r="X23" s="53" t="str">
        <f aca="true">IF(NOT(ISBLANK($D23)),MATCH($W23,INDIRECT(CONCATENATE("Tab!$H$1:$H$",COUNTA(Tab!$J:$J))),0),"")</f>
        <v/>
      </c>
      <c r="Y23" s="53" t="str">
        <f aca="false">IF(NOT(ISBLANK($D23)),$X23 + COUNTIF(Tab!$H:$H,$W23) - 1,"")</f>
        <v/>
      </c>
      <c r="Z23" s="53" t="str">
        <f aca="false">IF(NOT(ISBLANK($D23)),CONCATENATE("Tab!$J$",$X23,":$J$",$Y23),"")</f>
        <v/>
      </c>
      <c r="AB23" s="53" t="str">
        <f aca="false">LEFT($E23,9)</f>
        <v/>
      </c>
      <c r="AC23" s="53" t="str">
        <f aca="true">IF(NOT(ISBLANK($E23)),MATCH($AB23,INDIRECT(CONCATENATE("Tab!$L$1:$L$",COUNTA(Tab!$N:$N))),0),"")</f>
        <v/>
      </c>
      <c r="AD23" s="53" t="str">
        <f aca="false">IF(NOT(ISBLANK($E23)),$AC23 + COUNTIF(Tab!$L:$L,$AB23) - 1,"")</f>
        <v/>
      </c>
      <c r="AE23" s="53" t="str">
        <f aca="false">IF(NOT(ISBLANK($E23)),CONCATENATE("Tab!$N$",$AC23,":$N$",$AD23),"")</f>
        <v/>
      </c>
      <c r="AF23" s="53" t="str">
        <f aca="false">LEFT($F23,12)</f>
        <v/>
      </c>
      <c r="AG23" s="53" t="str">
        <f aca="true">IF(NOT(ISBLANK($F23)),MATCH($AF23,INDIRECT(CONCATENATE("Tab!$M$2:$M$",COUNTA(Tab!$M:$M))),0),"")</f>
        <v/>
      </c>
      <c r="AI23" s="53" t="str">
        <f aca="true">IF(NOT(ISBLANK($F23)),MATCH($AF23,INDIRECT(CONCATENATE("Tab!$Q$1:$Q$",COUNTA(Tab!$S:$S))),0),"")</f>
        <v/>
      </c>
      <c r="AJ23" s="53" t="str">
        <f aca="false">IF(NOT(ISBLANK($F23)),$AI23 + COUNTIF(Tab!$Q:$Q,$AF23) - 1,"")</f>
        <v/>
      </c>
      <c r="AK23" s="53" t="str">
        <f aca="false">IF(NOT(ISBLANK($F23)),CONCATENATE("Tab!$S$",$AI23,":$S$",$AJ23),"")</f>
        <v/>
      </c>
      <c r="AM23" s="53" t="str">
        <f aca="false">LEFT($H23,18)</f>
        <v/>
      </c>
      <c r="AN23" s="53" t="str">
        <f aca="true">IF(NOT(ISBLANK($H23)),MATCH($AM23,INDIRECT(CONCATENATE("Tab!$R$2:$R$",COUNTA(Tab!$S:$S))),0),"")</f>
        <v/>
      </c>
      <c r="AP23" s="53" t="str">
        <f aca="false">IF(LEFT($C23,3)=LEFT($D23,3),"","X")</f>
        <v/>
      </c>
      <c r="AQ23" s="53" t="str">
        <f aca="false">IF(LEFT($E23,6)=LEFT($D23,6),"","X")</f>
        <v/>
      </c>
      <c r="AR23" s="53" t="str">
        <f aca="false">IF(LEFT($E23,9)=LEFT($F23,9),"","X")</f>
        <v/>
      </c>
      <c r="AS23" s="53" t="str">
        <f aca="false">IF(LEFT($H23,12)=LEFT($F23,12),"","X")</f>
        <v/>
      </c>
    </row>
    <row r="24" s="53" customFormat="true" ht="15.6" hidden="false" customHeight="false" outlineLevel="0" collapsed="false">
      <c r="B24" s="54" t="n">
        <v>8</v>
      </c>
      <c r="C24" s="55"/>
      <c r="D24" s="55"/>
      <c r="E24" s="55"/>
      <c r="F24" s="55"/>
      <c r="G24" s="47" t="str">
        <f aca="true">IFERROR(OFFSET(Tab!$M$1,$AG24,2,1,1),"")</f>
        <v/>
      </c>
      <c r="H24" s="55"/>
      <c r="I24" s="48" t="str">
        <f aca="true">IF(COUNTIF($AP24:$AS24,"X")=0,IFERROR(OFFSET(Tab!$T$1,$AN24,0,1,1),""),0)</f>
        <v/>
      </c>
      <c r="J24" s="56"/>
      <c r="K24" s="57"/>
      <c r="L24" s="50"/>
      <c r="M24" s="51" t="n">
        <v>1</v>
      </c>
      <c r="N24" s="48" t="n">
        <f aca="false">IFERROR($I24*$J24*$M24,0)</f>
        <v>0</v>
      </c>
      <c r="O24" s="52" t="n">
        <v>0</v>
      </c>
      <c r="R24" s="53" t="str">
        <f aca="false">LEFT($C24,3)</f>
        <v/>
      </c>
      <c r="S24" s="53" t="str">
        <f aca="true">IF(NOT(ISBLANK($C24)),MATCH($R24,INDIRECT(CONCATENATE("Tab!$D$1:$D$",COUNTA(Tab!$F:$F))),0),"")</f>
        <v/>
      </c>
      <c r="T24" s="53" t="str">
        <f aca="false">IF(NOT(ISBLANK($C24)),$S24 + COUNTIF(Tab!$D:$D,$R24) - 1,"")</f>
        <v/>
      </c>
      <c r="U24" s="53" t="str">
        <f aca="false">IF(NOT(ISBLANK(C24)),CONCATENATE("Tab!$F$",S24,":$F$",T24),"")</f>
        <v/>
      </c>
      <c r="W24" s="53" t="str">
        <f aca="false">LEFT($D24,6)</f>
        <v/>
      </c>
      <c r="X24" s="53" t="str">
        <f aca="true">IF(NOT(ISBLANK($D24)),MATCH($W24,INDIRECT(CONCATENATE("Tab!$H$1:$H$",COUNTA(Tab!$J:$J))),0),"")</f>
        <v/>
      </c>
      <c r="Y24" s="53" t="str">
        <f aca="false">IF(NOT(ISBLANK($D24)),$X24 + COUNTIF(Tab!$H:$H,$W24) - 1,"")</f>
        <v/>
      </c>
      <c r="Z24" s="53" t="str">
        <f aca="false">IF(NOT(ISBLANK($D24)),CONCATENATE("Tab!$J$",$X24,":$J$",$Y24),"")</f>
        <v/>
      </c>
      <c r="AB24" s="53" t="str">
        <f aca="false">LEFT($E24,9)</f>
        <v/>
      </c>
      <c r="AC24" s="53" t="str">
        <f aca="true">IF(NOT(ISBLANK($E24)),MATCH($AB24,INDIRECT(CONCATENATE("Tab!$L$1:$L$",COUNTA(Tab!$N:$N))),0),"")</f>
        <v/>
      </c>
      <c r="AD24" s="53" t="str">
        <f aca="false">IF(NOT(ISBLANK($E24)),$AC24 + COUNTIF(Tab!$L:$L,$AB24) - 1,"")</f>
        <v/>
      </c>
      <c r="AE24" s="53" t="str">
        <f aca="false">IF(NOT(ISBLANK($E24)),CONCATENATE("Tab!$N$",$AC24,":$N$",$AD24),"")</f>
        <v/>
      </c>
      <c r="AF24" s="53" t="str">
        <f aca="false">LEFT($F24,12)</f>
        <v/>
      </c>
      <c r="AG24" s="53" t="str">
        <f aca="true">IF(NOT(ISBLANK($F24)),MATCH($AF24,INDIRECT(CONCATENATE("Tab!$M$2:$M$",COUNTA(Tab!$M:$M))),0),"")</f>
        <v/>
      </c>
      <c r="AI24" s="53" t="str">
        <f aca="true">IF(NOT(ISBLANK($F24)),MATCH($AF24,INDIRECT(CONCATENATE("Tab!$Q$1:$Q$",COUNTA(Tab!$S:$S))),0),"")</f>
        <v/>
      </c>
      <c r="AJ24" s="53" t="str">
        <f aca="false">IF(NOT(ISBLANK($F24)),$AI24 + COUNTIF(Tab!$Q:$Q,$AF24) - 1,"")</f>
        <v/>
      </c>
      <c r="AK24" s="53" t="str">
        <f aca="false">IF(NOT(ISBLANK($F24)),CONCATENATE("Tab!$S$",$AI24,":$S$",$AJ24),"")</f>
        <v/>
      </c>
      <c r="AM24" s="53" t="str">
        <f aca="false">LEFT($H24,18)</f>
        <v/>
      </c>
      <c r="AN24" s="53" t="str">
        <f aca="true">IF(NOT(ISBLANK($H24)),MATCH($AM24,INDIRECT(CONCATENATE("Tab!$R$2:$R$",COUNTA(Tab!$S:$S))),0),"")</f>
        <v/>
      </c>
      <c r="AP24" s="53" t="str">
        <f aca="false">IF(LEFT($C24,3)=LEFT($D24,3),"","X")</f>
        <v/>
      </c>
      <c r="AQ24" s="53" t="str">
        <f aca="false">IF(LEFT($E24,6)=LEFT($D24,6),"","X")</f>
        <v/>
      </c>
      <c r="AR24" s="53" t="str">
        <f aca="false">IF(LEFT($E24,9)=LEFT($F24,9),"","X")</f>
        <v/>
      </c>
      <c r="AS24" s="53" t="str">
        <f aca="false">IF(LEFT($H24,12)=LEFT($F24,12),"","X")</f>
        <v/>
      </c>
    </row>
    <row r="25" s="53" customFormat="true" ht="15.6" hidden="false" customHeight="false" outlineLevel="0" collapsed="false">
      <c r="B25" s="54" t="n">
        <v>9</v>
      </c>
      <c r="C25" s="55"/>
      <c r="D25" s="55"/>
      <c r="E25" s="55"/>
      <c r="F25" s="55"/>
      <c r="G25" s="47" t="str">
        <f aca="true">IFERROR(OFFSET(Tab!$M$1,$AG25,2,1,1),"")</f>
        <v/>
      </c>
      <c r="H25" s="55"/>
      <c r="I25" s="48" t="str">
        <f aca="true">IF(COUNTIF($AP25:$AS25,"X")=0,IFERROR(OFFSET(Tab!$T$1,$AN25,0,1,1),""),0)</f>
        <v/>
      </c>
      <c r="J25" s="56"/>
      <c r="K25" s="57"/>
      <c r="L25" s="50"/>
      <c r="M25" s="51" t="n">
        <v>1</v>
      </c>
      <c r="N25" s="48" t="n">
        <f aca="false">IFERROR($I25*$J25*$M25,0)</f>
        <v>0</v>
      </c>
      <c r="O25" s="52" t="n">
        <v>0</v>
      </c>
      <c r="R25" s="53" t="str">
        <f aca="false">LEFT($C25,3)</f>
        <v/>
      </c>
      <c r="S25" s="53" t="str">
        <f aca="true">IF(NOT(ISBLANK($C25)),MATCH($R25,INDIRECT(CONCATENATE("Tab!$D$1:$D$",COUNTA(Tab!$F:$F))),0),"")</f>
        <v/>
      </c>
      <c r="T25" s="53" t="str">
        <f aca="false">IF(NOT(ISBLANK($C25)),$S25 + COUNTIF(Tab!$D:$D,$R25) - 1,"")</f>
        <v/>
      </c>
      <c r="U25" s="53" t="str">
        <f aca="false">IF(NOT(ISBLANK(C25)),CONCATENATE("Tab!$F$",S25,":$F$",T25),"")</f>
        <v/>
      </c>
      <c r="W25" s="53" t="str">
        <f aca="false">LEFT($D25,6)</f>
        <v/>
      </c>
      <c r="X25" s="53" t="str">
        <f aca="true">IF(NOT(ISBLANK($D25)),MATCH($W25,INDIRECT(CONCATENATE("Tab!$H$1:$H$",COUNTA(Tab!$J:$J))),0),"")</f>
        <v/>
      </c>
      <c r="Y25" s="53" t="str">
        <f aca="false">IF(NOT(ISBLANK($D25)),$X25 + COUNTIF(Tab!$H:$H,$W25) - 1,"")</f>
        <v/>
      </c>
      <c r="Z25" s="53" t="str">
        <f aca="false">IF(NOT(ISBLANK($D25)),CONCATENATE("Tab!$J$",$X25,":$J$",$Y25),"")</f>
        <v/>
      </c>
      <c r="AB25" s="53" t="str">
        <f aca="false">LEFT($E25,9)</f>
        <v/>
      </c>
      <c r="AC25" s="53" t="str">
        <f aca="true">IF(NOT(ISBLANK($E25)),MATCH($AB25,INDIRECT(CONCATENATE("Tab!$L$1:$L$",COUNTA(Tab!$N:$N))),0),"")</f>
        <v/>
      </c>
      <c r="AD25" s="53" t="str">
        <f aca="false">IF(NOT(ISBLANK($E25)),$AC25 + COUNTIF(Tab!$L:$L,$AB25) - 1,"")</f>
        <v/>
      </c>
      <c r="AE25" s="53" t="str">
        <f aca="false">IF(NOT(ISBLANK($E25)),CONCATENATE("Tab!$N$",$AC25,":$N$",$AD25),"")</f>
        <v/>
      </c>
      <c r="AF25" s="53" t="str">
        <f aca="false">LEFT($F25,12)</f>
        <v/>
      </c>
      <c r="AG25" s="53" t="str">
        <f aca="true">IF(NOT(ISBLANK($F25)),MATCH($AF25,INDIRECT(CONCATENATE("Tab!$M$2:$M$",COUNTA(Tab!$M:$M))),0),"")</f>
        <v/>
      </c>
      <c r="AI25" s="53" t="str">
        <f aca="true">IF(NOT(ISBLANK($F25)),MATCH($AF25,INDIRECT(CONCATENATE("Tab!$Q$1:$Q$",COUNTA(Tab!$S:$S))),0),"")</f>
        <v/>
      </c>
      <c r="AJ25" s="53" t="str">
        <f aca="false">IF(NOT(ISBLANK($F25)),$AI25 + COUNTIF(Tab!$Q:$Q,$AF25) - 1,"")</f>
        <v/>
      </c>
      <c r="AK25" s="53" t="str">
        <f aca="false">IF(NOT(ISBLANK($F25)),CONCATENATE("Tab!$S$",$AI25,":$S$",$AJ25),"")</f>
        <v/>
      </c>
      <c r="AM25" s="53" t="str">
        <f aca="false">LEFT($H25,18)</f>
        <v/>
      </c>
      <c r="AN25" s="53" t="str">
        <f aca="true">IF(NOT(ISBLANK($H25)),MATCH($AM25,INDIRECT(CONCATENATE("Tab!$R$2:$R$",COUNTA(Tab!$S:$S))),0),"")</f>
        <v/>
      </c>
      <c r="AP25" s="53" t="str">
        <f aca="false">IF(LEFT($C25,3)=LEFT($D25,3),"","X")</f>
        <v/>
      </c>
      <c r="AQ25" s="53" t="str">
        <f aca="false">IF(LEFT($E25,6)=LEFT($D25,6),"","X")</f>
        <v/>
      </c>
      <c r="AR25" s="53" t="str">
        <f aca="false">IF(LEFT($E25,9)=LEFT($F25,9),"","X")</f>
        <v/>
      </c>
      <c r="AS25" s="53" t="str">
        <f aca="false">IF(LEFT($H25,12)=LEFT($F25,12),"","X")</f>
        <v/>
      </c>
    </row>
    <row r="26" s="53" customFormat="true" ht="15.6" hidden="false" customHeight="false" outlineLevel="0" collapsed="false">
      <c r="B26" s="54" t="n">
        <v>10</v>
      </c>
      <c r="C26" s="55"/>
      <c r="D26" s="55"/>
      <c r="E26" s="55"/>
      <c r="F26" s="55"/>
      <c r="G26" s="47" t="str">
        <f aca="true">IFERROR(OFFSET(Tab!$M$1,$AG26,2,1,1),"")</f>
        <v/>
      </c>
      <c r="H26" s="55"/>
      <c r="I26" s="48" t="str">
        <f aca="true">IF(COUNTIF($AP26:$AS26,"X")=0,IFERROR(OFFSET(Tab!$T$1,$AN26,0,1,1),""),0)</f>
        <v/>
      </c>
      <c r="J26" s="56"/>
      <c r="K26" s="57"/>
      <c r="L26" s="50"/>
      <c r="M26" s="51" t="n">
        <v>1</v>
      </c>
      <c r="N26" s="48" t="n">
        <f aca="false">IFERROR($I26*$J26*$M26,0)</f>
        <v>0</v>
      </c>
      <c r="O26" s="52" t="n">
        <v>0</v>
      </c>
      <c r="R26" s="53" t="str">
        <f aca="false">LEFT($C26,3)</f>
        <v/>
      </c>
      <c r="S26" s="53" t="str">
        <f aca="true">IF(NOT(ISBLANK($C26)),MATCH($R26,INDIRECT(CONCATENATE("Tab!$D$1:$D$",COUNTA(Tab!$F:$F))),0),"")</f>
        <v/>
      </c>
      <c r="T26" s="53" t="str">
        <f aca="false">IF(NOT(ISBLANK($C26)),$S26 + COUNTIF(Tab!$D:$D,$R26) - 1,"")</f>
        <v/>
      </c>
      <c r="U26" s="53" t="str">
        <f aca="false">IF(NOT(ISBLANK(C26)),CONCATENATE("Tab!$F$",S26,":$F$",T26),"")</f>
        <v/>
      </c>
      <c r="W26" s="53" t="str">
        <f aca="false">LEFT($D26,6)</f>
        <v/>
      </c>
      <c r="X26" s="53" t="str">
        <f aca="true">IF(NOT(ISBLANK($D26)),MATCH($W26,INDIRECT(CONCATENATE("Tab!$H$1:$H$",COUNTA(Tab!$J:$J))),0),"")</f>
        <v/>
      </c>
      <c r="Y26" s="53" t="str">
        <f aca="false">IF(NOT(ISBLANK($D26)),$X26 + COUNTIF(Tab!$H:$H,$W26) - 1,"")</f>
        <v/>
      </c>
      <c r="Z26" s="53" t="str">
        <f aca="false">IF(NOT(ISBLANK($D26)),CONCATENATE("Tab!$J$",$X26,":$J$",$Y26),"")</f>
        <v/>
      </c>
      <c r="AB26" s="53" t="str">
        <f aca="false">LEFT($E26,9)</f>
        <v/>
      </c>
      <c r="AC26" s="53" t="str">
        <f aca="true">IF(NOT(ISBLANK($E26)),MATCH($AB26,INDIRECT(CONCATENATE("Tab!$L$1:$L$",COUNTA(Tab!$N:$N))),0),"")</f>
        <v/>
      </c>
      <c r="AD26" s="53" t="str">
        <f aca="false">IF(NOT(ISBLANK($E26)),$AC26 + COUNTIF(Tab!$L:$L,$AB26) - 1,"")</f>
        <v/>
      </c>
      <c r="AE26" s="53" t="str">
        <f aca="false">IF(NOT(ISBLANK($E26)),CONCATENATE("Tab!$N$",$AC26,":$N$",$AD26),"")</f>
        <v/>
      </c>
      <c r="AF26" s="53" t="str">
        <f aca="false">LEFT($F26,12)</f>
        <v/>
      </c>
      <c r="AG26" s="53" t="str">
        <f aca="true">IF(NOT(ISBLANK($F26)),MATCH($AF26,INDIRECT(CONCATENATE("Tab!$M$2:$M$",COUNTA(Tab!$M:$M))),0),"")</f>
        <v/>
      </c>
      <c r="AI26" s="53" t="str">
        <f aca="true">IF(NOT(ISBLANK($F26)),MATCH($AF26,INDIRECT(CONCATENATE("Tab!$Q$1:$Q$",COUNTA(Tab!$S:$S))),0),"")</f>
        <v/>
      </c>
      <c r="AJ26" s="53" t="str">
        <f aca="false">IF(NOT(ISBLANK($F26)),$AI26 + COUNTIF(Tab!$Q:$Q,$AF26) - 1,"")</f>
        <v/>
      </c>
      <c r="AK26" s="53" t="str">
        <f aca="false">IF(NOT(ISBLANK($F26)),CONCATENATE("Tab!$S$",$AI26,":$S$",$AJ26),"")</f>
        <v/>
      </c>
      <c r="AM26" s="53" t="str">
        <f aca="false">LEFT($H26,18)</f>
        <v/>
      </c>
      <c r="AN26" s="53" t="str">
        <f aca="true">IF(NOT(ISBLANK($H26)),MATCH($AM26,INDIRECT(CONCATENATE("Tab!$R$2:$R$",COUNTA(Tab!$S:$S))),0),"")</f>
        <v/>
      </c>
      <c r="AP26" s="53" t="str">
        <f aca="false">IF(LEFT($C26,3)=LEFT($D26,3),"","X")</f>
        <v/>
      </c>
      <c r="AQ26" s="53" t="str">
        <f aca="false">IF(LEFT($E26,6)=LEFT($D26,6),"","X")</f>
        <v/>
      </c>
      <c r="AR26" s="53" t="str">
        <f aca="false">IF(LEFT($E26,9)=LEFT($F26,9),"","X")</f>
        <v/>
      </c>
      <c r="AS26" s="53" t="str">
        <f aca="false">IF(LEFT($H26,12)=LEFT($F26,12),"","X")</f>
        <v/>
      </c>
    </row>
    <row r="27" s="53" customFormat="true" ht="15.6" hidden="false" customHeight="false" outlineLevel="0" collapsed="false">
      <c r="B27" s="54" t="n">
        <v>11</v>
      </c>
      <c r="C27" s="55"/>
      <c r="D27" s="55"/>
      <c r="E27" s="55"/>
      <c r="F27" s="55"/>
      <c r="G27" s="47" t="str">
        <f aca="true">IFERROR(OFFSET(Tab!$M$1,$AG27,2,1,1),"")</f>
        <v/>
      </c>
      <c r="H27" s="55"/>
      <c r="I27" s="48" t="str">
        <f aca="true">IF(COUNTIF($AP27:$AS27,"X")=0,IFERROR(OFFSET(Tab!$T$1,$AN27,0,1,1),""),0)</f>
        <v/>
      </c>
      <c r="J27" s="56"/>
      <c r="K27" s="57"/>
      <c r="L27" s="50"/>
      <c r="M27" s="51" t="n">
        <v>1</v>
      </c>
      <c r="N27" s="48" t="n">
        <f aca="false">IFERROR($I27*$J27*$M27,0)</f>
        <v>0</v>
      </c>
      <c r="O27" s="52" t="n">
        <v>0</v>
      </c>
      <c r="R27" s="53" t="str">
        <f aca="false">LEFT($C27,3)</f>
        <v/>
      </c>
      <c r="S27" s="53" t="str">
        <f aca="true">IF(NOT(ISBLANK($C27)),MATCH($R27,INDIRECT(CONCATENATE("Tab!$D$1:$D$",COUNTA(Tab!$F:$F))),0),"")</f>
        <v/>
      </c>
      <c r="T27" s="53" t="str">
        <f aca="false">IF(NOT(ISBLANK($C27)),$S27 + COUNTIF(Tab!$D:$D,$R27) - 1,"")</f>
        <v/>
      </c>
      <c r="U27" s="53" t="str">
        <f aca="false">IF(NOT(ISBLANK(C27)),CONCATENATE("Tab!$F$",S27,":$F$",T27),"")</f>
        <v/>
      </c>
      <c r="W27" s="53" t="str">
        <f aca="false">LEFT($D27,6)</f>
        <v/>
      </c>
      <c r="X27" s="53" t="str">
        <f aca="true">IF(NOT(ISBLANK($D27)),MATCH($W27,INDIRECT(CONCATENATE("Tab!$H$1:$H$",COUNTA(Tab!$J:$J))),0),"")</f>
        <v/>
      </c>
      <c r="Y27" s="53" t="str">
        <f aca="false">IF(NOT(ISBLANK($D27)),$X27 + COUNTIF(Tab!$H:$H,$W27) - 1,"")</f>
        <v/>
      </c>
      <c r="Z27" s="53" t="str">
        <f aca="false">IF(NOT(ISBLANK($D27)),CONCATENATE("Tab!$J$",$X27,":$J$",$Y27),"")</f>
        <v/>
      </c>
      <c r="AB27" s="53" t="str">
        <f aca="false">LEFT($E27,9)</f>
        <v/>
      </c>
      <c r="AC27" s="53" t="str">
        <f aca="true">IF(NOT(ISBLANK($E27)),MATCH($AB27,INDIRECT(CONCATENATE("Tab!$L$1:$L$",COUNTA(Tab!$N:$N))),0),"")</f>
        <v/>
      </c>
      <c r="AD27" s="53" t="str">
        <f aca="false">IF(NOT(ISBLANK($E27)),$AC27 + COUNTIF(Tab!$L:$L,$AB27) - 1,"")</f>
        <v/>
      </c>
      <c r="AE27" s="53" t="str">
        <f aca="false">IF(NOT(ISBLANK($E27)),CONCATENATE("Tab!$N$",$AC27,":$N$",$AD27),"")</f>
        <v/>
      </c>
      <c r="AF27" s="53" t="str">
        <f aca="false">LEFT($F27,12)</f>
        <v/>
      </c>
      <c r="AG27" s="53" t="str">
        <f aca="true">IF(NOT(ISBLANK($F27)),MATCH($AF27,INDIRECT(CONCATENATE("Tab!$M$2:$M$",COUNTA(Tab!$M:$M))),0),"")</f>
        <v/>
      </c>
      <c r="AI27" s="53" t="str">
        <f aca="true">IF(NOT(ISBLANK($F27)),MATCH($AF27,INDIRECT(CONCATENATE("Tab!$Q$1:$Q$",COUNTA(Tab!$S:$S))),0),"")</f>
        <v/>
      </c>
      <c r="AJ27" s="53" t="str">
        <f aca="false">IF(NOT(ISBLANK($F27)),$AI27 + COUNTIF(Tab!$Q:$Q,$AF27) - 1,"")</f>
        <v/>
      </c>
      <c r="AK27" s="53" t="str">
        <f aca="false">IF(NOT(ISBLANK($F27)),CONCATENATE("Tab!$S$",$AI27,":$S$",$AJ27),"")</f>
        <v/>
      </c>
      <c r="AM27" s="53" t="str">
        <f aca="false">LEFT($H27,18)</f>
        <v/>
      </c>
      <c r="AN27" s="53" t="str">
        <f aca="true">IF(NOT(ISBLANK($H27)),MATCH($AM27,INDIRECT(CONCATENATE("Tab!$R$2:$R$",COUNTA(Tab!$S:$S))),0),"")</f>
        <v/>
      </c>
      <c r="AP27" s="53" t="str">
        <f aca="false">IF(LEFT($C27,3)=LEFT($D27,3),"","X")</f>
        <v/>
      </c>
      <c r="AQ27" s="53" t="str">
        <f aca="false">IF(LEFT($E27,6)=LEFT($D27,6),"","X")</f>
        <v/>
      </c>
      <c r="AR27" s="53" t="str">
        <f aca="false">IF(LEFT($E27,9)=LEFT($F27,9),"","X")</f>
        <v/>
      </c>
      <c r="AS27" s="53" t="str">
        <f aca="false">IF(LEFT($H27,12)=LEFT($F27,12),"","X")</f>
        <v/>
      </c>
    </row>
    <row r="28" s="53" customFormat="true" ht="15.6" hidden="false" customHeight="false" outlineLevel="0" collapsed="false">
      <c r="B28" s="54" t="n">
        <v>12</v>
      </c>
      <c r="C28" s="55"/>
      <c r="D28" s="55"/>
      <c r="E28" s="55"/>
      <c r="F28" s="55"/>
      <c r="G28" s="47" t="str">
        <f aca="true">IFERROR(OFFSET(Tab!$M$1,$AG28,2,1,1),"")</f>
        <v/>
      </c>
      <c r="H28" s="55"/>
      <c r="I28" s="48" t="str">
        <f aca="true">IF(COUNTIF($AP28:$AS28,"X")=0,IFERROR(OFFSET(Tab!$T$1,$AN28,0,1,1),""),0)</f>
        <v/>
      </c>
      <c r="J28" s="56"/>
      <c r="K28" s="57"/>
      <c r="L28" s="50"/>
      <c r="M28" s="51" t="n">
        <v>1</v>
      </c>
      <c r="N28" s="48" t="n">
        <f aca="false">IFERROR($I28*$J28*$M28,0)</f>
        <v>0</v>
      </c>
      <c r="O28" s="52" t="n">
        <v>0</v>
      </c>
      <c r="R28" s="53" t="str">
        <f aca="false">LEFT($C28,3)</f>
        <v/>
      </c>
      <c r="S28" s="53" t="str">
        <f aca="true">IF(NOT(ISBLANK($C28)),MATCH($R28,INDIRECT(CONCATENATE("Tab!$D$1:$D$",COUNTA(Tab!$F:$F))),0),"")</f>
        <v/>
      </c>
      <c r="T28" s="53" t="str">
        <f aca="false">IF(NOT(ISBLANK($C28)),$S28 + COUNTIF(Tab!$D:$D,$R28) - 1,"")</f>
        <v/>
      </c>
      <c r="U28" s="53" t="str">
        <f aca="false">IF(NOT(ISBLANK(C28)),CONCATENATE("Tab!$F$",S28,":$F$",T28),"")</f>
        <v/>
      </c>
      <c r="W28" s="53" t="str">
        <f aca="false">LEFT($D28,6)</f>
        <v/>
      </c>
      <c r="X28" s="53" t="str">
        <f aca="true">IF(NOT(ISBLANK($D28)),MATCH($W28,INDIRECT(CONCATENATE("Tab!$H$1:$H$",COUNTA(Tab!$J:$J))),0),"")</f>
        <v/>
      </c>
      <c r="Y28" s="53" t="str">
        <f aca="false">IF(NOT(ISBLANK($D28)),$X28 + COUNTIF(Tab!$H:$H,$W28) - 1,"")</f>
        <v/>
      </c>
      <c r="Z28" s="53" t="str">
        <f aca="false">IF(NOT(ISBLANK($D28)),CONCATENATE("Tab!$J$",$X28,":$J$",$Y28),"")</f>
        <v/>
      </c>
      <c r="AB28" s="53" t="str">
        <f aca="false">LEFT($E28,9)</f>
        <v/>
      </c>
      <c r="AC28" s="53" t="str">
        <f aca="true">IF(NOT(ISBLANK($E28)),MATCH($AB28,INDIRECT(CONCATENATE("Tab!$L$1:$L$",COUNTA(Tab!$N:$N))),0),"")</f>
        <v/>
      </c>
      <c r="AD28" s="53" t="str">
        <f aca="false">IF(NOT(ISBLANK($E28)),$AC28 + COUNTIF(Tab!$L:$L,$AB28) - 1,"")</f>
        <v/>
      </c>
      <c r="AE28" s="53" t="str">
        <f aca="false">IF(NOT(ISBLANK($E28)),CONCATENATE("Tab!$N$",$AC28,":$N$",$AD28),"")</f>
        <v/>
      </c>
      <c r="AF28" s="53" t="str">
        <f aca="false">LEFT($F28,12)</f>
        <v/>
      </c>
      <c r="AG28" s="53" t="str">
        <f aca="true">IF(NOT(ISBLANK($F28)),MATCH($AF28,INDIRECT(CONCATENATE("Tab!$M$2:$M$",COUNTA(Tab!$M:$M))),0),"")</f>
        <v/>
      </c>
      <c r="AI28" s="53" t="str">
        <f aca="true">IF(NOT(ISBLANK($F28)),MATCH($AF28,INDIRECT(CONCATENATE("Tab!$Q$1:$Q$",COUNTA(Tab!$S:$S))),0),"")</f>
        <v/>
      </c>
      <c r="AJ28" s="53" t="str">
        <f aca="false">IF(NOT(ISBLANK($F28)),$AI28 + COUNTIF(Tab!$Q:$Q,$AF28) - 1,"")</f>
        <v/>
      </c>
      <c r="AK28" s="53" t="str">
        <f aca="false">IF(NOT(ISBLANK($F28)),CONCATENATE("Tab!$S$",$AI28,":$S$",$AJ28),"")</f>
        <v/>
      </c>
      <c r="AM28" s="53" t="str">
        <f aca="false">LEFT($H28,18)</f>
        <v/>
      </c>
      <c r="AN28" s="53" t="str">
        <f aca="true">IF(NOT(ISBLANK($H28)),MATCH($AM28,INDIRECT(CONCATENATE("Tab!$R$2:$R$",COUNTA(Tab!$S:$S))),0),"")</f>
        <v/>
      </c>
      <c r="AP28" s="53" t="str">
        <f aca="false">IF(LEFT($C28,3)=LEFT($D28,3),"","X")</f>
        <v/>
      </c>
      <c r="AQ28" s="53" t="str">
        <f aca="false">IF(LEFT($E28,6)=LEFT($D28,6),"","X")</f>
        <v/>
      </c>
      <c r="AR28" s="53" t="str">
        <f aca="false">IF(LEFT($E28,9)=LEFT($F28,9),"","X")</f>
        <v/>
      </c>
      <c r="AS28" s="53" t="str">
        <f aca="false">IF(LEFT($H28,12)=LEFT($F28,12),"","X")</f>
        <v/>
      </c>
    </row>
    <row r="29" s="53" customFormat="true" ht="15.6" hidden="false" customHeight="false" outlineLevel="0" collapsed="false">
      <c r="B29" s="54" t="n">
        <v>13</v>
      </c>
      <c r="C29" s="55"/>
      <c r="D29" s="55"/>
      <c r="E29" s="55"/>
      <c r="F29" s="55"/>
      <c r="G29" s="47" t="str">
        <f aca="true">IFERROR(OFFSET(Tab!$M$1,$AG29,2,1,1),"")</f>
        <v/>
      </c>
      <c r="H29" s="55"/>
      <c r="I29" s="48" t="str">
        <f aca="true">IF(COUNTIF($AP29:$AS29,"X")=0,IFERROR(OFFSET(Tab!$T$1,$AN29,0,1,1),""),0)</f>
        <v/>
      </c>
      <c r="J29" s="56"/>
      <c r="K29" s="57"/>
      <c r="L29" s="50"/>
      <c r="M29" s="51" t="n">
        <v>1</v>
      </c>
      <c r="N29" s="48" t="n">
        <f aca="false">IFERROR($I29*$J29*$M29,0)</f>
        <v>0</v>
      </c>
      <c r="O29" s="52" t="n">
        <v>0</v>
      </c>
      <c r="R29" s="53" t="str">
        <f aca="false">LEFT($C29,3)</f>
        <v/>
      </c>
      <c r="S29" s="53" t="str">
        <f aca="true">IF(NOT(ISBLANK($C29)),MATCH($R29,INDIRECT(CONCATENATE("Tab!$D$1:$D$",COUNTA(Tab!$F:$F))),0),"")</f>
        <v/>
      </c>
      <c r="T29" s="53" t="str">
        <f aca="false">IF(NOT(ISBLANK($C29)),$S29 + COUNTIF(Tab!$D:$D,$R29) - 1,"")</f>
        <v/>
      </c>
      <c r="U29" s="53" t="str">
        <f aca="false">IF(NOT(ISBLANK(C29)),CONCATENATE("Tab!$F$",S29,":$F$",T29),"")</f>
        <v/>
      </c>
      <c r="W29" s="53" t="str">
        <f aca="false">LEFT($D29,6)</f>
        <v/>
      </c>
      <c r="X29" s="53" t="str">
        <f aca="true">IF(NOT(ISBLANK($D29)),MATCH($W29,INDIRECT(CONCATENATE("Tab!$H$1:$H$",COUNTA(Tab!$J:$J))),0),"")</f>
        <v/>
      </c>
      <c r="Y29" s="53" t="str">
        <f aca="false">IF(NOT(ISBLANK($D29)),$X29 + COUNTIF(Tab!$H:$H,$W29) - 1,"")</f>
        <v/>
      </c>
      <c r="Z29" s="53" t="str">
        <f aca="false">IF(NOT(ISBLANK($D29)),CONCATENATE("Tab!$J$",$X29,":$J$",$Y29),"")</f>
        <v/>
      </c>
      <c r="AB29" s="53" t="str">
        <f aca="false">LEFT($E29,9)</f>
        <v/>
      </c>
      <c r="AC29" s="53" t="str">
        <f aca="true">IF(NOT(ISBLANK($E29)),MATCH($AB29,INDIRECT(CONCATENATE("Tab!$L$1:$L$",COUNTA(Tab!$N:$N))),0),"")</f>
        <v/>
      </c>
      <c r="AD29" s="53" t="str">
        <f aca="false">IF(NOT(ISBLANK($E29)),$AC29 + COUNTIF(Tab!$L:$L,$AB29) - 1,"")</f>
        <v/>
      </c>
      <c r="AE29" s="53" t="str">
        <f aca="false">IF(NOT(ISBLANK($E29)),CONCATENATE("Tab!$N$",$AC29,":$N$",$AD29),"")</f>
        <v/>
      </c>
      <c r="AF29" s="53" t="str">
        <f aca="false">LEFT($F29,12)</f>
        <v/>
      </c>
      <c r="AG29" s="53" t="str">
        <f aca="true">IF(NOT(ISBLANK($F29)),MATCH($AF29,INDIRECT(CONCATENATE("Tab!$M$2:$M$",COUNTA(Tab!$M:$M))),0),"")</f>
        <v/>
      </c>
      <c r="AI29" s="53" t="str">
        <f aca="true">IF(NOT(ISBLANK($F29)),MATCH($AF29,INDIRECT(CONCATENATE("Tab!$Q$1:$Q$",COUNTA(Tab!$S:$S))),0),"")</f>
        <v/>
      </c>
      <c r="AJ29" s="53" t="str">
        <f aca="false">IF(NOT(ISBLANK($F29)),$AI29 + COUNTIF(Tab!$Q:$Q,$AF29) - 1,"")</f>
        <v/>
      </c>
      <c r="AK29" s="53" t="str">
        <f aca="false">IF(NOT(ISBLANK($F29)),CONCATENATE("Tab!$S$",$AI29,":$S$",$AJ29),"")</f>
        <v/>
      </c>
      <c r="AM29" s="53" t="str">
        <f aca="false">LEFT($H29,18)</f>
        <v/>
      </c>
      <c r="AN29" s="53" t="str">
        <f aca="true">IF(NOT(ISBLANK($H29)),MATCH($AM29,INDIRECT(CONCATENATE("Tab!$R$2:$R$",COUNTA(Tab!$S:$S))),0),"")</f>
        <v/>
      </c>
      <c r="AP29" s="53" t="str">
        <f aca="false">IF(LEFT($C29,3)=LEFT($D29,3),"","X")</f>
        <v/>
      </c>
      <c r="AQ29" s="53" t="str">
        <f aca="false">IF(LEFT($E29,6)=LEFT($D29,6),"","X")</f>
        <v/>
      </c>
      <c r="AR29" s="53" t="str">
        <f aca="false">IF(LEFT($E29,9)=LEFT($F29,9),"","X")</f>
        <v/>
      </c>
      <c r="AS29" s="53" t="str">
        <f aca="false">IF(LEFT($H29,12)=LEFT($F29,12),"","X")</f>
        <v/>
      </c>
    </row>
    <row r="30" s="53" customFormat="true" ht="15.6" hidden="false" customHeight="false" outlineLevel="0" collapsed="false">
      <c r="B30" s="54" t="n">
        <v>14</v>
      </c>
      <c r="C30" s="55"/>
      <c r="D30" s="55"/>
      <c r="E30" s="55"/>
      <c r="F30" s="55"/>
      <c r="G30" s="47" t="str">
        <f aca="true">IFERROR(OFFSET(Tab!$M$1,$AG30,2,1,1),"")</f>
        <v/>
      </c>
      <c r="H30" s="55"/>
      <c r="I30" s="48" t="str">
        <f aca="true">IF(COUNTIF($AP30:$AS30,"X")=0,IFERROR(OFFSET(Tab!$T$1,$AN30,0,1,1),""),0)</f>
        <v/>
      </c>
      <c r="J30" s="56"/>
      <c r="K30" s="57"/>
      <c r="L30" s="50"/>
      <c r="M30" s="51" t="n">
        <v>1</v>
      </c>
      <c r="N30" s="48" t="n">
        <f aca="false">IFERROR($I30*$J30*$M30,0)</f>
        <v>0</v>
      </c>
      <c r="O30" s="52" t="n">
        <v>0</v>
      </c>
      <c r="R30" s="53" t="str">
        <f aca="false">LEFT($C30,3)</f>
        <v/>
      </c>
      <c r="S30" s="53" t="str">
        <f aca="true">IF(NOT(ISBLANK($C30)),MATCH($R30,INDIRECT(CONCATENATE("Tab!$D$1:$D$",COUNTA(Tab!$F:$F))),0),"")</f>
        <v/>
      </c>
      <c r="T30" s="53" t="str">
        <f aca="false">IF(NOT(ISBLANK($C30)),$S30 + COUNTIF(Tab!$D:$D,$R30) - 1,"")</f>
        <v/>
      </c>
      <c r="U30" s="53" t="str">
        <f aca="false">IF(NOT(ISBLANK(C30)),CONCATENATE("Tab!$F$",S30,":$F$",T30),"")</f>
        <v/>
      </c>
      <c r="W30" s="53" t="str">
        <f aca="false">LEFT($D30,6)</f>
        <v/>
      </c>
      <c r="X30" s="53" t="str">
        <f aca="true">IF(NOT(ISBLANK($D30)),MATCH($W30,INDIRECT(CONCATENATE("Tab!$H$1:$H$",COUNTA(Tab!$J:$J))),0),"")</f>
        <v/>
      </c>
      <c r="Y30" s="53" t="str">
        <f aca="false">IF(NOT(ISBLANK($D30)),$X30 + COUNTIF(Tab!$H:$H,$W30) - 1,"")</f>
        <v/>
      </c>
      <c r="Z30" s="53" t="str">
        <f aca="false">IF(NOT(ISBLANK($D30)),CONCATENATE("Tab!$J$",$X30,":$J$",$Y30),"")</f>
        <v/>
      </c>
      <c r="AB30" s="53" t="str">
        <f aca="false">LEFT($E30,9)</f>
        <v/>
      </c>
      <c r="AC30" s="53" t="str">
        <f aca="true">IF(NOT(ISBLANK($E30)),MATCH($AB30,INDIRECT(CONCATENATE("Tab!$L$1:$L$",COUNTA(Tab!$N:$N))),0),"")</f>
        <v/>
      </c>
      <c r="AD30" s="53" t="str">
        <f aca="false">IF(NOT(ISBLANK($E30)),$AC30 + COUNTIF(Tab!$L:$L,$AB30) - 1,"")</f>
        <v/>
      </c>
      <c r="AE30" s="53" t="str">
        <f aca="false">IF(NOT(ISBLANK($E30)),CONCATENATE("Tab!$N$",$AC30,":$N$",$AD30),"")</f>
        <v/>
      </c>
      <c r="AF30" s="53" t="str">
        <f aca="false">LEFT($F30,12)</f>
        <v/>
      </c>
      <c r="AG30" s="53" t="str">
        <f aca="true">IF(NOT(ISBLANK($F30)),MATCH($AF30,INDIRECT(CONCATENATE("Tab!$M$2:$M$",COUNTA(Tab!$M:$M))),0),"")</f>
        <v/>
      </c>
      <c r="AI30" s="53" t="str">
        <f aca="true">IF(NOT(ISBLANK($F30)),MATCH($AF30,INDIRECT(CONCATENATE("Tab!$Q$1:$Q$",COUNTA(Tab!$S:$S))),0),"")</f>
        <v/>
      </c>
      <c r="AJ30" s="53" t="str">
        <f aca="false">IF(NOT(ISBLANK($F30)),$AI30 + COUNTIF(Tab!$Q:$Q,$AF30) - 1,"")</f>
        <v/>
      </c>
      <c r="AK30" s="53" t="str">
        <f aca="false">IF(NOT(ISBLANK($F30)),CONCATENATE("Tab!$S$",$AI30,":$S$",$AJ30),"")</f>
        <v/>
      </c>
      <c r="AM30" s="53" t="str">
        <f aca="false">LEFT($H30,18)</f>
        <v/>
      </c>
      <c r="AN30" s="53" t="str">
        <f aca="true">IF(NOT(ISBLANK($H30)),MATCH($AM30,INDIRECT(CONCATENATE("Tab!$R$2:$R$",COUNTA(Tab!$S:$S))),0),"")</f>
        <v/>
      </c>
      <c r="AP30" s="53" t="str">
        <f aca="false">IF(LEFT($C30,3)=LEFT($D30,3),"","X")</f>
        <v/>
      </c>
      <c r="AQ30" s="53" t="str">
        <f aca="false">IF(LEFT($E30,6)=LEFT($D30,6),"","X")</f>
        <v/>
      </c>
      <c r="AR30" s="53" t="str">
        <f aca="false">IF(LEFT($E30,9)=LEFT($F30,9),"","X")</f>
        <v/>
      </c>
      <c r="AS30" s="53" t="str">
        <f aca="false">IF(LEFT($H30,12)=LEFT($F30,12),"","X")</f>
        <v/>
      </c>
    </row>
    <row r="31" s="53" customFormat="true" ht="15.6" hidden="false" customHeight="false" outlineLevel="0" collapsed="false">
      <c r="B31" s="54" t="n">
        <v>15</v>
      </c>
      <c r="C31" s="55"/>
      <c r="D31" s="55"/>
      <c r="E31" s="55"/>
      <c r="F31" s="55"/>
      <c r="G31" s="47" t="str">
        <f aca="true">IFERROR(OFFSET(Tab!$M$1,$AG31,2,1,1),"")</f>
        <v/>
      </c>
      <c r="H31" s="55"/>
      <c r="I31" s="48" t="str">
        <f aca="true">IF(COUNTIF($AP31:$AS31,"X")=0,IFERROR(OFFSET(Tab!$T$1,$AN31,0,1,1),""),0)</f>
        <v/>
      </c>
      <c r="J31" s="56"/>
      <c r="K31" s="57"/>
      <c r="L31" s="50"/>
      <c r="M31" s="51" t="n">
        <v>1</v>
      </c>
      <c r="N31" s="48" t="n">
        <f aca="false">IFERROR($I31*$J31*$M31,0)</f>
        <v>0</v>
      </c>
      <c r="O31" s="52" t="n">
        <v>0</v>
      </c>
      <c r="R31" s="53" t="str">
        <f aca="false">LEFT($C31,3)</f>
        <v/>
      </c>
      <c r="S31" s="53" t="str">
        <f aca="true">IF(NOT(ISBLANK($C31)),MATCH($R31,INDIRECT(CONCATENATE("Tab!$D$1:$D$",COUNTA(Tab!$F:$F))),0),"")</f>
        <v/>
      </c>
      <c r="T31" s="53" t="str">
        <f aca="false">IF(NOT(ISBLANK($C31)),$S31 + COUNTIF(Tab!$D:$D,$R31) - 1,"")</f>
        <v/>
      </c>
      <c r="U31" s="53" t="str">
        <f aca="false">IF(NOT(ISBLANK(C31)),CONCATENATE("Tab!$F$",S31,":$F$",T31),"")</f>
        <v/>
      </c>
      <c r="W31" s="53" t="str">
        <f aca="false">LEFT($D31,6)</f>
        <v/>
      </c>
      <c r="X31" s="53" t="str">
        <f aca="true">IF(NOT(ISBLANK($D31)),MATCH($W31,INDIRECT(CONCATENATE("Tab!$H$1:$H$",COUNTA(Tab!$J:$J))),0),"")</f>
        <v/>
      </c>
      <c r="Y31" s="53" t="str">
        <f aca="false">IF(NOT(ISBLANK($D31)),$X31 + COUNTIF(Tab!$H:$H,$W31) - 1,"")</f>
        <v/>
      </c>
      <c r="Z31" s="53" t="str">
        <f aca="false">IF(NOT(ISBLANK($D31)),CONCATENATE("Tab!$J$",$X31,":$J$",$Y31),"")</f>
        <v/>
      </c>
      <c r="AB31" s="53" t="str">
        <f aca="false">LEFT($E31,9)</f>
        <v/>
      </c>
      <c r="AC31" s="53" t="str">
        <f aca="true">IF(NOT(ISBLANK($E31)),MATCH($AB31,INDIRECT(CONCATENATE("Tab!$L$1:$L$",COUNTA(Tab!$N:$N))),0),"")</f>
        <v/>
      </c>
      <c r="AD31" s="53" t="str">
        <f aca="false">IF(NOT(ISBLANK($E31)),$AC31 + COUNTIF(Tab!$L:$L,$AB31) - 1,"")</f>
        <v/>
      </c>
      <c r="AE31" s="53" t="str">
        <f aca="false">IF(NOT(ISBLANK($E31)),CONCATENATE("Tab!$N$",$AC31,":$N$",$AD31),"")</f>
        <v/>
      </c>
      <c r="AF31" s="53" t="str">
        <f aca="false">LEFT($F31,12)</f>
        <v/>
      </c>
      <c r="AG31" s="53" t="str">
        <f aca="true">IF(NOT(ISBLANK($F31)),MATCH($AF31,INDIRECT(CONCATENATE("Tab!$M$2:$M$",COUNTA(Tab!$M:$M))),0),"")</f>
        <v/>
      </c>
      <c r="AI31" s="53" t="str">
        <f aca="true">IF(NOT(ISBLANK($F31)),MATCH($AF31,INDIRECT(CONCATENATE("Tab!$Q$1:$Q$",COUNTA(Tab!$S:$S))),0),"")</f>
        <v/>
      </c>
      <c r="AJ31" s="53" t="str">
        <f aca="false">IF(NOT(ISBLANK($F31)),$AI31 + COUNTIF(Tab!$Q:$Q,$AF31) - 1,"")</f>
        <v/>
      </c>
      <c r="AK31" s="53" t="str">
        <f aca="false">IF(NOT(ISBLANK($F31)),CONCATENATE("Tab!$S$",$AI31,":$S$",$AJ31),"")</f>
        <v/>
      </c>
      <c r="AM31" s="53" t="str">
        <f aca="false">LEFT($H31,18)</f>
        <v/>
      </c>
      <c r="AN31" s="53" t="str">
        <f aca="true">IF(NOT(ISBLANK($H31)),MATCH($AM31,INDIRECT(CONCATENATE("Tab!$R$2:$R$",COUNTA(Tab!$S:$S))),0),"")</f>
        <v/>
      </c>
      <c r="AP31" s="53" t="str">
        <f aca="false">IF(LEFT($C31,3)=LEFT($D31,3),"","X")</f>
        <v/>
      </c>
      <c r="AQ31" s="53" t="str">
        <f aca="false">IF(LEFT($E31,6)=LEFT($D31,6),"","X")</f>
        <v/>
      </c>
      <c r="AR31" s="53" t="str">
        <f aca="false">IF(LEFT($E31,9)=LEFT($F31,9),"","X")</f>
        <v/>
      </c>
      <c r="AS31" s="53" t="str">
        <f aca="false">IF(LEFT($H31,12)=LEFT($F31,12),"","X")</f>
        <v/>
      </c>
    </row>
    <row r="32" s="53" customFormat="true" ht="15.6" hidden="false" customHeight="false" outlineLevel="0" collapsed="false">
      <c r="B32" s="54" t="n">
        <v>16</v>
      </c>
      <c r="C32" s="55"/>
      <c r="D32" s="55"/>
      <c r="E32" s="55"/>
      <c r="F32" s="55"/>
      <c r="G32" s="47" t="str">
        <f aca="true">IFERROR(OFFSET(Tab!$M$1,$AG32,2,1,1),"")</f>
        <v/>
      </c>
      <c r="H32" s="55"/>
      <c r="I32" s="48" t="str">
        <f aca="true">IF(COUNTIF($AP32:$AS32,"X")=0,IFERROR(OFFSET(Tab!$T$1,$AN32,0,1,1),""),0)</f>
        <v/>
      </c>
      <c r="J32" s="56"/>
      <c r="K32" s="57"/>
      <c r="L32" s="50"/>
      <c r="M32" s="51" t="n">
        <v>1</v>
      </c>
      <c r="N32" s="48" t="n">
        <f aca="false">IFERROR($I32*$J32*$M32,0)</f>
        <v>0</v>
      </c>
      <c r="O32" s="52" t="n">
        <v>0</v>
      </c>
      <c r="R32" s="53" t="str">
        <f aca="false">LEFT($C32,3)</f>
        <v/>
      </c>
      <c r="S32" s="53" t="str">
        <f aca="true">IF(NOT(ISBLANK($C32)),MATCH($R32,INDIRECT(CONCATENATE("Tab!$D$1:$D$",COUNTA(Tab!$F:$F))),0),"")</f>
        <v/>
      </c>
      <c r="T32" s="53" t="str">
        <f aca="false">IF(NOT(ISBLANK($C32)),$S32 + COUNTIF(Tab!$D:$D,$R32) - 1,"")</f>
        <v/>
      </c>
      <c r="U32" s="53" t="str">
        <f aca="false">IF(NOT(ISBLANK(C32)),CONCATENATE("Tab!$F$",S32,":$F$",T32),"")</f>
        <v/>
      </c>
      <c r="W32" s="53" t="str">
        <f aca="false">LEFT($D32,6)</f>
        <v/>
      </c>
      <c r="X32" s="53" t="str">
        <f aca="true">IF(NOT(ISBLANK($D32)),MATCH($W32,INDIRECT(CONCATENATE("Tab!$H$1:$H$",COUNTA(Tab!$J:$J))),0),"")</f>
        <v/>
      </c>
      <c r="Y32" s="53" t="str">
        <f aca="false">IF(NOT(ISBLANK($D32)),$X32 + COUNTIF(Tab!$H:$H,$W32) - 1,"")</f>
        <v/>
      </c>
      <c r="Z32" s="53" t="str">
        <f aca="false">IF(NOT(ISBLANK($D32)),CONCATENATE("Tab!$J$",$X32,":$J$",$Y32),"")</f>
        <v/>
      </c>
      <c r="AB32" s="53" t="str">
        <f aca="false">LEFT($E32,9)</f>
        <v/>
      </c>
      <c r="AC32" s="53" t="str">
        <f aca="true">IF(NOT(ISBLANK($E32)),MATCH($AB32,INDIRECT(CONCATENATE("Tab!$L$1:$L$",COUNTA(Tab!$N:$N))),0),"")</f>
        <v/>
      </c>
      <c r="AD32" s="53" t="str">
        <f aca="false">IF(NOT(ISBLANK($E32)),$AC32 + COUNTIF(Tab!$L:$L,$AB32) - 1,"")</f>
        <v/>
      </c>
      <c r="AE32" s="53" t="str">
        <f aca="false">IF(NOT(ISBLANK($E32)),CONCATENATE("Tab!$N$",$AC32,":$N$",$AD32),"")</f>
        <v/>
      </c>
      <c r="AF32" s="53" t="str">
        <f aca="false">LEFT($F32,12)</f>
        <v/>
      </c>
      <c r="AG32" s="53" t="str">
        <f aca="true">IF(NOT(ISBLANK($F32)),MATCH($AF32,INDIRECT(CONCATENATE("Tab!$M$2:$M$",COUNTA(Tab!$M:$M))),0),"")</f>
        <v/>
      </c>
      <c r="AI32" s="53" t="str">
        <f aca="true">IF(NOT(ISBLANK($F32)),MATCH($AF32,INDIRECT(CONCATENATE("Tab!$Q$1:$Q$",COUNTA(Tab!$S:$S))),0),"")</f>
        <v/>
      </c>
      <c r="AJ32" s="53" t="str">
        <f aca="false">IF(NOT(ISBLANK($F32)),$AI32 + COUNTIF(Tab!$Q:$Q,$AF32) - 1,"")</f>
        <v/>
      </c>
      <c r="AK32" s="53" t="str">
        <f aca="false">IF(NOT(ISBLANK($F32)),CONCATENATE("Tab!$S$",$AI32,":$S$",$AJ32),"")</f>
        <v/>
      </c>
      <c r="AM32" s="53" t="str">
        <f aca="false">LEFT($H32,18)</f>
        <v/>
      </c>
      <c r="AN32" s="53" t="str">
        <f aca="true">IF(NOT(ISBLANK($H32)),MATCH($AM32,INDIRECT(CONCATENATE("Tab!$R$2:$R$",COUNTA(Tab!$S:$S))),0),"")</f>
        <v/>
      </c>
      <c r="AP32" s="53" t="str">
        <f aca="false">IF(LEFT($C32,3)=LEFT($D32,3),"","X")</f>
        <v/>
      </c>
      <c r="AQ32" s="53" t="str">
        <f aca="false">IF(LEFT($E32,6)=LEFT($D32,6),"","X")</f>
        <v/>
      </c>
      <c r="AR32" s="53" t="str">
        <f aca="false">IF(LEFT($E32,9)=LEFT($F32,9),"","X")</f>
        <v/>
      </c>
      <c r="AS32" s="53" t="str">
        <f aca="false">IF(LEFT($H32,12)=LEFT($F32,12),"","X")</f>
        <v/>
      </c>
    </row>
    <row r="33" s="53" customFormat="true" ht="15.6" hidden="false" customHeight="false" outlineLevel="0" collapsed="false">
      <c r="B33" s="54" t="n">
        <v>17</v>
      </c>
      <c r="C33" s="55"/>
      <c r="D33" s="55"/>
      <c r="E33" s="55"/>
      <c r="F33" s="55"/>
      <c r="G33" s="47" t="str">
        <f aca="true">IFERROR(OFFSET(Tab!$M$1,$AG33,2,1,1),"")</f>
        <v/>
      </c>
      <c r="H33" s="55"/>
      <c r="I33" s="48" t="str">
        <f aca="true">IF(COUNTIF($AP33:$AS33,"X")=0,IFERROR(OFFSET(Tab!$T$1,$AN33,0,1,1),""),0)</f>
        <v/>
      </c>
      <c r="J33" s="56"/>
      <c r="K33" s="57"/>
      <c r="L33" s="50"/>
      <c r="M33" s="51" t="n">
        <v>1</v>
      </c>
      <c r="N33" s="48" t="n">
        <f aca="false">IFERROR($I33*$J33*$M33,0)</f>
        <v>0</v>
      </c>
      <c r="O33" s="52" t="n">
        <v>0</v>
      </c>
      <c r="R33" s="53" t="str">
        <f aca="false">LEFT($C33,3)</f>
        <v/>
      </c>
      <c r="S33" s="53" t="str">
        <f aca="true">IF(NOT(ISBLANK($C33)),MATCH($R33,INDIRECT(CONCATENATE("Tab!$D$1:$D$",COUNTA(Tab!$F:$F))),0),"")</f>
        <v/>
      </c>
      <c r="T33" s="53" t="str">
        <f aca="false">IF(NOT(ISBLANK($C33)),$S33 + COUNTIF(Tab!$D:$D,$R33) - 1,"")</f>
        <v/>
      </c>
      <c r="U33" s="53" t="str">
        <f aca="false">IF(NOT(ISBLANK(C33)),CONCATENATE("Tab!$F$",S33,":$F$",T33),"")</f>
        <v/>
      </c>
      <c r="W33" s="53" t="str">
        <f aca="false">LEFT($D33,6)</f>
        <v/>
      </c>
      <c r="X33" s="53" t="str">
        <f aca="true">IF(NOT(ISBLANK($D33)),MATCH($W33,INDIRECT(CONCATENATE("Tab!$H$1:$H$",COUNTA(Tab!$J:$J))),0),"")</f>
        <v/>
      </c>
      <c r="Y33" s="53" t="str">
        <f aca="false">IF(NOT(ISBLANK($D33)),$X33 + COUNTIF(Tab!$H:$H,$W33) - 1,"")</f>
        <v/>
      </c>
      <c r="Z33" s="53" t="str">
        <f aca="false">IF(NOT(ISBLANK($D33)),CONCATENATE("Tab!$J$",$X33,":$J$",$Y33),"")</f>
        <v/>
      </c>
      <c r="AB33" s="53" t="str">
        <f aca="false">LEFT($E33,9)</f>
        <v/>
      </c>
      <c r="AC33" s="53" t="str">
        <f aca="true">IF(NOT(ISBLANK($E33)),MATCH($AB33,INDIRECT(CONCATENATE("Tab!$L$1:$L$",COUNTA(Tab!$N:$N))),0),"")</f>
        <v/>
      </c>
      <c r="AD33" s="53" t="str">
        <f aca="false">IF(NOT(ISBLANK($E33)),$AC33 + COUNTIF(Tab!$L:$L,$AB33) - 1,"")</f>
        <v/>
      </c>
      <c r="AE33" s="53" t="str">
        <f aca="false">IF(NOT(ISBLANK($E33)),CONCATENATE("Tab!$N$",$AC33,":$N$",$AD33),"")</f>
        <v/>
      </c>
      <c r="AF33" s="53" t="str">
        <f aca="false">LEFT($F33,12)</f>
        <v/>
      </c>
      <c r="AG33" s="53" t="str">
        <f aca="true">IF(NOT(ISBLANK($F33)),MATCH($AF33,INDIRECT(CONCATENATE("Tab!$M$2:$M$",COUNTA(Tab!$M:$M))),0),"")</f>
        <v/>
      </c>
      <c r="AI33" s="53" t="str">
        <f aca="true">IF(NOT(ISBLANK($F33)),MATCH($AF33,INDIRECT(CONCATENATE("Tab!$Q$1:$Q$",COUNTA(Tab!$S:$S))),0),"")</f>
        <v/>
      </c>
      <c r="AJ33" s="53" t="str">
        <f aca="false">IF(NOT(ISBLANK($F33)),$AI33 + COUNTIF(Tab!$Q:$Q,$AF33) - 1,"")</f>
        <v/>
      </c>
      <c r="AK33" s="53" t="str">
        <f aca="false">IF(NOT(ISBLANK($F33)),CONCATENATE("Tab!$S$",$AI33,":$S$",$AJ33),"")</f>
        <v/>
      </c>
      <c r="AM33" s="53" t="str">
        <f aca="false">LEFT($H33,18)</f>
        <v/>
      </c>
      <c r="AN33" s="53" t="str">
        <f aca="true">IF(NOT(ISBLANK($H33)),MATCH($AM33,INDIRECT(CONCATENATE("Tab!$R$2:$R$",COUNTA(Tab!$S:$S))),0),"")</f>
        <v/>
      </c>
      <c r="AP33" s="53" t="str">
        <f aca="false">IF(LEFT($C33,3)=LEFT($D33,3),"","X")</f>
        <v/>
      </c>
      <c r="AQ33" s="53" t="str">
        <f aca="false">IF(LEFT($E33,6)=LEFT($D33,6),"","X")</f>
        <v/>
      </c>
      <c r="AR33" s="53" t="str">
        <f aca="false">IF(LEFT($E33,9)=LEFT($F33,9),"","X")</f>
        <v/>
      </c>
      <c r="AS33" s="53" t="str">
        <f aca="false">IF(LEFT($H33,12)=LEFT($F33,12),"","X")</f>
        <v/>
      </c>
    </row>
    <row r="34" s="53" customFormat="true" ht="15.6" hidden="false" customHeight="false" outlineLevel="0" collapsed="false">
      <c r="B34" s="54" t="n">
        <v>18</v>
      </c>
      <c r="C34" s="55"/>
      <c r="D34" s="55"/>
      <c r="E34" s="55"/>
      <c r="F34" s="55"/>
      <c r="G34" s="47" t="str">
        <f aca="true">IFERROR(OFFSET(Tab!$M$1,$AG34,2,1,1),"")</f>
        <v/>
      </c>
      <c r="H34" s="55"/>
      <c r="I34" s="48" t="str">
        <f aca="true">IF(COUNTIF($AP34:$AS34,"X")=0,IFERROR(OFFSET(Tab!$T$1,$AN34,0,1,1),""),0)</f>
        <v/>
      </c>
      <c r="J34" s="56"/>
      <c r="K34" s="57"/>
      <c r="L34" s="50"/>
      <c r="M34" s="51" t="n">
        <v>1</v>
      </c>
      <c r="N34" s="48" t="n">
        <f aca="false">IFERROR($I34*$J34*$M34,0)</f>
        <v>0</v>
      </c>
      <c r="O34" s="52" t="n">
        <v>0</v>
      </c>
      <c r="R34" s="53" t="str">
        <f aca="false">LEFT($C34,3)</f>
        <v/>
      </c>
      <c r="S34" s="53" t="str">
        <f aca="true">IF(NOT(ISBLANK($C34)),MATCH($R34,INDIRECT(CONCATENATE("Tab!$D$1:$D$",COUNTA(Tab!$F:$F))),0),"")</f>
        <v/>
      </c>
      <c r="T34" s="53" t="str">
        <f aca="false">IF(NOT(ISBLANK($C34)),$S34 + COUNTIF(Tab!$D:$D,$R34) - 1,"")</f>
        <v/>
      </c>
      <c r="U34" s="53" t="str">
        <f aca="false">IF(NOT(ISBLANK(C34)),CONCATENATE("Tab!$F$",S34,":$F$",T34),"")</f>
        <v/>
      </c>
      <c r="W34" s="53" t="str">
        <f aca="false">LEFT($D34,6)</f>
        <v/>
      </c>
      <c r="X34" s="53" t="str">
        <f aca="true">IF(NOT(ISBLANK($D34)),MATCH($W34,INDIRECT(CONCATENATE("Tab!$H$1:$H$",COUNTA(Tab!$J:$J))),0),"")</f>
        <v/>
      </c>
      <c r="Y34" s="53" t="str">
        <f aca="false">IF(NOT(ISBLANK($D34)),$X34 + COUNTIF(Tab!$H:$H,$W34) - 1,"")</f>
        <v/>
      </c>
      <c r="Z34" s="53" t="str">
        <f aca="false">IF(NOT(ISBLANK($D34)),CONCATENATE("Tab!$J$",$X34,":$J$",$Y34),"")</f>
        <v/>
      </c>
      <c r="AB34" s="53" t="str">
        <f aca="false">LEFT($E34,9)</f>
        <v/>
      </c>
      <c r="AC34" s="53" t="str">
        <f aca="true">IF(NOT(ISBLANK($E34)),MATCH($AB34,INDIRECT(CONCATENATE("Tab!$L$1:$L$",COUNTA(Tab!$N:$N))),0),"")</f>
        <v/>
      </c>
      <c r="AD34" s="53" t="str">
        <f aca="false">IF(NOT(ISBLANK($E34)),$AC34 + COUNTIF(Tab!$L:$L,$AB34) - 1,"")</f>
        <v/>
      </c>
      <c r="AE34" s="53" t="str">
        <f aca="false">IF(NOT(ISBLANK($E34)),CONCATENATE("Tab!$N$",$AC34,":$N$",$AD34),"")</f>
        <v/>
      </c>
      <c r="AF34" s="53" t="str">
        <f aca="false">LEFT($F34,12)</f>
        <v/>
      </c>
      <c r="AG34" s="53" t="str">
        <f aca="true">IF(NOT(ISBLANK($F34)),MATCH($AF34,INDIRECT(CONCATENATE("Tab!$M$2:$M$",COUNTA(Tab!$M:$M))),0),"")</f>
        <v/>
      </c>
      <c r="AI34" s="53" t="str">
        <f aca="true">IF(NOT(ISBLANK($F34)),MATCH($AF34,INDIRECT(CONCATENATE("Tab!$Q$1:$Q$",COUNTA(Tab!$S:$S))),0),"")</f>
        <v/>
      </c>
      <c r="AJ34" s="53" t="str">
        <f aca="false">IF(NOT(ISBLANK($F34)),$AI34 + COUNTIF(Tab!$Q:$Q,$AF34) - 1,"")</f>
        <v/>
      </c>
      <c r="AK34" s="53" t="str">
        <f aca="false">IF(NOT(ISBLANK($F34)),CONCATENATE("Tab!$S$",$AI34,":$S$",$AJ34),"")</f>
        <v/>
      </c>
      <c r="AM34" s="53" t="str">
        <f aca="false">LEFT($H34,18)</f>
        <v/>
      </c>
      <c r="AN34" s="53" t="str">
        <f aca="true">IF(NOT(ISBLANK($H34)),MATCH($AM34,INDIRECT(CONCATENATE("Tab!$R$2:$R$",COUNTA(Tab!$S:$S))),0),"")</f>
        <v/>
      </c>
      <c r="AP34" s="53" t="str">
        <f aca="false">IF(LEFT($C34,3)=LEFT($D34,3),"","X")</f>
        <v/>
      </c>
      <c r="AQ34" s="53" t="str">
        <f aca="false">IF(LEFT($E34,6)=LEFT($D34,6),"","X")</f>
        <v/>
      </c>
      <c r="AR34" s="53" t="str">
        <f aca="false">IF(LEFT($E34,9)=LEFT($F34,9),"","X")</f>
        <v/>
      </c>
      <c r="AS34" s="53" t="str">
        <f aca="false">IF(LEFT($H34,12)=LEFT($F34,12),"","X")</f>
        <v/>
      </c>
    </row>
    <row r="35" s="53" customFormat="true" ht="15.6" hidden="false" customHeight="false" outlineLevel="0" collapsed="false">
      <c r="B35" s="54" t="n">
        <v>19</v>
      </c>
      <c r="C35" s="55"/>
      <c r="D35" s="55"/>
      <c r="E35" s="55"/>
      <c r="F35" s="55"/>
      <c r="G35" s="47" t="str">
        <f aca="true">IFERROR(OFFSET(Tab!$M$1,$AG35,2,1,1),"")</f>
        <v/>
      </c>
      <c r="H35" s="55"/>
      <c r="I35" s="48" t="str">
        <f aca="true">IF(COUNTIF($AP35:$AS35,"X")=0,IFERROR(OFFSET(Tab!$T$1,$AN35,0,1,1),""),0)</f>
        <v/>
      </c>
      <c r="J35" s="56"/>
      <c r="K35" s="57"/>
      <c r="L35" s="50"/>
      <c r="M35" s="51" t="n">
        <v>1</v>
      </c>
      <c r="N35" s="48" t="n">
        <f aca="false">IFERROR($I35*$J35*$M35,0)</f>
        <v>0</v>
      </c>
      <c r="O35" s="52" t="n">
        <v>0</v>
      </c>
      <c r="R35" s="53" t="str">
        <f aca="false">LEFT($C35,3)</f>
        <v/>
      </c>
      <c r="S35" s="53" t="str">
        <f aca="true">IF(NOT(ISBLANK($C35)),MATCH($R35,INDIRECT(CONCATENATE("Tab!$D$1:$D$",COUNTA(Tab!$F:$F))),0),"")</f>
        <v/>
      </c>
      <c r="T35" s="53" t="str">
        <f aca="false">IF(NOT(ISBLANK($C35)),$S35 + COUNTIF(Tab!$D:$D,$R35) - 1,"")</f>
        <v/>
      </c>
      <c r="U35" s="53" t="str">
        <f aca="false">IF(NOT(ISBLANK(C35)),CONCATENATE("Tab!$F$",S35,":$F$",T35),"")</f>
        <v/>
      </c>
      <c r="W35" s="53" t="str">
        <f aca="false">LEFT($D35,6)</f>
        <v/>
      </c>
      <c r="X35" s="53" t="str">
        <f aca="true">IF(NOT(ISBLANK($D35)),MATCH($W35,INDIRECT(CONCATENATE("Tab!$H$1:$H$",COUNTA(Tab!$J:$J))),0),"")</f>
        <v/>
      </c>
      <c r="Y35" s="53" t="str">
        <f aca="false">IF(NOT(ISBLANK($D35)),$X35 + COUNTIF(Tab!$H:$H,$W35) - 1,"")</f>
        <v/>
      </c>
      <c r="Z35" s="53" t="str">
        <f aca="false">IF(NOT(ISBLANK($D35)),CONCATENATE("Tab!$J$",$X35,":$J$",$Y35),"")</f>
        <v/>
      </c>
      <c r="AB35" s="53" t="str">
        <f aca="false">LEFT($E35,9)</f>
        <v/>
      </c>
      <c r="AC35" s="53" t="str">
        <f aca="true">IF(NOT(ISBLANK($E35)),MATCH($AB35,INDIRECT(CONCATENATE("Tab!$L$1:$L$",COUNTA(Tab!$N:$N))),0),"")</f>
        <v/>
      </c>
      <c r="AD35" s="53" t="str">
        <f aca="false">IF(NOT(ISBLANK($E35)),$AC35 + COUNTIF(Tab!$L:$L,$AB35) - 1,"")</f>
        <v/>
      </c>
      <c r="AE35" s="53" t="str">
        <f aca="false">IF(NOT(ISBLANK($E35)),CONCATENATE("Tab!$N$",$AC35,":$N$",$AD35),"")</f>
        <v/>
      </c>
      <c r="AF35" s="53" t="str">
        <f aca="false">LEFT($F35,12)</f>
        <v/>
      </c>
      <c r="AG35" s="53" t="str">
        <f aca="true">IF(NOT(ISBLANK($F35)),MATCH($AF35,INDIRECT(CONCATENATE("Tab!$M$2:$M$",COUNTA(Tab!$M:$M))),0),"")</f>
        <v/>
      </c>
      <c r="AI35" s="53" t="str">
        <f aca="true">IF(NOT(ISBLANK($F35)),MATCH($AF35,INDIRECT(CONCATENATE("Tab!$Q$1:$Q$",COUNTA(Tab!$S:$S))),0),"")</f>
        <v/>
      </c>
      <c r="AJ35" s="53" t="str">
        <f aca="false">IF(NOT(ISBLANK($F35)),$AI35 + COUNTIF(Tab!$Q:$Q,$AF35) - 1,"")</f>
        <v/>
      </c>
      <c r="AK35" s="53" t="str">
        <f aca="false">IF(NOT(ISBLANK($F35)),CONCATENATE("Tab!$S$",$AI35,":$S$",$AJ35),"")</f>
        <v/>
      </c>
      <c r="AM35" s="53" t="str">
        <f aca="false">LEFT($H35,18)</f>
        <v/>
      </c>
      <c r="AN35" s="53" t="str">
        <f aca="true">IF(NOT(ISBLANK($H35)),MATCH($AM35,INDIRECT(CONCATENATE("Tab!$R$2:$R$",COUNTA(Tab!$S:$S))),0),"")</f>
        <v/>
      </c>
      <c r="AP35" s="53" t="str">
        <f aca="false">IF(LEFT($C35,3)=LEFT($D35,3),"","X")</f>
        <v/>
      </c>
      <c r="AQ35" s="53" t="str">
        <f aca="false">IF(LEFT($E35,6)=LEFT($D35,6),"","X")</f>
        <v/>
      </c>
      <c r="AR35" s="53" t="str">
        <f aca="false">IF(LEFT($E35,9)=LEFT($F35,9),"","X")</f>
        <v/>
      </c>
      <c r="AS35" s="53" t="str">
        <f aca="false">IF(LEFT($H35,12)=LEFT($F35,12),"","X")</f>
        <v/>
      </c>
    </row>
    <row r="36" s="53" customFormat="true" ht="15.6" hidden="false" customHeight="false" outlineLevel="0" collapsed="false">
      <c r="B36" s="54" t="n">
        <v>20</v>
      </c>
      <c r="C36" s="55"/>
      <c r="D36" s="55"/>
      <c r="E36" s="55"/>
      <c r="F36" s="55"/>
      <c r="G36" s="47" t="str">
        <f aca="true">IFERROR(OFFSET(Tab!$M$1,$AG36,2,1,1),"")</f>
        <v/>
      </c>
      <c r="H36" s="55"/>
      <c r="I36" s="48" t="str">
        <f aca="true">IF(COUNTIF($AP36:$AS36,"X")=0,IFERROR(OFFSET(Tab!$T$1,$AN36,0,1,1),""),0)</f>
        <v/>
      </c>
      <c r="J36" s="56"/>
      <c r="K36" s="57"/>
      <c r="L36" s="50"/>
      <c r="M36" s="51" t="n">
        <v>1</v>
      </c>
      <c r="N36" s="48" t="n">
        <f aca="false">IFERROR($I36*$J36*$M36,0)</f>
        <v>0</v>
      </c>
      <c r="O36" s="52" t="n">
        <v>0</v>
      </c>
      <c r="R36" s="53" t="str">
        <f aca="false">LEFT($C36,3)</f>
        <v/>
      </c>
      <c r="S36" s="53" t="str">
        <f aca="true">IF(NOT(ISBLANK($C36)),MATCH($R36,INDIRECT(CONCATENATE("Tab!$D$1:$D$",COUNTA(Tab!$F:$F))),0),"")</f>
        <v/>
      </c>
      <c r="T36" s="53" t="str">
        <f aca="false">IF(NOT(ISBLANK($C36)),$S36 + COUNTIF(Tab!$D:$D,$R36) - 1,"")</f>
        <v/>
      </c>
      <c r="U36" s="53" t="str">
        <f aca="false">IF(NOT(ISBLANK(C36)),CONCATENATE("Tab!$F$",S36,":$F$",T36),"")</f>
        <v/>
      </c>
      <c r="W36" s="53" t="str">
        <f aca="false">LEFT($D36,6)</f>
        <v/>
      </c>
      <c r="X36" s="53" t="str">
        <f aca="true">IF(NOT(ISBLANK($D36)),MATCH($W36,INDIRECT(CONCATENATE("Tab!$H$1:$H$",COUNTA(Tab!$J:$J))),0),"")</f>
        <v/>
      </c>
      <c r="Y36" s="53" t="str">
        <f aca="false">IF(NOT(ISBLANK($D36)),$X36 + COUNTIF(Tab!$H:$H,$W36) - 1,"")</f>
        <v/>
      </c>
      <c r="Z36" s="53" t="str">
        <f aca="false">IF(NOT(ISBLANK($D36)),CONCATENATE("Tab!$J$",$X36,":$J$",$Y36),"")</f>
        <v/>
      </c>
      <c r="AB36" s="53" t="str">
        <f aca="false">LEFT($E36,9)</f>
        <v/>
      </c>
      <c r="AC36" s="53" t="str">
        <f aca="true">IF(NOT(ISBLANK($E36)),MATCH($AB36,INDIRECT(CONCATENATE("Tab!$L$1:$L$",COUNTA(Tab!$N:$N))),0),"")</f>
        <v/>
      </c>
      <c r="AD36" s="53" t="str">
        <f aca="false">IF(NOT(ISBLANK($E36)),$AC36 + COUNTIF(Tab!$L:$L,$AB36) - 1,"")</f>
        <v/>
      </c>
      <c r="AE36" s="53" t="str">
        <f aca="false">IF(NOT(ISBLANK($E36)),CONCATENATE("Tab!$N$",$AC36,":$N$",$AD36),"")</f>
        <v/>
      </c>
      <c r="AF36" s="53" t="str">
        <f aca="false">LEFT($F36,12)</f>
        <v/>
      </c>
      <c r="AG36" s="53" t="str">
        <f aca="true">IF(NOT(ISBLANK($F36)),MATCH($AF36,INDIRECT(CONCATENATE("Tab!$M$2:$M$",COUNTA(Tab!$M:$M))),0),"")</f>
        <v/>
      </c>
      <c r="AI36" s="53" t="str">
        <f aca="true">IF(NOT(ISBLANK($F36)),MATCH($AF36,INDIRECT(CONCATENATE("Tab!$Q$1:$Q$",COUNTA(Tab!$S:$S))),0),"")</f>
        <v/>
      </c>
      <c r="AJ36" s="53" t="str">
        <f aca="false">IF(NOT(ISBLANK($F36)),$AI36 + COUNTIF(Tab!$Q:$Q,$AF36) - 1,"")</f>
        <v/>
      </c>
      <c r="AK36" s="53" t="str">
        <f aca="false">IF(NOT(ISBLANK($F36)),CONCATENATE("Tab!$S$",$AI36,":$S$",$AJ36),"")</f>
        <v/>
      </c>
      <c r="AM36" s="53" t="str">
        <f aca="false">LEFT($H36,18)</f>
        <v/>
      </c>
      <c r="AN36" s="53" t="str">
        <f aca="true">IF(NOT(ISBLANK($H36)),MATCH($AM36,INDIRECT(CONCATENATE("Tab!$R$2:$R$",COUNTA(Tab!$S:$S))),0),"")</f>
        <v/>
      </c>
      <c r="AP36" s="53" t="str">
        <f aca="false">IF(LEFT($C36,3)=LEFT($D36,3),"","X")</f>
        <v/>
      </c>
      <c r="AQ36" s="53" t="str">
        <f aca="false">IF(LEFT($E36,6)=LEFT($D36,6),"","X")</f>
        <v/>
      </c>
      <c r="AR36" s="53" t="str">
        <f aca="false">IF(LEFT($E36,9)=LEFT($F36,9),"","X")</f>
        <v/>
      </c>
      <c r="AS36" s="53" t="str">
        <f aca="false">IF(LEFT($H36,12)=LEFT($F36,12),"","X")</f>
        <v/>
      </c>
    </row>
    <row r="37" s="53" customFormat="true" ht="15.6" hidden="false" customHeight="false" outlineLevel="0" collapsed="false">
      <c r="B37" s="54" t="n">
        <v>21</v>
      </c>
      <c r="C37" s="55"/>
      <c r="D37" s="55"/>
      <c r="E37" s="55"/>
      <c r="F37" s="55"/>
      <c r="G37" s="47" t="str">
        <f aca="true">IFERROR(OFFSET(Tab!$M$1,$AG37,2,1,1),"")</f>
        <v/>
      </c>
      <c r="H37" s="55"/>
      <c r="I37" s="48" t="str">
        <f aca="true">IF(COUNTIF($AP37:$AS37,"X")=0,IFERROR(OFFSET(Tab!$T$1,$AN37,0,1,1),""),0)</f>
        <v/>
      </c>
      <c r="J37" s="56"/>
      <c r="K37" s="57"/>
      <c r="L37" s="50"/>
      <c r="M37" s="51" t="n">
        <v>1</v>
      </c>
      <c r="N37" s="48" t="n">
        <f aca="false">IFERROR($I37*$J37*$M37,0)</f>
        <v>0</v>
      </c>
      <c r="O37" s="52" t="n">
        <v>0</v>
      </c>
      <c r="R37" s="53" t="str">
        <f aca="false">LEFT($C37,3)</f>
        <v/>
      </c>
      <c r="S37" s="53" t="str">
        <f aca="true">IF(NOT(ISBLANK($C37)),MATCH($R37,INDIRECT(CONCATENATE("Tab!$D$1:$D$",COUNTA(Tab!$F:$F))),0),"")</f>
        <v/>
      </c>
      <c r="T37" s="53" t="str">
        <f aca="false">IF(NOT(ISBLANK($C37)),$S37 + COUNTIF(Tab!$D:$D,$R37) - 1,"")</f>
        <v/>
      </c>
      <c r="U37" s="53" t="str">
        <f aca="false">IF(NOT(ISBLANK(C37)),CONCATENATE("Tab!$F$",S37,":$F$",T37),"")</f>
        <v/>
      </c>
      <c r="W37" s="53" t="str">
        <f aca="false">LEFT($D37,6)</f>
        <v/>
      </c>
      <c r="X37" s="53" t="str">
        <f aca="true">IF(NOT(ISBLANK($D37)),MATCH($W37,INDIRECT(CONCATENATE("Tab!$H$1:$H$",COUNTA(Tab!$J:$J))),0),"")</f>
        <v/>
      </c>
      <c r="Y37" s="53" t="str">
        <f aca="false">IF(NOT(ISBLANK($D37)),$X37 + COUNTIF(Tab!$H:$H,$W37) - 1,"")</f>
        <v/>
      </c>
      <c r="Z37" s="53" t="str">
        <f aca="false">IF(NOT(ISBLANK($D37)),CONCATENATE("Tab!$J$",$X37,":$J$",$Y37),"")</f>
        <v/>
      </c>
      <c r="AB37" s="53" t="str">
        <f aca="false">LEFT($E37,9)</f>
        <v/>
      </c>
      <c r="AC37" s="53" t="str">
        <f aca="true">IF(NOT(ISBLANK($E37)),MATCH($AB37,INDIRECT(CONCATENATE("Tab!$L$1:$L$",COUNTA(Tab!$N:$N))),0),"")</f>
        <v/>
      </c>
      <c r="AD37" s="53" t="str">
        <f aca="false">IF(NOT(ISBLANK($E37)),$AC37 + COUNTIF(Tab!$L:$L,$AB37) - 1,"")</f>
        <v/>
      </c>
      <c r="AE37" s="53" t="str">
        <f aca="false">IF(NOT(ISBLANK($E37)),CONCATENATE("Tab!$N$",$AC37,":$N$",$AD37),"")</f>
        <v/>
      </c>
      <c r="AF37" s="53" t="str">
        <f aca="false">LEFT($F37,12)</f>
        <v/>
      </c>
      <c r="AG37" s="53" t="str">
        <f aca="true">IF(NOT(ISBLANK($F37)),MATCH($AF37,INDIRECT(CONCATENATE("Tab!$M$2:$M$",COUNTA(Tab!$M:$M))),0),"")</f>
        <v/>
      </c>
      <c r="AI37" s="53" t="str">
        <f aca="true">IF(NOT(ISBLANK($F37)),MATCH($AF37,INDIRECT(CONCATENATE("Tab!$Q$1:$Q$",COUNTA(Tab!$Q:$Q))),0),"")</f>
        <v/>
      </c>
      <c r="AJ37" s="53" t="str">
        <f aca="false">IF(NOT(ISBLANK($F37)),$AI37 + COUNTIF(Tab!$Q:$Q,$AF37) - 1,"")</f>
        <v/>
      </c>
      <c r="AK37" s="53" t="str">
        <f aca="false">IF(NOT(ISBLANK($F37)),CONCATENATE("Tab!$S$",$AI37,":$S$",$AJ37),"")</f>
        <v/>
      </c>
      <c r="AM37" s="53" t="str">
        <f aca="false">LEFT($H37,18)</f>
        <v/>
      </c>
      <c r="AN37" s="53" t="str">
        <f aca="true">IF(NOT(ISBLANK($H37)),MATCH($AM37,INDIRECT(CONCATENATE("Tab!$R$2:$R$",COUNTA(Tab!$R:$R))),0),"")</f>
        <v/>
      </c>
      <c r="AP37" s="53" t="str">
        <f aca="false">IF(LEFT($C37,3)=LEFT($D37,3),"","X")</f>
        <v/>
      </c>
      <c r="AQ37" s="53" t="str">
        <f aca="false">IF(LEFT($E37,6)=LEFT($D37,6),"","X")</f>
        <v/>
      </c>
      <c r="AR37" s="53" t="str">
        <f aca="false">IF(LEFT($E37,9)=LEFT($F37,9),"","X")</f>
        <v/>
      </c>
      <c r="AS37" s="53" t="str">
        <f aca="false">IF(LEFT($H37,12)=LEFT($F37,12),"","X")</f>
        <v/>
      </c>
    </row>
    <row r="38" s="53" customFormat="true" ht="15.6" hidden="false" customHeight="false" outlineLevel="0" collapsed="false">
      <c r="B38" s="54" t="n">
        <v>22</v>
      </c>
      <c r="C38" s="55"/>
      <c r="D38" s="55"/>
      <c r="E38" s="55"/>
      <c r="F38" s="55"/>
      <c r="G38" s="47" t="str">
        <f aca="true">IFERROR(OFFSET(Tab!$M$1,$AG38,2,1,1),"")</f>
        <v/>
      </c>
      <c r="H38" s="55"/>
      <c r="I38" s="48" t="str">
        <f aca="true">IF(COUNTIF($AP38:$AS38,"X")=0,IFERROR(OFFSET(Tab!$T$1,$AN38,0,1,1),""),0)</f>
        <v/>
      </c>
      <c r="J38" s="56"/>
      <c r="K38" s="57"/>
      <c r="L38" s="50"/>
      <c r="M38" s="51" t="n">
        <v>1</v>
      </c>
      <c r="N38" s="48" t="n">
        <f aca="false">IFERROR($I38*$J38*$M38,0)</f>
        <v>0</v>
      </c>
      <c r="O38" s="52" t="n">
        <v>0</v>
      </c>
      <c r="R38" s="53" t="str">
        <f aca="false">LEFT($C38,3)</f>
        <v/>
      </c>
      <c r="S38" s="53" t="str">
        <f aca="true">IF(NOT(ISBLANK($C38)),MATCH($R38,INDIRECT(CONCATENATE("Tab!$D$1:$D$",COUNTA(Tab!$F:$F))),0),"")</f>
        <v/>
      </c>
      <c r="T38" s="53" t="str">
        <f aca="false">IF(NOT(ISBLANK($C38)),$S38 + COUNTIF(Tab!$D:$D,$R38) - 1,"")</f>
        <v/>
      </c>
      <c r="U38" s="53" t="str">
        <f aca="false">IF(NOT(ISBLANK(C38)),CONCATENATE("Tab!$F$",S38,":$F$",T38),"")</f>
        <v/>
      </c>
      <c r="W38" s="53" t="str">
        <f aca="false">LEFT($D38,6)</f>
        <v/>
      </c>
      <c r="X38" s="53" t="str">
        <f aca="true">IF(NOT(ISBLANK($D38)),MATCH($W38,INDIRECT(CONCATENATE("Tab!$H$1:$H$",COUNTA(Tab!$J:$J))),0),"")</f>
        <v/>
      </c>
      <c r="Y38" s="53" t="str">
        <f aca="false">IF(NOT(ISBLANK($D38)),$X38 + COUNTIF(Tab!$H:$H,$W38) - 1,"")</f>
        <v/>
      </c>
      <c r="Z38" s="53" t="str">
        <f aca="false">IF(NOT(ISBLANK($D38)),CONCATENATE("Tab!$J$",$X38,":$J$",$Y38),"")</f>
        <v/>
      </c>
      <c r="AB38" s="53" t="str">
        <f aca="false">LEFT($E38,9)</f>
        <v/>
      </c>
      <c r="AC38" s="53" t="str">
        <f aca="true">IF(NOT(ISBLANK($E38)),MATCH($AB38,INDIRECT(CONCATENATE("Tab!$L$1:$L$",COUNTA(Tab!$N:$N))),0),"")</f>
        <v/>
      </c>
      <c r="AD38" s="53" t="str">
        <f aca="false">IF(NOT(ISBLANK($E38)),$AC38 + COUNTIF(Tab!$L:$L,$AB38) - 1,"")</f>
        <v/>
      </c>
      <c r="AE38" s="53" t="str">
        <f aca="false">IF(NOT(ISBLANK($E38)),CONCATENATE("Tab!$N$",$AC38,":$N$",$AD38),"")</f>
        <v/>
      </c>
      <c r="AF38" s="53" t="str">
        <f aca="false">LEFT($F38,12)</f>
        <v/>
      </c>
      <c r="AG38" s="53" t="str">
        <f aca="true">IF(NOT(ISBLANK($F38)),MATCH($AF38,INDIRECT(CONCATENATE("Tab!$M$2:$M$",COUNTA(Tab!$M:$M))),0),"")</f>
        <v/>
      </c>
      <c r="AI38" s="53" t="str">
        <f aca="true">IF(NOT(ISBLANK($F38)),MATCH($AF38,INDIRECT(CONCATENATE("Tab!$Q$1:$Q$",COUNTA(Tab!$Q:$Q))),0),"")</f>
        <v/>
      </c>
      <c r="AJ38" s="53" t="str">
        <f aca="false">IF(NOT(ISBLANK($F38)),$AI38 + COUNTIF(Tab!$Q:$Q,$AF38) - 1,"")</f>
        <v/>
      </c>
      <c r="AK38" s="53" t="str">
        <f aca="false">IF(NOT(ISBLANK($F38)),CONCATENATE("Tab!$S$",$AI38,":$S$",$AJ38),"")</f>
        <v/>
      </c>
      <c r="AM38" s="53" t="str">
        <f aca="false">LEFT($H38,18)</f>
        <v/>
      </c>
      <c r="AN38" s="53" t="str">
        <f aca="true">IF(NOT(ISBLANK($H38)),MATCH($AM38,INDIRECT(CONCATENATE("Tab!$R$2:$R$",COUNTA(Tab!$R:$R))),0),"")</f>
        <v/>
      </c>
      <c r="AP38" s="53" t="str">
        <f aca="false">IF(LEFT($C38,3)=LEFT($D38,3),"","X")</f>
        <v/>
      </c>
      <c r="AQ38" s="53" t="str">
        <f aca="false">IF(LEFT($E38,6)=LEFT($D38,6),"","X")</f>
        <v/>
      </c>
      <c r="AR38" s="53" t="str">
        <f aca="false">IF(LEFT($E38,9)=LEFT($F38,9),"","X")</f>
        <v/>
      </c>
      <c r="AS38" s="53" t="str">
        <f aca="false">IF(LEFT($H38,12)=LEFT($F38,12),"","X")</f>
        <v/>
      </c>
    </row>
    <row r="39" s="53" customFormat="true" ht="15.6" hidden="false" customHeight="false" outlineLevel="0" collapsed="false">
      <c r="B39" s="54" t="n">
        <v>23</v>
      </c>
      <c r="C39" s="55"/>
      <c r="D39" s="55"/>
      <c r="E39" s="55"/>
      <c r="F39" s="55"/>
      <c r="G39" s="47" t="str">
        <f aca="true">IFERROR(OFFSET(Tab!$M$1,$AG39,2,1,1),"")</f>
        <v/>
      </c>
      <c r="H39" s="55"/>
      <c r="I39" s="48" t="str">
        <f aca="true">IF(COUNTIF($AP39:$AS39,"X")=0,IFERROR(OFFSET(Tab!$T$1,$AN39,0,1,1),""),0)</f>
        <v/>
      </c>
      <c r="J39" s="56"/>
      <c r="K39" s="57"/>
      <c r="L39" s="50"/>
      <c r="M39" s="51" t="n">
        <v>1</v>
      </c>
      <c r="N39" s="48" t="n">
        <f aca="false">IFERROR($I39*$J39*$M39,0)</f>
        <v>0</v>
      </c>
      <c r="O39" s="52" t="n">
        <v>0</v>
      </c>
      <c r="R39" s="53" t="str">
        <f aca="false">LEFT($C39,3)</f>
        <v/>
      </c>
      <c r="S39" s="53" t="str">
        <f aca="true">IF(NOT(ISBLANK($C39)),MATCH($R39,INDIRECT(CONCATENATE("Tab!$D$1:$D$",COUNTA(Tab!$F:$F))),0),"")</f>
        <v/>
      </c>
      <c r="T39" s="53" t="str">
        <f aca="false">IF(NOT(ISBLANK($C39)),$S39 + COUNTIF(Tab!$D:$D,$R39) - 1,"")</f>
        <v/>
      </c>
      <c r="U39" s="53" t="str">
        <f aca="false">IF(NOT(ISBLANK(C39)),CONCATENATE("Tab!$F$",S39,":$F$",T39),"")</f>
        <v/>
      </c>
      <c r="W39" s="53" t="str">
        <f aca="false">LEFT($D39,6)</f>
        <v/>
      </c>
      <c r="X39" s="53" t="str">
        <f aca="true">IF(NOT(ISBLANK($D39)),MATCH($W39,INDIRECT(CONCATENATE("Tab!$H$1:$H$",COUNTA(Tab!$J:$J))),0),"")</f>
        <v/>
      </c>
      <c r="Y39" s="53" t="str">
        <f aca="false">IF(NOT(ISBLANK($D39)),$X39 + COUNTIF(Tab!$H:$H,$W39) - 1,"")</f>
        <v/>
      </c>
      <c r="Z39" s="53" t="str">
        <f aca="false">IF(NOT(ISBLANK($D39)),CONCATENATE("Tab!$J$",$X39,":$J$",$Y39),"")</f>
        <v/>
      </c>
      <c r="AB39" s="53" t="str">
        <f aca="false">LEFT($E39,9)</f>
        <v/>
      </c>
      <c r="AC39" s="53" t="str">
        <f aca="true">IF(NOT(ISBLANK($E39)),MATCH($AB39,INDIRECT(CONCATENATE("Tab!$L$1:$L$",COUNTA(Tab!$N:$N))),0),"")</f>
        <v/>
      </c>
      <c r="AD39" s="53" t="str">
        <f aca="false">IF(NOT(ISBLANK($E39)),$AC39 + COUNTIF(Tab!$L:$L,$AB39) - 1,"")</f>
        <v/>
      </c>
      <c r="AE39" s="53" t="str">
        <f aca="false">IF(NOT(ISBLANK($E39)),CONCATENATE("Tab!$N$",$AC39,":$N$",$AD39),"")</f>
        <v/>
      </c>
      <c r="AF39" s="53" t="str">
        <f aca="false">LEFT($F39,12)</f>
        <v/>
      </c>
      <c r="AG39" s="53" t="str">
        <f aca="true">IF(NOT(ISBLANK($F39)),MATCH($AF39,INDIRECT(CONCATENATE("Tab!$M$2:$M$",COUNTA(Tab!$M:$M))),0),"")</f>
        <v/>
      </c>
      <c r="AI39" s="53" t="str">
        <f aca="true">IF(NOT(ISBLANK($F39)),MATCH($AF39,INDIRECT(CONCATENATE("Tab!$Q$1:$Q$",COUNTA(Tab!$Q:$Q))),0),"")</f>
        <v/>
      </c>
      <c r="AJ39" s="53" t="str">
        <f aca="false">IF(NOT(ISBLANK($F39)),$AI39 + COUNTIF(Tab!$Q:$Q,$AF39) - 1,"")</f>
        <v/>
      </c>
      <c r="AK39" s="53" t="str">
        <f aca="false">IF(NOT(ISBLANK($F39)),CONCATENATE("Tab!$S$",$AI39,":$S$",$AJ39),"")</f>
        <v/>
      </c>
      <c r="AM39" s="53" t="str">
        <f aca="false">LEFT($H39,18)</f>
        <v/>
      </c>
      <c r="AN39" s="53" t="str">
        <f aca="true">IF(NOT(ISBLANK($H39)),MATCH($AM39,INDIRECT(CONCATENATE("Tab!$R$2:$R$",COUNTA(Tab!$R:$R))),0),"")</f>
        <v/>
      </c>
      <c r="AP39" s="53" t="str">
        <f aca="false">IF(LEFT($C39,3)=LEFT($D39,3),"","X")</f>
        <v/>
      </c>
      <c r="AQ39" s="53" t="str">
        <f aca="false">IF(LEFT($E39,6)=LEFT($D39,6),"","X")</f>
        <v/>
      </c>
      <c r="AR39" s="53" t="str">
        <f aca="false">IF(LEFT($E39,9)=LEFT($F39,9),"","X")</f>
        <v/>
      </c>
      <c r="AS39" s="53" t="str">
        <f aca="false">IF(LEFT($H39,12)=LEFT($F39,12),"","X")</f>
        <v/>
      </c>
    </row>
    <row r="40" s="53" customFormat="true" ht="15.6" hidden="false" customHeight="false" outlineLevel="0" collapsed="false">
      <c r="B40" s="54" t="n">
        <v>24</v>
      </c>
      <c r="C40" s="55"/>
      <c r="D40" s="55"/>
      <c r="E40" s="55"/>
      <c r="F40" s="55"/>
      <c r="G40" s="47" t="str">
        <f aca="true">IFERROR(OFFSET(Tab!$M$1,$AG40,2,1,1),"")</f>
        <v/>
      </c>
      <c r="H40" s="55"/>
      <c r="I40" s="48" t="str">
        <f aca="true">IF(COUNTIF($AP40:$AS40,"X")=0,IFERROR(OFFSET(Tab!$T$1,$AN40,0,1,1),""),0)</f>
        <v/>
      </c>
      <c r="J40" s="56"/>
      <c r="K40" s="57"/>
      <c r="L40" s="50"/>
      <c r="M40" s="51" t="n">
        <v>1</v>
      </c>
      <c r="N40" s="48" t="n">
        <f aca="false">IFERROR($I40*$J40*$M40,0)</f>
        <v>0</v>
      </c>
      <c r="O40" s="52" t="n">
        <v>0</v>
      </c>
      <c r="R40" s="53" t="str">
        <f aca="false">LEFT($C40,3)</f>
        <v/>
      </c>
      <c r="S40" s="53" t="str">
        <f aca="true">IF(NOT(ISBLANK($C40)),MATCH($R40,INDIRECT(CONCATENATE("Tab!$D$1:$D$",COUNTA(Tab!$F:$F))),0),"")</f>
        <v/>
      </c>
      <c r="T40" s="53" t="str">
        <f aca="false">IF(NOT(ISBLANK($C40)),$S40 + COUNTIF(Tab!$D:$D,$R40) - 1,"")</f>
        <v/>
      </c>
      <c r="U40" s="53" t="str">
        <f aca="false">IF(NOT(ISBLANK(C40)),CONCATENATE("Tab!$F$",S40,":$F$",T40),"")</f>
        <v/>
      </c>
      <c r="W40" s="53" t="str">
        <f aca="false">LEFT($D40,6)</f>
        <v/>
      </c>
      <c r="X40" s="53" t="str">
        <f aca="true">IF(NOT(ISBLANK($D40)),MATCH($W40,INDIRECT(CONCATENATE("Tab!$H$1:$H$",COUNTA(Tab!$J:$J))),0),"")</f>
        <v/>
      </c>
      <c r="Y40" s="53" t="str">
        <f aca="false">IF(NOT(ISBLANK($D40)),$X40 + COUNTIF(Tab!$H:$H,$W40) - 1,"")</f>
        <v/>
      </c>
      <c r="Z40" s="53" t="str">
        <f aca="false">IF(NOT(ISBLANK($D40)),CONCATENATE("Tab!$J$",$X40,":$J$",$Y40),"")</f>
        <v/>
      </c>
      <c r="AB40" s="53" t="str">
        <f aca="false">LEFT($E40,9)</f>
        <v/>
      </c>
      <c r="AC40" s="53" t="str">
        <f aca="true">IF(NOT(ISBLANK($E40)),MATCH($AB40,INDIRECT(CONCATENATE("Tab!$L$1:$L$",COUNTA(Tab!$N:$N))),0),"")</f>
        <v/>
      </c>
      <c r="AD40" s="53" t="str">
        <f aca="false">IF(NOT(ISBLANK($E40)),$AC40 + COUNTIF(Tab!$L:$L,$AB40) - 1,"")</f>
        <v/>
      </c>
      <c r="AE40" s="53" t="str">
        <f aca="false">IF(NOT(ISBLANK($E40)),CONCATENATE("Tab!$N$",$AC40,":$N$",$AD40),"")</f>
        <v/>
      </c>
      <c r="AF40" s="53" t="str">
        <f aca="false">LEFT($F40,12)</f>
        <v/>
      </c>
      <c r="AG40" s="53" t="str">
        <f aca="true">IF(NOT(ISBLANK($F40)),MATCH($AF40,INDIRECT(CONCATENATE("Tab!$M$2:$M$",COUNTA(Tab!$M:$M))),0),"")</f>
        <v/>
      </c>
      <c r="AI40" s="53" t="str">
        <f aca="true">IF(NOT(ISBLANK($F40)),MATCH($AF40,INDIRECT(CONCATENATE("Tab!$Q$1:$Q$",COUNTA(Tab!$Q:$Q))),0),"")</f>
        <v/>
      </c>
      <c r="AJ40" s="53" t="str">
        <f aca="false">IF(NOT(ISBLANK($F40)),$AI40 + COUNTIF(Tab!$Q:$Q,$AF40) - 1,"")</f>
        <v/>
      </c>
      <c r="AK40" s="53" t="str">
        <f aca="false">IF(NOT(ISBLANK($F40)),CONCATENATE("Tab!$S$",$AI40,":$S$",$AJ40),"")</f>
        <v/>
      </c>
      <c r="AM40" s="53" t="str">
        <f aca="false">LEFT($H40,18)</f>
        <v/>
      </c>
      <c r="AN40" s="53" t="str">
        <f aca="true">IF(NOT(ISBLANK($H40)),MATCH($AM40,INDIRECT(CONCATENATE("Tab!$R$2:$R$",COUNTA(Tab!$R:$R))),0),"")</f>
        <v/>
      </c>
      <c r="AP40" s="53" t="str">
        <f aca="false">IF(LEFT($C40,3)=LEFT($D40,3),"","X")</f>
        <v/>
      </c>
      <c r="AQ40" s="53" t="str">
        <f aca="false">IF(LEFT($E40,6)=LEFT($D40,6),"","X")</f>
        <v/>
      </c>
      <c r="AR40" s="53" t="str">
        <f aca="false">IF(LEFT($E40,9)=LEFT($F40,9),"","X")</f>
        <v/>
      </c>
      <c r="AS40" s="53" t="str">
        <f aca="false">IF(LEFT($H40,12)=LEFT($F40,12),"","X")</f>
        <v/>
      </c>
    </row>
    <row r="41" s="53" customFormat="true" ht="15.6" hidden="false" customHeight="false" outlineLevel="0" collapsed="false">
      <c r="B41" s="54" t="n">
        <v>25</v>
      </c>
      <c r="C41" s="55"/>
      <c r="D41" s="55"/>
      <c r="E41" s="55"/>
      <c r="F41" s="55"/>
      <c r="G41" s="47" t="str">
        <f aca="true">IFERROR(OFFSET(Tab!$M$1,$AG41,2,1,1),"")</f>
        <v/>
      </c>
      <c r="H41" s="55"/>
      <c r="I41" s="48" t="str">
        <f aca="true">IF(COUNTIF($AP41:$AS41,"X")=0,IFERROR(OFFSET(Tab!$T$1,$AN41,0,1,1),""),0)</f>
        <v/>
      </c>
      <c r="J41" s="56"/>
      <c r="K41" s="57"/>
      <c r="L41" s="50"/>
      <c r="M41" s="51" t="n">
        <v>1</v>
      </c>
      <c r="N41" s="48" t="n">
        <f aca="false">IFERROR($I41*$J41*$M41,0)</f>
        <v>0</v>
      </c>
      <c r="O41" s="52" t="n">
        <v>0</v>
      </c>
      <c r="R41" s="53" t="str">
        <f aca="false">LEFT($C41,3)</f>
        <v/>
      </c>
      <c r="S41" s="53" t="str">
        <f aca="true">IF(NOT(ISBLANK($C41)),MATCH($R41,INDIRECT(CONCATENATE("Tab!$D$1:$D$",COUNTA(Tab!$F:$F))),0),"")</f>
        <v/>
      </c>
      <c r="T41" s="53" t="str">
        <f aca="false">IF(NOT(ISBLANK($C41)),$S41 + COUNTIF(Tab!$D:$D,$R41) - 1,"")</f>
        <v/>
      </c>
      <c r="U41" s="53" t="str">
        <f aca="false">IF(NOT(ISBLANK(C41)),CONCATENATE("Tab!$F$",S41,":$F$",T41),"")</f>
        <v/>
      </c>
      <c r="W41" s="53" t="str">
        <f aca="false">LEFT($D41,6)</f>
        <v/>
      </c>
      <c r="X41" s="53" t="str">
        <f aca="true">IF(NOT(ISBLANK($D41)),MATCH($W41,INDIRECT(CONCATENATE("Tab!$H$1:$H$",COUNTA(Tab!$J:$J))),0),"")</f>
        <v/>
      </c>
      <c r="Y41" s="53" t="str">
        <f aca="false">IF(NOT(ISBLANK($D41)),$X41 + COUNTIF(Tab!$H:$H,$W41) - 1,"")</f>
        <v/>
      </c>
      <c r="Z41" s="53" t="str">
        <f aca="false">IF(NOT(ISBLANK($D41)),CONCATENATE("Tab!$J$",$X41,":$J$",$Y41),"")</f>
        <v/>
      </c>
      <c r="AB41" s="53" t="str">
        <f aca="false">LEFT($E41,9)</f>
        <v/>
      </c>
      <c r="AC41" s="53" t="str">
        <f aca="true">IF(NOT(ISBLANK($E41)),MATCH($AB41,INDIRECT(CONCATENATE("Tab!$L$1:$L$",COUNTA(Tab!$N:$N))),0),"")</f>
        <v/>
      </c>
      <c r="AD41" s="53" t="str">
        <f aca="false">IF(NOT(ISBLANK($E41)),$AC41 + COUNTIF(Tab!$L:$L,$AB41) - 1,"")</f>
        <v/>
      </c>
      <c r="AE41" s="53" t="str">
        <f aca="false">IF(NOT(ISBLANK($E41)),CONCATENATE("Tab!$N$",$AC41,":$N$",$AD41),"")</f>
        <v/>
      </c>
      <c r="AF41" s="53" t="str">
        <f aca="false">LEFT($F41,12)</f>
        <v/>
      </c>
      <c r="AG41" s="53" t="str">
        <f aca="true">IF(NOT(ISBLANK($F41)),MATCH($AF41,INDIRECT(CONCATENATE("Tab!$M$2:$M$",COUNTA(Tab!$M:$M))),0),"")</f>
        <v/>
      </c>
      <c r="AI41" s="53" t="str">
        <f aca="true">IF(NOT(ISBLANK($F41)),MATCH($AF41,INDIRECT(CONCATENATE("Tab!$Q$1:$Q$",COUNTA(Tab!$Q:$Q))),0),"")</f>
        <v/>
      </c>
      <c r="AJ41" s="53" t="str">
        <f aca="false">IF(NOT(ISBLANK($F41)),$AI41 + COUNTIF(Tab!$Q:$Q,$AF41) - 1,"")</f>
        <v/>
      </c>
      <c r="AK41" s="53" t="str">
        <f aca="false">IF(NOT(ISBLANK($F41)),CONCATENATE("Tab!$S$",$AI41,":$S$",$AJ41),"")</f>
        <v/>
      </c>
      <c r="AM41" s="53" t="str">
        <f aca="false">LEFT($H41,18)</f>
        <v/>
      </c>
      <c r="AN41" s="53" t="str">
        <f aca="true">IF(NOT(ISBLANK($H41)),MATCH($AM41,INDIRECT(CONCATENATE("Tab!$R$2:$R$",COUNTA(Tab!$R:$R))),0),"")</f>
        <v/>
      </c>
      <c r="AP41" s="53" t="str">
        <f aca="false">IF(LEFT($C41,3)=LEFT($D41,3),"","X")</f>
        <v/>
      </c>
      <c r="AQ41" s="53" t="str">
        <f aca="false">IF(LEFT($E41,6)=LEFT($D41,6),"","X")</f>
        <v/>
      </c>
      <c r="AR41" s="53" t="str">
        <f aca="false">IF(LEFT($E41,9)=LEFT($F41,9),"","X")</f>
        <v/>
      </c>
      <c r="AS41" s="53" t="str">
        <f aca="false">IF(LEFT($H41,12)=LEFT($F41,12),"","X")</f>
        <v/>
      </c>
    </row>
    <row r="42" s="53" customFormat="true" ht="15.6" hidden="false" customHeight="false" outlineLevel="0" collapsed="false">
      <c r="B42" s="54" t="n">
        <v>26</v>
      </c>
      <c r="C42" s="55"/>
      <c r="D42" s="55"/>
      <c r="E42" s="55"/>
      <c r="F42" s="55"/>
      <c r="G42" s="47" t="str">
        <f aca="true">IFERROR(OFFSET(Tab!$M$1,$AG42,2,1,1),"")</f>
        <v/>
      </c>
      <c r="H42" s="55"/>
      <c r="I42" s="48" t="str">
        <f aca="true">IF(COUNTIF($AP42:$AS42,"X")=0,IFERROR(OFFSET(Tab!$T$1,$AN42,0,1,1),""),0)</f>
        <v/>
      </c>
      <c r="J42" s="56"/>
      <c r="K42" s="57"/>
      <c r="L42" s="50"/>
      <c r="M42" s="51" t="n">
        <v>1</v>
      </c>
      <c r="N42" s="48" t="n">
        <f aca="false">IFERROR($I42*$J42*$M42,0)</f>
        <v>0</v>
      </c>
      <c r="O42" s="52" t="n">
        <v>0</v>
      </c>
      <c r="R42" s="53" t="str">
        <f aca="false">LEFT($C42,3)</f>
        <v/>
      </c>
      <c r="S42" s="53" t="str">
        <f aca="true">IF(NOT(ISBLANK($C42)),MATCH($R42,INDIRECT(CONCATENATE("Tab!$D$1:$D$",COUNTA(Tab!$F:$F))),0),"")</f>
        <v/>
      </c>
      <c r="T42" s="53" t="str">
        <f aca="false">IF(NOT(ISBLANK($C42)),$S42 + COUNTIF(Tab!$D:$D,$R42) - 1,"")</f>
        <v/>
      </c>
      <c r="U42" s="53" t="str">
        <f aca="false">IF(NOT(ISBLANK(C42)),CONCATENATE("Tab!$F$",S42,":$F$",T42),"")</f>
        <v/>
      </c>
      <c r="W42" s="53" t="str">
        <f aca="false">LEFT($D42,6)</f>
        <v/>
      </c>
      <c r="X42" s="53" t="str">
        <f aca="true">IF(NOT(ISBLANK($D42)),MATCH($W42,INDIRECT(CONCATENATE("Tab!$H$1:$H$",COUNTA(Tab!$J:$J))),0),"")</f>
        <v/>
      </c>
      <c r="Y42" s="53" t="str">
        <f aca="false">IF(NOT(ISBLANK($D42)),$X42 + COUNTIF(Tab!$H:$H,$W42) - 1,"")</f>
        <v/>
      </c>
      <c r="Z42" s="53" t="str">
        <f aca="false">IF(NOT(ISBLANK($D42)),CONCATENATE("Tab!$J$",$X42,":$J$",$Y42),"")</f>
        <v/>
      </c>
      <c r="AB42" s="53" t="str">
        <f aca="false">LEFT($E42,9)</f>
        <v/>
      </c>
      <c r="AC42" s="53" t="str">
        <f aca="true">IF(NOT(ISBLANK($E42)),MATCH($AB42,INDIRECT(CONCATENATE("Tab!$L$1:$L$",COUNTA(Tab!$N:$N))),0),"")</f>
        <v/>
      </c>
      <c r="AD42" s="53" t="str">
        <f aca="false">IF(NOT(ISBLANK($E42)),$AC42 + COUNTIF(Tab!$L:$L,$AB42) - 1,"")</f>
        <v/>
      </c>
      <c r="AE42" s="53" t="str">
        <f aca="false">IF(NOT(ISBLANK($E42)),CONCATENATE("Tab!$N$",$AC42,":$N$",$AD42),"")</f>
        <v/>
      </c>
      <c r="AF42" s="53" t="str">
        <f aca="false">LEFT($F42,12)</f>
        <v/>
      </c>
      <c r="AG42" s="53" t="str">
        <f aca="true">IF(NOT(ISBLANK($F42)),MATCH($AF42,INDIRECT(CONCATENATE("Tab!$M$2:$M$",COUNTA(Tab!$M:$M))),0),"")</f>
        <v/>
      </c>
      <c r="AI42" s="53" t="str">
        <f aca="true">IF(NOT(ISBLANK($F42)),MATCH($AF42,INDIRECT(CONCATENATE("Tab!$Q$1:$Q$",COUNTA(Tab!$Q:$Q))),0),"")</f>
        <v/>
      </c>
      <c r="AJ42" s="53" t="str">
        <f aca="false">IF(NOT(ISBLANK($F42)),$AI42 + COUNTIF(Tab!$Q:$Q,$AF42) - 1,"")</f>
        <v/>
      </c>
      <c r="AK42" s="53" t="str">
        <f aca="false">IF(NOT(ISBLANK($F42)),CONCATENATE("Tab!$S$",$AI42,":$S$",$AJ42),"")</f>
        <v/>
      </c>
      <c r="AM42" s="53" t="str">
        <f aca="false">LEFT($H42,18)</f>
        <v/>
      </c>
      <c r="AN42" s="53" t="str">
        <f aca="true">IF(NOT(ISBLANK($H42)),MATCH($AM42,INDIRECT(CONCATENATE("Tab!$R$2:$R$",COUNTA(Tab!$R:$R))),0),"")</f>
        <v/>
      </c>
      <c r="AP42" s="53" t="str">
        <f aca="false">IF(LEFT($C42,3)=LEFT($D42,3),"","X")</f>
        <v/>
      </c>
      <c r="AQ42" s="53" t="str">
        <f aca="false">IF(LEFT($E42,6)=LEFT($D42,6),"","X")</f>
        <v/>
      </c>
      <c r="AR42" s="53" t="str">
        <f aca="false">IF(LEFT($E42,9)=LEFT($F42,9),"","X")</f>
        <v/>
      </c>
      <c r="AS42" s="53" t="str">
        <f aca="false">IF(LEFT($H42,12)=LEFT($F42,12),"","X")</f>
        <v/>
      </c>
    </row>
    <row r="43" s="53" customFormat="true" ht="15.6" hidden="false" customHeight="false" outlineLevel="0" collapsed="false">
      <c r="B43" s="54" t="n">
        <v>27</v>
      </c>
      <c r="C43" s="55"/>
      <c r="D43" s="55"/>
      <c r="E43" s="55"/>
      <c r="F43" s="55"/>
      <c r="G43" s="47" t="str">
        <f aca="true">IFERROR(OFFSET(Tab!$M$1,$AG43,2,1,1),"")</f>
        <v/>
      </c>
      <c r="H43" s="55"/>
      <c r="I43" s="48" t="str">
        <f aca="true">IF(COUNTIF($AP43:$AS43,"X")=0,IFERROR(OFFSET(Tab!$T$1,$AN43,0,1,1),""),0)</f>
        <v/>
      </c>
      <c r="J43" s="56"/>
      <c r="K43" s="57"/>
      <c r="L43" s="50"/>
      <c r="M43" s="51" t="n">
        <v>1</v>
      </c>
      <c r="N43" s="48" t="n">
        <f aca="false">IFERROR($I43*$J43*$M43,0)</f>
        <v>0</v>
      </c>
      <c r="O43" s="52" t="n">
        <v>0</v>
      </c>
      <c r="R43" s="53" t="str">
        <f aca="false">LEFT($C43,3)</f>
        <v/>
      </c>
      <c r="S43" s="53" t="str">
        <f aca="true">IF(NOT(ISBLANK($C43)),MATCH($R43,INDIRECT(CONCATENATE("Tab!$D$1:$D$",COUNTA(Tab!$F:$F))),0),"")</f>
        <v/>
      </c>
      <c r="T43" s="53" t="str">
        <f aca="false">IF(NOT(ISBLANK($C43)),$S43 + COUNTIF(Tab!$D:$D,$R43) - 1,"")</f>
        <v/>
      </c>
      <c r="U43" s="53" t="str">
        <f aca="false">IF(NOT(ISBLANK(C43)),CONCATENATE("Tab!$F$",S43,":$F$",T43),"")</f>
        <v/>
      </c>
      <c r="W43" s="53" t="str">
        <f aca="false">LEFT($D43,6)</f>
        <v/>
      </c>
      <c r="X43" s="53" t="str">
        <f aca="true">IF(NOT(ISBLANK($D43)),MATCH($W43,INDIRECT(CONCATENATE("Tab!$H$1:$H$",COUNTA(Tab!$J:$J))),0),"")</f>
        <v/>
      </c>
      <c r="Y43" s="53" t="str">
        <f aca="false">IF(NOT(ISBLANK($D43)),$X43 + COUNTIF(Tab!$H:$H,$W43) - 1,"")</f>
        <v/>
      </c>
      <c r="Z43" s="53" t="str">
        <f aca="false">IF(NOT(ISBLANK($D43)),CONCATENATE("Tab!$J$",$X43,":$J$",$Y43),"")</f>
        <v/>
      </c>
      <c r="AB43" s="53" t="str">
        <f aca="false">LEFT($E43,9)</f>
        <v/>
      </c>
      <c r="AC43" s="53" t="str">
        <f aca="true">IF(NOT(ISBLANK($E43)),MATCH($AB43,INDIRECT(CONCATENATE("Tab!$L$1:$L$",COUNTA(Tab!$N:$N))),0),"")</f>
        <v/>
      </c>
      <c r="AD43" s="53" t="str">
        <f aca="false">IF(NOT(ISBLANK($E43)),$AC43 + COUNTIF(Tab!$L:$L,$AB43) - 1,"")</f>
        <v/>
      </c>
      <c r="AE43" s="53" t="str">
        <f aca="false">IF(NOT(ISBLANK($E43)),CONCATENATE("Tab!$N$",$AC43,":$N$",$AD43),"")</f>
        <v/>
      </c>
      <c r="AF43" s="53" t="str">
        <f aca="false">LEFT($F43,12)</f>
        <v/>
      </c>
      <c r="AG43" s="53" t="str">
        <f aca="true">IF(NOT(ISBLANK($F43)),MATCH($AF43,INDIRECT(CONCATENATE("Tab!$M$2:$M$",COUNTA(Tab!$M:$M))),0),"")</f>
        <v/>
      </c>
      <c r="AI43" s="53" t="str">
        <f aca="true">IF(NOT(ISBLANK($F43)),MATCH($AF43,INDIRECT(CONCATENATE("Tab!$Q$1:$Q$",COUNTA(Tab!$Q:$Q))),0),"")</f>
        <v/>
      </c>
      <c r="AJ43" s="53" t="str">
        <f aca="false">IF(NOT(ISBLANK($F43)),$AI43 + COUNTIF(Tab!$Q:$Q,$AF43) - 1,"")</f>
        <v/>
      </c>
      <c r="AK43" s="53" t="str">
        <f aca="false">IF(NOT(ISBLANK($F43)),CONCATENATE("Tab!$S$",$AI43,":$S$",$AJ43),"")</f>
        <v/>
      </c>
      <c r="AM43" s="53" t="str">
        <f aca="false">LEFT($H43,18)</f>
        <v/>
      </c>
      <c r="AN43" s="53" t="str">
        <f aca="true">IF(NOT(ISBLANK($H43)),MATCH($AM43,INDIRECT(CONCATENATE("Tab!$R$2:$R$",COUNTA(Tab!$R:$R))),0),"")</f>
        <v/>
      </c>
      <c r="AP43" s="53" t="str">
        <f aca="false">IF(LEFT($C43,3)=LEFT($D43,3),"","X")</f>
        <v/>
      </c>
      <c r="AQ43" s="53" t="str">
        <f aca="false">IF(LEFT($E43,6)=LEFT($D43,6),"","X")</f>
        <v/>
      </c>
      <c r="AR43" s="53" t="str">
        <f aca="false">IF(LEFT($E43,9)=LEFT($F43,9),"","X")</f>
        <v/>
      </c>
      <c r="AS43" s="53" t="str">
        <f aca="false">IF(LEFT($H43,12)=LEFT($F43,12),"","X")</f>
        <v/>
      </c>
    </row>
    <row r="44" s="53" customFormat="true" ht="15.6" hidden="false" customHeight="false" outlineLevel="0" collapsed="false">
      <c r="B44" s="54" t="n">
        <v>28</v>
      </c>
      <c r="C44" s="55"/>
      <c r="D44" s="55"/>
      <c r="E44" s="55"/>
      <c r="F44" s="55"/>
      <c r="G44" s="47" t="str">
        <f aca="true">IFERROR(OFFSET(Tab!$M$1,$AG44,2,1,1),"")</f>
        <v/>
      </c>
      <c r="H44" s="55"/>
      <c r="I44" s="48" t="str">
        <f aca="true">IF(COUNTIF($AP44:$AS44,"X")=0,IFERROR(OFFSET(Tab!$T$1,$AN44,0,1,1),""),0)</f>
        <v/>
      </c>
      <c r="J44" s="56"/>
      <c r="K44" s="57"/>
      <c r="L44" s="50"/>
      <c r="M44" s="51" t="n">
        <v>1</v>
      </c>
      <c r="N44" s="48" t="n">
        <f aca="false">IFERROR($I44*$J44*$M44,0)</f>
        <v>0</v>
      </c>
      <c r="O44" s="52" t="n">
        <v>0</v>
      </c>
      <c r="R44" s="53" t="str">
        <f aca="false">LEFT($C44,3)</f>
        <v/>
      </c>
      <c r="S44" s="53" t="str">
        <f aca="true">IF(NOT(ISBLANK($C44)),MATCH($R44,INDIRECT(CONCATENATE("Tab!$D$1:$D$",COUNTA(Tab!$F:$F))),0),"")</f>
        <v/>
      </c>
      <c r="T44" s="53" t="str">
        <f aca="false">IF(NOT(ISBLANK($C44)),$S44 + COUNTIF(Tab!$D:$D,$R44) - 1,"")</f>
        <v/>
      </c>
      <c r="U44" s="53" t="str">
        <f aca="false">IF(NOT(ISBLANK(C44)),CONCATENATE("Tab!$F$",S44,":$F$",T44),"")</f>
        <v/>
      </c>
      <c r="W44" s="53" t="str">
        <f aca="false">LEFT($D44,6)</f>
        <v/>
      </c>
      <c r="X44" s="53" t="str">
        <f aca="true">IF(NOT(ISBLANK($D44)),MATCH($W44,INDIRECT(CONCATENATE("Tab!$H$1:$H$",COUNTA(Tab!$J:$J))),0),"")</f>
        <v/>
      </c>
      <c r="Y44" s="53" t="str">
        <f aca="false">IF(NOT(ISBLANK($D44)),$X44 + COUNTIF(Tab!$H:$H,$W44) - 1,"")</f>
        <v/>
      </c>
      <c r="Z44" s="53" t="str">
        <f aca="false">IF(NOT(ISBLANK($D44)),CONCATENATE("Tab!$J$",$X44,":$J$",$Y44),"")</f>
        <v/>
      </c>
      <c r="AB44" s="53" t="str">
        <f aca="false">LEFT($E44,9)</f>
        <v/>
      </c>
      <c r="AC44" s="53" t="str">
        <f aca="true">IF(NOT(ISBLANK($E44)),MATCH($AB44,INDIRECT(CONCATENATE("Tab!$L$1:$L$",COUNTA(Tab!$N:$N))),0),"")</f>
        <v/>
      </c>
      <c r="AD44" s="53" t="str">
        <f aca="false">IF(NOT(ISBLANK($E44)),$AC44 + COUNTIF(Tab!$L:$L,$AB44) - 1,"")</f>
        <v/>
      </c>
      <c r="AE44" s="53" t="str">
        <f aca="false">IF(NOT(ISBLANK($E44)),CONCATENATE("Tab!$N$",$AC44,":$N$",$AD44),"")</f>
        <v/>
      </c>
      <c r="AF44" s="53" t="str">
        <f aca="false">LEFT($F44,12)</f>
        <v/>
      </c>
      <c r="AG44" s="53" t="str">
        <f aca="true">IF(NOT(ISBLANK($F44)),MATCH($AF44,INDIRECT(CONCATENATE("Tab!$M$2:$M$",COUNTA(Tab!$M:$M))),0),"")</f>
        <v/>
      </c>
      <c r="AI44" s="53" t="str">
        <f aca="true">IF(NOT(ISBLANK($F44)),MATCH($AF44,INDIRECT(CONCATENATE("Tab!$Q$1:$Q$",COUNTA(Tab!$Q:$Q))),0),"")</f>
        <v/>
      </c>
      <c r="AJ44" s="53" t="str">
        <f aca="false">IF(NOT(ISBLANK($F44)),$AI44 + COUNTIF(Tab!$Q:$Q,$AF44) - 1,"")</f>
        <v/>
      </c>
      <c r="AK44" s="53" t="str">
        <f aca="false">IF(NOT(ISBLANK($F44)),CONCATENATE("Tab!$S$",$AI44,":$S$",$AJ44),"")</f>
        <v/>
      </c>
      <c r="AM44" s="53" t="str">
        <f aca="false">LEFT($H44,18)</f>
        <v/>
      </c>
      <c r="AN44" s="53" t="str">
        <f aca="true">IF(NOT(ISBLANK($H44)),MATCH($AM44,INDIRECT(CONCATENATE("Tab!$R$2:$R$",COUNTA(Tab!$R:$R))),0),"")</f>
        <v/>
      </c>
      <c r="AP44" s="53" t="str">
        <f aca="false">IF(LEFT($C44,3)=LEFT($D44,3),"","X")</f>
        <v/>
      </c>
      <c r="AQ44" s="53" t="str">
        <f aca="false">IF(LEFT($E44,6)=LEFT($D44,6),"","X")</f>
        <v/>
      </c>
      <c r="AR44" s="53" t="str">
        <f aca="false">IF(LEFT($E44,9)=LEFT($F44,9),"","X")</f>
        <v/>
      </c>
      <c r="AS44" s="53" t="str">
        <f aca="false">IF(LEFT($H44,12)=LEFT($F44,12),"","X")</f>
        <v/>
      </c>
    </row>
    <row r="45" s="53" customFormat="true" ht="15.6" hidden="false" customHeight="false" outlineLevel="0" collapsed="false">
      <c r="B45" s="54" t="n">
        <v>29</v>
      </c>
      <c r="C45" s="55"/>
      <c r="D45" s="55"/>
      <c r="E45" s="55"/>
      <c r="F45" s="55"/>
      <c r="G45" s="47" t="str">
        <f aca="true">IFERROR(OFFSET(Tab!$M$1,$AG45,2,1,1),"")</f>
        <v/>
      </c>
      <c r="H45" s="55"/>
      <c r="I45" s="48" t="str">
        <f aca="true">IF(COUNTIF($AP45:$AS45,"X")=0,IFERROR(OFFSET(Tab!$T$1,$AN45,0,1,1),""),0)</f>
        <v/>
      </c>
      <c r="J45" s="56"/>
      <c r="K45" s="57"/>
      <c r="L45" s="50"/>
      <c r="M45" s="51" t="n">
        <v>1</v>
      </c>
      <c r="N45" s="48" t="n">
        <f aca="false">IFERROR($I45*$J45*$M45,0)</f>
        <v>0</v>
      </c>
      <c r="O45" s="52" t="n">
        <v>0</v>
      </c>
      <c r="R45" s="53" t="str">
        <f aca="false">LEFT($C45,3)</f>
        <v/>
      </c>
      <c r="S45" s="53" t="str">
        <f aca="true">IF(NOT(ISBLANK($C45)),MATCH($R45,INDIRECT(CONCATENATE("Tab!$D$1:$D$",COUNTA(Tab!$F:$F))),0),"")</f>
        <v/>
      </c>
      <c r="T45" s="53" t="str">
        <f aca="false">IF(NOT(ISBLANK($C45)),$S45 + COUNTIF(Tab!$D:$D,$R45) - 1,"")</f>
        <v/>
      </c>
      <c r="U45" s="53" t="str">
        <f aca="false">IF(NOT(ISBLANK(C45)),CONCATENATE("Tab!$F$",S45,":$F$",T45),"")</f>
        <v/>
      </c>
      <c r="W45" s="53" t="str">
        <f aca="false">LEFT($D45,6)</f>
        <v/>
      </c>
      <c r="X45" s="53" t="str">
        <f aca="true">IF(NOT(ISBLANK($D45)),MATCH($W45,INDIRECT(CONCATENATE("Tab!$H$1:$H$",COUNTA(Tab!$J:$J))),0),"")</f>
        <v/>
      </c>
      <c r="Y45" s="53" t="str">
        <f aca="false">IF(NOT(ISBLANK($D45)),$X45 + COUNTIF(Tab!$H:$H,$W45) - 1,"")</f>
        <v/>
      </c>
      <c r="Z45" s="53" t="str">
        <f aca="false">IF(NOT(ISBLANK($D45)),CONCATENATE("Tab!$J$",$X45,":$J$",$Y45),"")</f>
        <v/>
      </c>
      <c r="AB45" s="53" t="str">
        <f aca="false">LEFT($E45,9)</f>
        <v/>
      </c>
      <c r="AC45" s="53" t="str">
        <f aca="true">IF(NOT(ISBLANK($E45)),MATCH($AB45,INDIRECT(CONCATENATE("Tab!$L$1:$L$",COUNTA(Tab!$N:$N))),0),"")</f>
        <v/>
      </c>
      <c r="AD45" s="53" t="str">
        <f aca="false">IF(NOT(ISBLANK($E45)),$AC45 + COUNTIF(Tab!$L:$L,$AB45) - 1,"")</f>
        <v/>
      </c>
      <c r="AE45" s="53" t="str">
        <f aca="false">IF(NOT(ISBLANK($E45)),CONCATENATE("Tab!$N$",$AC45,":$N$",$AD45),"")</f>
        <v/>
      </c>
      <c r="AF45" s="53" t="str">
        <f aca="false">LEFT($F45,12)</f>
        <v/>
      </c>
      <c r="AG45" s="53" t="str">
        <f aca="true">IF(NOT(ISBLANK($F45)),MATCH($AF45,INDIRECT(CONCATENATE("Tab!$M$2:$M$",COUNTA(Tab!$M:$M))),0),"")</f>
        <v/>
      </c>
      <c r="AI45" s="53" t="str">
        <f aca="true">IF(NOT(ISBLANK($F45)),MATCH($AF45,INDIRECT(CONCATENATE("Tab!$Q$1:$Q$",COUNTA(Tab!$Q:$Q))),0),"")</f>
        <v/>
      </c>
      <c r="AJ45" s="53" t="str">
        <f aca="false">IF(NOT(ISBLANK($F45)),$AI45 + COUNTIF(Tab!$Q:$Q,$AF45) - 1,"")</f>
        <v/>
      </c>
      <c r="AK45" s="53" t="str">
        <f aca="false">IF(NOT(ISBLANK($F45)),CONCATENATE("Tab!$S$",$AI45,":$S$",$AJ45),"")</f>
        <v/>
      </c>
      <c r="AM45" s="53" t="str">
        <f aca="false">LEFT($H45,18)</f>
        <v/>
      </c>
      <c r="AN45" s="53" t="str">
        <f aca="true">IF(NOT(ISBLANK($H45)),MATCH($AM45,INDIRECT(CONCATENATE("Tab!$R$2:$R$",COUNTA(Tab!$R:$R))),0),"")</f>
        <v/>
      </c>
      <c r="AP45" s="53" t="str">
        <f aca="false">IF(LEFT($C45,3)=LEFT($D45,3),"","X")</f>
        <v/>
      </c>
      <c r="AQ45" s="53" t="str">
        <f aca="false">IF(LEFT($E45,6)=LEFT($D45,6),"","X")</f>
        <v/>
      </c>
      <c r="AR45" s="53" t="str">
        <f aca="false">IF(LEFT($E45,9)=LEFT($F45,9),"","X")</f>
        <v/>
      </c>
      <c r="AS45" s="53" t="str">
        <f aca="false">IF(LEFT($H45,12)=LEFT($F45,12),"","X")</f>
        <v/>
      </c>
    </row>
    <row r="46" s="53" customFormat="true" ht="15.6" hidden="false" customHeight="false" outlineLevel="0" collapsed="false">
      <c r="B46" s="54" t="n">
        <v>30</v>
      </c>
      <c r="C46" s="55"/>
      <c r="D46" s="55"/>
      <c r="E46" s="55"/>
      <c r="F46" s="55"/>
      <c r="G46" s="47" t="str">
        <f aca="true">IFERROR(OFFSET(Tab!$M$1,$AG46,2,1,1),"")</f>
        <v/>
      </c>
      <c r="H46" s="55"/>
      <c r="I46" s="48" t="str">
        <f aca="true">IF(COUNTIF($AP46:$AS46,"X")=0,IFERROR(OFFSET(Tab!$T$1,$AN46,0,1,1),""),0)</f>
        <v/>
      </c>
      <c r="J46" s="56"/>
      <c r="K46" s="57"/>
      <c r="L46" s="50"/>
      <c r="M46" s="51" t="n">
        <v>1</v>
      </c>
      <c r="N46" s="48" t="n">
        <f aca="false">IFERROR($I46*$J46*$M46,0)</f>
        <v>0</v>
      </c>
      <c r="O46" s="52" t="n">
        <v>0</v>
      </c>
      <c r="R46" s="53" t="str">
        <f aca="false">LEFT($C46,3)</f>
        <v/>
      </c>
      <c r="S46" s="53" t="str">
        <f aca="true">IF(NOT(ISBLANK($C46)),MATCH($R46,INDIRECT(CONCATENATE("Tab!$D$1:$D$",COUNTA(Tab!$F:$F))),0),"")</f>
        <v/>
      </c>
      <c r="T46" s="53" t="str">
        <f aca="false">IF(NOT(ISBLANK($C46)),$S46 + COUNTIF(Tab!$D:$D,$R46) - 1,"")</f>
        <v/>
      </c>
      <c r="U46" s="53" t="str">
        <f aca="false">IF(NOT(ISBLANK(C46)),CONCATENATE("Tab!$F$",S46,":$F$",T46),"")</f>
        <v/>
      </c>
      <c r="W46" s="53" t="str">
        <f aca="false">LEFT($D46,6)</f>
        <v/>
      </c>
      <c r="X46" s="53" t="str">
        <f aca="true">IF(NOT(ISBLANK($D46)),MATCH($W46,INDIRECT(CONCATENATE("Tab!$H$1:$H$",COUNTA(Tab!$J:$J))),0),"")</f>
        <v/>
      </c>
      <c r="Y46" s="53" t="str">
        <f aca="false">IF(NOT(ISBLANK($D46)),$X46 + COUNTIF(Tab!$H:$H,$W46) - 1,"")</f>
        <v/>
      </c>
      <c r="Z46" s="53" t="str">
        <f aca="false">IF(NOT(ISBLANK($D46)),CONCATENATE("Tab!$J$",$X46,":$J$",$Y46),"")</f>
        <v/>
      </c>
      <c r="AB46" s="53" t="str">
        <f aca="false">LEFT($E46,9)</f>
        <v/>
      </c>
      <c r="AC46" s="53" t="str">
        <f aca="true">IF(NOT(ISBLANK($E46)),MATCH($AB46,INDIRECT(CONCATENATE("Tab!$L$1:$L$",COUNTA(Tab!$N:$N))),0),"")</f>
        <v/>
      </c>
      <c r="AD46" s="53" t="str">
        <f aca="false">IF(NOT(ISBLANK($E46)),$AC46 + COUNTIF(Tab!$L:$L,$AB46) - 1,"")</f>
        <v/>
      </c>
      <c r="AE46" s="53" t="str">
        <f aca="false">IF(NOT(ISBLANK($E46)),CONCATENATE("Tab!$N$",$AC46,":$N$",$AD46),"")</f>
        <v/>
      </c>
      <c r="AF46" s="53" t="str">
        <f aca="false">LEFT($F46,12)</f>
        <v/>
      </c>
      <c r="AG46" s="53" t="str">
        <f aca="true">IF(NOT(ISBLANK($F46)),MATCH($AF46,INDIRECT(CONCATENATE("Tab!$M$2:$M$",COUNTA(Tab!$M:$M))),0),"")</f>
        <v/>
      </c>
      <c r="AI46" s="53" t="str">
        <f aca="true">IF(NOT(ISBLANK($F46)),MATCH($AF46,INDIRECT(CONCATENATE("Tab!$Q$1:$Q$",COUNTA(Tab!$Q:$Q))),0),"")</f>
        <v/>
      </c>
      <c r="AJ46" s="53" t="str">
        <f aca="false">IF(NOT(ISBLANK($F46)),$AI46 + COUNTIF(Tab!$Q:$Q,$AF46) - 1,"")</f>
        <v/>
      </c>
      <c r="AK46" s="53" t="str">
        <f aca="false">IF(NOT(ISBLANK($F46)),CONCATENATE("Tab!$S$",$AI46,":$S$",$AJ46),"")</f>
        <v/>
      </c>
      <c r="AM46" s="53" t="str">
        <f aca="false">LEFT($H46,18)</f>
        <v/>
      </c>
      <c r="AN46" s="53" t="str">
        <f aca="true">IF(NOT(ISBLANK($H46)),MATCH($AM46,INDIRECT(CONCATENATE("Tab!$R$2:$R$",COUNTA(Tab!$R:$R))),0),"")</f>
        <v/>
      </c>
      <c r="AP46" s="53" t="str">
        <f aca="false">IF(LEFT($C46,3)=LEFT($D46,3),"","X")</f>
        <v/>
      </c>
      <c r="AQ46" s="53" t="str">
        <f aca="false">IF(LEFT($E46,6)=LEFT($D46,6),"","X")</f>
        <v/>
      </c>
      <c r="AR46" s="53" t="str">
        <f aca="false">IF(LEFT($E46,9)=LEFT($F46,9),"","X")</f>
        <v/>
      </c>
      <c r="AS46" s="53" t="str">
        <f aca="false">IF(LEFT($H46,12)=LEFT($F46,12),"","X")</f>
        <v/>
      </c>
    </row>
    <row r="47" s="53" customFormat="true" ht="15.6" hidden="false" customHeight="false" outlineLevel="0" collapsed="false">
      <c r="B47" s="54" t="n">
        <v>31</v>
      </c>
      <c r="C47" s="55"/>
      <c r="D47" s="55"/>
      <c r="E47" s="55"/>
      <c r="F47" s="55"/>
      <c r="G47" s="47" t="str">
        <f aca="true">IFERROR(OFFSET(Tab!$M$1,$AG47,2,1,1),"")</f>
        <v/>
      </c>
      <c r="H47" s="55"/>
      <c r="I47" s="48" t="str">
        <f aca="true">IF(COUNTIF($AP47:$AS47,"X")=0,IFERROR(OFFSET(Tab!$T$1,$AN47,0,1,1),""),0)</f>
        <v/>
      </c>
      <c r="J47" s="56"/>
      <c r="K47" s="57"/>
      <c r="L47" s="50"/>
      <c r="M47" s="51" t="n">
        <v>1</v>
      </c>
      <c r="N47" s="48" t="n">
        <f aca="false">IFERROR($I47*$J47*$M47,0)</f>
        <v>0</v>
      </c>
      <c r="O47" s="52" t="n">
        <v>0</v>
      </c>
      <c r="R47" s="53" t="str">
        <f aca="false">LEFT($C47,3)</f>
        <v/>
      </c>
      <c r="S47" s="53" t="str">
        <f aca="true">IF(NOT(ISBLANK($C47)),MATCH($R47,INDIRECT(CONCATENATE("Tab!$D$1:$D$",COUNTA(Tab!$F:$F))),0),"")</f>
        <v/>
      </c>
      <c r="T47" s="53" t="str">
        <f aca="false">IF(NOT(ISBLANK($C47)),$S47 + COUNTIF(Tab!$D:$D,$R47) - 1,"")</f>
        <v/>
      </c>
      <c r="U47" s="53" t="str">
        <f aca="false">IF(NOT(ISBLANK(C47)),CONCATENATE("Tab!$F$",S47,":$F$",T47),"")</f>
        <v/>
      </c>
      <c r="W47" s="53" t="str">
        <f aca="false">LEFT($D47,6)</f>
        <v/>
      </c>
      <c r="X47" s="53" t="str">
        <f aca="true">IF(NOT(ISBLANK($D47)),MATCH($W47,INDIRECT(CONCATENATE("Tab!$H$1:$H$",COUNTA(Tab!$J:$J))),0),"")</f>
        <v/>
      </c>
      <c r="Y47" s="53" t="str">
        <f aca="false">IF(NOT(ISBLANK($D47)),$X47 + COUNTIF(Tab!$H:$H,$W47) - 1,"")</f>
        <v/>
      </c>
      <c r="Z47" s="53" t="str">
        <f aca="false">IF(NOT(ISBLANK($D47)),CONCATENATE("Tab!$J$",$X47,":$J$",$Y47),"")</f>
        <v/>
      </c>
      <c r="AB47" s="53" t="str">
        <f aca="false">LEFT($E47,9)</f>
        <v/>
      </c>
      <c r="AC47" s="53" t="str">
        <f aca="true">IF(NOT(ISBLANK($E47)),MATCH($AB47,INDIRECT(CONCATENATE("Tab!$L$1:$L$",COUNTA(Tab!$N:$N))),0),"")</f>
        <v/>
      </c>
      <c r="AD47" s="53" t="str">
        <f aca="false">IF(NOT(ISBLANK($E47)),$AC47 + COUNTIF(Tab!$L:$L,$AB47) - 1,"")</f>
        <v/>
      </c>
      <c r="AE47" s="53" t="str">
        <f aca="false">IF(NOT(ISBLANK($E47)),CONCATENATE("Tab!$N$",$AC47,":$N$",$AD47),"")</f>
        <v/>
      </c>
      <c r="AF47" s="53" t="str">
        <f aca="false">LEFT($F47,12)</f>
        <v/>
      </c>
      <c r="AG47" s="53" t="str">
        <f aca="true">IF(NOT(ISBLANK($F47)),MATCH($AF47,INDIRECT(CONCATENATE("Tab!$M$2:$M$",COUNTA(Tab!$M:$M))),0),"")</f>
        <v/>
      </c>
      <c r="AI47" s="53" t="str">
        <f aca="true">IF(NOT(ISBLANK($F47)),MATCH($AF47,INDIRECT(CONCATENATE("Tab!$Q$1:$Q$",COUNTA(Tab!$Q:$Q))),0),"")</f>
        <v/>
      </c>
      <c r="AJ47" s="53" t="str">
        <f aca="false">IF(NOT(ISBLANK($F47)),$AI47 + COUNTIF(Tab!$Q:$Q,$AF47) - 1,"")</f>
        <v/>
      </c>
      <c r="AK47" s="53" t="str">
        <f aca="false">IF(NOT(ISBLANK($F47)),CONCATENATE("Tab!$S$",$AI47,":$S$",$AJ47),"")</f>
        <v/>
      </c>
      <c r="AM47" s="53" t="str">
        <f aca="false">LEFT($H47,18)</f>
        <v/>
      </c>
      <c r="AN47" s="53" t="str">
        <f aca="true">IF(NOT(ISBLANK($H47)),MATCH($AM47,INDIRECT(CONCATENATE("Tab!$R$2:$R$",COUNTA(Tab!$R:$R))),0),"")</f>
        <v/>
      </c>
      <c r="AP47" s="53" t="str">
        <f aca="false">IF(LEFT($C47,3)=LEFT($D47,3),"","X")</f>
        <v/>
      </c>
      <c r="AQ47" s="53" t="str">
        <f aca="false">IF(LEFT($E47,6)=LEFT($D47,6),"","X")</f>
        <v/>
      </c>
      <c r="AR47" s="53" t="str">
        <f aca="false">IF(LEFT($E47,9)=LEFT($F47,9),"","X")</f>
        <v/>
      </c>
      <c r="AS47" s="53" t="str">
        <f aca="false">IF(LEFT($H47,12)=LEFT($F47,12),"","X")</f>
        <v/>
      </c>
    </row>
    <row r="48" s="53" customFormat="true" ht="15.6" hidden="false" customHeight="false" outlineLevel="0" collapsed="false">
      <c r="B48" s="54" t="n">
        <v>32</v>
      </c>
      <c r="C48" s="55"/>
      <c r="D48" s="55"/>
      <c r="E48" s="55"/>
      <c r="F48" s="55"/>
      <c r="G48" s="47" t="str">
        <f aca="true">IFERROR(OFFSET(Tab!$M$1,$AG48,2,1,1),"")</f>
        <v/>
      </c>
      <c r="H48" s="55"/>
      <c r="I48" s="48" t="str">
        <f aca="true">IF(COUNTIF($AP48:$AS48,"X")=0,IFERROR(OFFSET(Tab!$T$1,$AN48,0,1,1),""),0)</f>
        <v/>
      </c>
      <c r="J48" s="56"/>
      <c r="K48" s="57"/>
      <c r="L48" s="50"/>
      <c r="M48" s="51" t="n">
        <v>1</v>
      </c>
      <c r="N48" s="48" t="n">
        <f aca="false">IFERROR($I48*$J48*$M48,0)</f>
        <v>0</v>
      </c>
      <c r="O48" s="52" t="n">
        <v>0</v>
      </c>
      <c r="R48" s="53" t="str">
        <f aca="false">LEFT($C48,3)</f>
        <v/>
      </c>
      <c r="S48" s="53" t="str">
        <f aca="true">IF(NOT(ISBLANK($C48)),MATCH($R48,INDIRECT(CONCATENATE("Tab!$D$1:$D$",COUNTA(Tab!$F:$F))),0),"")</f>
        <v/>
      </c>
      <c r="T48" s="53" t="str">
        <f aca="false">IF(NOT(ISBLANK($C48)),$S48 + COUNTIF(Tab!$D:$D,$R48) - 1,"")</f>
        <v/>
      </c>
      <c r="U48" s="53" t="str">
        <f aca="false">IF(NOT(ISBLANK(C48)),CONCATENATE("Tab!$F$",S48,":$F$",T48),"")</f>
        <v/>
      </c>
      <c r="W48" s="53" t="str">
        <f aca="false">LEFT($D48,6)</f>
        <v/>
      </c>
      <c r="X48" s="53" t="str">
        <f aca="true">IF(NOT(ISBLANK($D48)),MATCH($W48,INDIRECT(CONCATENATE("Tab!$H$1:$H$",COUNTA(Tab!$J:$J))),0),"")</f>
        <v/>
      </c>
      <c r="Y48" s="53" t="str">
        <f aca="false">IF(NOT(ISBLANK($D48)),$X48 + COUNTIF(Tab!$H:$H,$W48) - 1,"")</f>
        <v/>
      </c>
      <c r="Z48" s="53" t="str">
        <f aca="false">IF(NOT(ISBLANK($D48)),CONCATENATE("Tab!$J$",$X48,":$J$",$Y48),"")</f>
        <v/>
      </c>
      <c r="AB48" s="53" t="str">
        <f aca="false">LEFT($E48,9)</f>
        <v/>
      </c>
      <c r="AC48" s="53" t="str">
        <f aca="true">IF(NOT(ISBLANK($E48)),MATCH($AB48,INDIRECT(CONCATENATE("Tab!$L$1:$L$",COUNTA(Tab!$N:$N))),0),"")</f>
        <v/>
      </c>
      <c r="AD48" s="53" t="str">
        <f aca="false">IF(NOT(ISBLANK($E48)),$AC48 + COUNTIF(Tab!$L:$L,$AB48) - 1,"")</f>
        <v/>
      </c>
      <c r="AE48" s="53" t="str">
        <f aca="false">IF(NOT(ISBLANK($E48)),CONCATENATE("Tab!$N$",$AC48,":$N$",$AD48),"")</f>
        <v/>
      </c>
      <c r="AF48" s="53" t="str">
        <f aca="false">LEFT($F48,12)</f>
        <v/>
      </c>
      <c r="AG48" s="53" t="str">
        <f aca="true">IF(NOT(ISBLANK($F48)),MATCH($AF48,INDIRECT(CONCATENATE("Tab!$M$2:$M$",COUNTA(Tab!$M:$M))),0),"")</f>
        <v/>
      </c>
      <c r="AI48" s="53" t="str">
        <f aca="true">IF(NOT(ISBLANK($F48)),MATCH($AF48,INDIRECT(CONCATENATE("Tab!$Q$1:$Q$",COUNTA(Tab!$Q:$Q))),0),"")</f>
        <v/>
      </c>
      <c r="AJ48" s="53" t="str">
        <f aca="false">IF(NOT(ISBLANK($F48)),$AI48 + COUNTIF(Tab!$Q:$Q,$AF48) - 1,"")</f>
        <v/>
      </c>
      <c r="AK48" s="53" t="str">
        <f aca="false">IF(NOT(ISBLANK($F48)),CONCATENATE("Tab!$S$",$AI48,":$S$",$AJ48),"")</f>
        <v/>
      </c>
      <c r="AM48" s="53" t="str">
        <f aca="false">LEFT($H48,18)</f>
        <v/>
      </c>
      <c r="AN48" s="53" t="str">
        <f aca="true">IF(NOT(ISBLANK($H48)),MATCH($AM48,INDIRECT(CONCATENATE("Tab!$R$2:$R$",COUNTA(Tab!$R:$R))),0),"")</f>
        <v/>
      </c>
      <c r="AP48" s="53" t="str">
        <f aca="false">IF(LEFT($C48,3)=LEFT($D48,3),"","X")</f>
        <v/>
      </c>
      <c r="AQ48" s="53" t="str">
        <f aca="false">IF(LEFT($E48,6)=LEFT($D48,6),"","X")</f>
        <v/>
      </c>
      <c r="AR48" s="53" t="str">
        <f aca="false">IF(LEFT($E48,9)=LEFT($F48,9),"","X")</f>
        <v/>
      </c>
      <c r="AS48" s="53" t="str">
        <f aca="false">IF(LEFT($H48,12)=LEFT($F48,12),"","X")</f>
        <v/>
      </c>
    </row>
    <row r="49" s="53" customFormat="true" ht="15.6" hidden="false" customHeight="false" outlineLevel="0" collapsed="false">
      <c r="B49" s="54" t="n">
        <v>33</v>
      </c>
      <c r="C49" s="55"/>
      <c r="D49" s="55"/>
      <c r="E49" s="55"/>
      <c r="F49" s="55"/>
      <c r="G49" s="47" t="str">
        <f aca="true">IFERROR(OFFSET(Tab!$M$1,$AG49,2,1,1),"")</f>
        <v/>
      </c>
      <c r="H49" s="55"/>
      <c r="I49" s="48" t="str">
        <f aca="true">IF(COUNTIF($AP49:$AS49,"X")=0,IFERROR(OFFSET(Tab!$T$1,$AN49,0,1,1),""),0)</f>
        <v/>
      </c>
      <c r="J49" s="56"/>
      <c r="K49" s="57"/>
      <c r="L49" s="50"/>
      <c r="M49" s="51" t="n">
        <v>1</v>
      </c>
      <c r="N49" s="48" t="n">
        <f aca="false">IFERROR($I49*$J49*$M49,0)</f>
        <v>0</v>
      </c>
      <c r="O49" s="52" t="n">
        <v>0</v>
      </c>
      <c r="R49" s="53" t="str">
        <f aca="false">LEFT($C49,3)</f>
        <v/>
      </c>
      <c r="S49" s="53" t="str">
        <f aca="true">IF(NOT(ISBLANK($C49)),MATCH($R49,INDIRECT(CONCATENATE("Tab!$D$1:$D$",COUNTA(Tab!$F:$F))),0),"")</f>
        <v/>
      </c>
      <c r="T49" s="53" t="str">
        <f aca="false">IF(NOT(ISBLANK($C49)),$S49 + COUNTIF(Tab!$D:$D,$R49) - 1,"")</f>
        <v/>
      </c>
      <c r="U49" s="53" t="str">
        <f aca="false">IF(NOT(ISBLANK(C49)),CONCATENATE("Tab!$F$",S49,":$F$",T49),"")</f>
        <v/>
      </c>
      <c r="W49" s="53" t="str">
        <f aca="false">LEFT($D49,6)</f>
        <v/>
      </c>
      <c r="X49" s="53" t="str">
        <f aca="true">IF(NOT(ISBLANK($D49)),MATCH($W49,INDIRECT(CONCATENATE("Tab!$H$1:$H$",COUNTA(Tab!$J:$J))),0),"")</f>
        <v/>
      </c>
      <c r="Y49" s="53" t="str">
        <f aca="false">IF(NOT(ISBLANK($D49)),$X49 + COUNTIF(Tab!$H:$H,$W49) - 1,"")</f>
        <v/>
      </c>
      <c r="Z49" s="53" t="str">
        <f aca="false">IF(NOT(ISBLANK($D49)),CONCATENATE("Tab!$J$",$X49,":$J$",$Y49),"")</f>
        <v/>
      </c>
      <c r="AB49" s="53" t="str">
        <f aca="false">LEFT($E49,9)</f>
        <v/>
      </c>
      <c r="AC49" s="53" t="str">
        <f aca="true">IF(NOT(ISBLANK($E49)),MATCH($AB49,INDIRECT(CONCATENATE("Tab!$L$1:$L$",COUNTA(Tab!$N:$N))),0),"")</f>
        <v/>
      </c>
      <c r="AD49" s="53" t="str">
        <f aca="false">IF(NOT(ISBLANK($E49)),$AC49 + COUNTIF(Tab!$L:$L,$AB49) - 1,"")</f>
        <v/>
      </c>
      <c r="AE49" s="53" t="str">
        <f aca="false">IF(NOT(ISBLANK($E49)),CONCATENATE("Tab!$N$",$AC49,":$N$",$AD49),"")</f>
        <v/>
      </c>
      <c r="AF49" s="53" t="str">
        <f aca="false">LEFT($F49,12)</f>
        <v/>
      </c>
      <c r="AG49" s="53" t="str">
        <f aca="true">IF(NOT(ISBLANK($F49)),MATCH($AF49,INDIRECT(CONCATENATE("Tab!$M$2:$M$",COUNTA(Tab!$M:$M))),0),"")</f>
        <v/>
      </c>
      <c r="AI49" s="53" t="str">
        <f aca="true">IF(NOT(ISBLANK($F49)),MATCH($AF49,INDIRECT(CONCATENATE("Tab!$Q$1:$Q$",COUNTA(Tab!$Q:$Q))),0),"")</f>
        <v/>
      </c>
      <c r="AJ49" s="53" t="str">
        <f aca="false">IF(NOT(ISBLANK($F49)),$AI49 + COUNTIF(Tab!$Q:$Q,$AF49) - 1,"")</f>
        <v/>
      </c>
      <c r="AK49" s="53" t="str">
        <f aca="false">IF(NOT(ISBLANK($F49)),CONCATENATE("Tab!$S$",$AI49,":$S$",$AJ49),"")</f>
        <v/>
      </c>
      <c r="AM49" s="53" t="str">
        <f aca="false">LEFT($H49,18)</f>
        <v/>
      </c>
      <c r="AN49" s="53" t="str">
        <f aca="true">IF(NOT(ISBLANK($H49)),MATCH($AM49,INDIRECT(CONCATENATE("Tab!$R$2:$R$",COUNTA(Tab!$R:$R))),0),"")</f>
        <v/>
      </c>
      <c r="AP49" s="53" t="str">
        <f aca="false">IF(LEFT($C49,3)=LEFT($D49,3),"","X")</f>
        <v/>
      </c>
      <c r="AQ49" s="53" t="str">
        <f aca="false">IF(LEFT($E49,6)=LEFT($D49,6),"","X")</f>
        <v/>
      </c>
      <c r="AR49" s="53" t="str">
        <f aca="false">IF(LEFT($E49,9)=LEFT($F49,9),"","X")</f>
        <v/>
      </c>
      <c r="AS49" s="53" t="str">
        <f aca="false">IF(LEFT($H49,12)=LEFT($F49,12),"","X")</f>
        <v/>
      </c>
    </row>
    <row r="50" s="53" customFormat="true" ht="15.6" hidden="false" customHeight="false" outlineLevel="0" collapsed="false">
      <c r="B50" s="54" t="n">
        <v>34</v>
      </c>
      <c r="C50" s="55"/>
      <c r="D50" s="55"/>
      <c r="E50" s="55"/>
      <c r="F50" s="55"/>
      <c r="G50" s="47" t="str">
        <f aca="true">IFERROR(OFFSET(Tab!$M$1,$AG50,2,1,1),"")</f>
        <v/>
      </c>
      <c r="H50" s="55"/>
      <c r="I50" s="48" t="str">
        <f aca="true">IF(COUNTIF($AP50:$AS50,"X")=0,IFERROR(OFFSET(Tab!$T$1,$AN50,0,1,1),""),0)</f>
        <v/>
      </c>
      <c r="J50" s="56"/>
      <c r="K50" s="57"/>
      <c r="L50" s="50"/>
      <c r="M50" s="51" t="n">
        <v>1</v>
      </c>
      <c r="N50" s="48" t="n">
        <f aca="false">IFERROR($I50*$J50*$M50,0)</f>
        <v>0</v>
      </c>
      <c r="O50" s="52" t="n">
        <v>0</v>
      </c>
      <c r="R50" s="53" t="str">
        <f aca="false">LEFT($C50,3)</f>
        <v/>
      </c>
      <c r="S50" s="53" t="str">
        <f aca="true">IF(NOT(ISBLANK($C50)),MATCH($R50,INDIRECT(CONCATENATE("Tab!$D$1:$D$",COUNTA(Tab!$F:$F))),0),"")</f>
        <v/>
      </c>
      <c r="T50" s="53" t="str">
        <f aca="false">IF(NOT(ISBLANK($C50)),$S50 + COUNTIF(Tab!$D:$D,$R50) - 1,"")</f>
        <v/>
      </c>
      <c r="U50" s="53" t="str">
        <f aca="false">IF(NOT(ISBLANK(C50)),CONCATENATE("Tab!$F$",S50,":$F$",T50),"")</f>
        <v/>
      </c>
      <c r="W50" s="53" t="str">
        <f aca="false">LEFT($D50,6)</f>
        <v/>
      </c>
      <c r="X50" s="53" t="str">
        <f aca="true">IF(NOT(ISBLANK($D50)),MATCH($W50,INDIRECT(CONCATENATE("Tab!$H$1:$H$",COUNTA(Tab!$J:$J))),0),"")</f>
        <v/>
      </c>
      <c r="Y50" s="53" t="str">
        <f aca="false">IF(NOT(ISBLANK($D50)),$X50 + COUNTIF(Tab!$H:$H,$W50) - 1,"")</f>
        <v/>
      </c>
      <c r="Z50" s="53" t="str">
        <f aca="false">IF(NOT(ISBLANK($D50)),CONCATENATE("Tab!$J$",$X50,":$J$",$Y50),"")</f>
        <v/>
      </c>
      <c r="AB50" s="53" t="str">
        <f aca="false">LEFT($E50,9)</f>
        <v/>
      </c>
      <c r="AC50" s="53" t="str">
        <f aca="true">IF(NOT(ISBLANK($E50)),MATCH($AB50,INDIRECT(CONCATENATE("Tab!$L$1:$L$",COUNTA(Tab!$N:$N))),0),"")</f>
        <v/>
      </c>
      <c r="AD50" s="53" t="str">
        <f aca="false">IF(NOT(ISBLANK($E50)),$AC50 + COUNTIF(Tab!$L:$L,$AB50) - 1,"")</f>
        <v/>
      </c>
      <c r="AE50" s="53" t="str">
        <f aca="false">IF(NOT(ISBLANK($E50)),CONCATENATE("Tab!$N$",$AC50,":$N$",$AD50),"")</f>
        <v/>
      </c>
      <c r="AF50" s="53" t="str">
        <f aca="false">LEFT($F50,12)</f>
        <v/>
      </c>
      <c r="AG50" s="53" t="str">
        <f aca="true">IF(NOT(ISBLANK($F50)),MATCH($AF50,INDIRECT(CONCATENATE("Tab!$M$2:$M$",COUNTA(Tab!$M:$M))),0),"")</f>
        <v/>
      </c>
      <c r="AI50" s="53" t="str">
        <f aca="true">IF(NOT(ISBLANK($F50)),MATCH($AF50,INDIRECT(CONCATENATE("Tab!$Q$1:$Q$",COUNTA(Tab!$Q:$Q))),0),"")</f>
        <v/>
      </c>
      <c r="AJ50" s="53" t="str">
        <f aca="false">IF(NOT(ISBLANK($F50)),$AI50 + COUNTIF(Tab!$Q:$Q,$AF50) - 1,"")</f>
        <v/>
      </c>
      <c r="AK50" s="53" t="str">
        <f aca="false">IF(NOT(ISBLANK($F50)),CONCATENATE("Tab!$S$",$AI50,":$S$",$AJ50),"")</f>
        <v/>
      </c>
      <c r="AM50" s="53" t="str">
        <f aca="false">LEFT($H50,18)</f>
        <v/>
      </c>
      <c r="AN50" s="53" t="str">
        <f aca="true">IF(NOT(ISBLANK($H50)),MATCH($AM50,INDIRECT(CONCATENATE("Tab!$R$2:$R$",COUNTA(Tab!$R:$R))),0),"")</f>
        <v/>
      </c>
      <c r="AP50" s="53" t="str">
        <f aca="false">IF(LEFT($C50,3)=LEFT($D50,3),"","X")</f>
        <v/>
      </c>
      <c r="AQ50" s="53" t="str">
        <f aca="false">IF(LEFT($E50,6)=LEFT($D50,6),"","X")</f>
        <v/>
      </c>
      <c r="AR50" s="53" t="str">
        <f aca="false">IF(LEFT($E50,9)=LEFT($F50,9),"","X")</f>
        <v/>
      </c>
      <c r="AS50" s="53" t="str">
        <f aca="false">IF(LEFT($H50,12)=LEFT($F50,12),"","X")</f>
        <v/>
      </c>
    </row>
    <row r="51" s="53" customFormat="true" ht="15.6" hidden="false" customHeight="false" outlineLevel="0" collapsed="false">
      <c r="B51" s="54" t="n">
        <v>35</v>
      </c>
      <c r="C51" s="55"/>
      <c r="D51" s="55"/>
      <c r="E51" s="55"/>
      <c r="F51" s="55"/>
      <c r="G51" s="47" t="str">
        <f aca="true">IFERROR(OFFSET(Tab!$M$1,$AG51,2,1,1),"")</f>
        <v/>
      </c>
      <c r="H51" s="55"/>
      <c r="I51" s="48" t="str">
        <f aca="true">IF(COUNTIF($AP51:$AS51,"X")=0,IFERROR(OFFSET(Tab!$T$1,$AN51,0,1,1),""),0)</f>
        <v/>
      </c>
      <c r="J51" s="56"/>
      <c r="K51" s="57"/>
      <c r="L51" s="50"/>
      <c r="M51" s="51" t="n">
        <v>1</v>
      </c>
      <c r="N51" s="48" t="n">
        <f aca="false">IFERROR($I51*$J51*$M51,0)</f>
        <v>0</v>
      </c>
      <c r="O51" s="52" t="n">
        <v>0</v>
      </c>
      <c r="R51" s="53" t="str">
        <f aca="false">LEFT($C51,3)</f>
        <v/>
      </c>
      <c r="S51" s="53" t="str">
        <f aca="true">IF(NOT(ISBLANK($C51)),MATCH($R51,INDIRECT(CONCATENATE("Tab!$D$1:$D$",COUNTA(Tab!$F:$F))),0),"")</f>
        <v/>
      </c>
      <c r="T51" s="53" t="str">
        <f aca="false">IF(NOT(ISBLANK($C51)),$S51 + COUNTIF(Tab!$D:$D,$R51) - 1,"")</f>
        <v/>
      </c>
      <c r="U51" s="53" t="str">
        <f aca="false">IF(NOT(ISBLANK(C51)),CONCATENATE("Tab!$F$",S51,":$F$",T51),"")</f>
        <v/>
      </c>
      <c r="W51" s="53" t="str">
        <f aca="false">LEFT($D51,6)</f>
        <v/>
      </c>
      <c r="X51" s="53" t="str">
        <f aca="true">IF(NOT(ISBLANK($D51)),MATCH($W51,INDIRECT(CONCATENATE("Tab!$H$1:$H$",COUNTA(Tab!$J:$J))),0),"")</f>
        <v/>
      </c>
      <c r="Y51" s="53" t="str">
        <f aca="false">IF(NOT(ISBLANK($D51)),$X51 + COUNTIF(Tab!$H:$H,$W51) - 1,"")</f>
        <v/>
      </c>
      <c r="Z51" s="53" t="str">
        <f aca="false">IF(NOT(ISBLANK($D51)),CONCATENATE("Tab!$J$",$X51,":$J$",$Y51),"")</f>
        <v/>
      </c>
      <c r="AB51" s="53" t="str">
        <f aca="false">LEFT($E51,9)</f>
        <v/>
      </c>
      <c r="AC51" s="53" t="str">
        <f aca="true">IF(NOT(ISBLANK($E51)),MATCH($AB51,INDIRECT(CONCATENATE("Tab!$L$1:$L$",COUNTA(Tab!$N:$N))),0),"")</f>
        <v/>
      </c>
      <c r="AD51" s="53" t="str">
        <f aca="false">IF(NOT(ISBLANK($E51)),$AC51 + COUNTIF(Tab!$L:$L,$AB51) - 1,"")</f>
        <v/>
      </c>
      <c r="AE51" s="53" t="str">
        <f aca="false">IF(NOT(ISBLANK($E51)),CONCATENATE("Tab!$N$",$AC51,":$N$",$AD51),"")</f>
        <v/>
      </c>
      <c r="AF51" s="53" t="str">
        <f aca="false">LEFT($F51,12)</f>
        <v/>
      </c>
      <c r="AG51" s="53" t="str">
        <f aca="true">IF(NOT(ISBLANK($F51)),MATCH($AF51,INDIRECT(CONCATENATE("Tab!$M$2:$M$",COUNTA(Tab!$M:$M))),0),"")</f>
        <v/>
      </c>
      <c r="AI51" s="53" t="str">
        <f aca="true">IF(NOT(ISBLANK($F51)),MATCH($AF51,INDIRECT(CONCATENATE("Tab!$Q$1:$Q$",COUNTA(Tab!$Q:$Q))),0),"")</f>
        <v/>
      </c>
      <c r="AJ51" s="53" t="str">
        <f aca="false">IF(NOT(ISBLANK($F51)),$AI51 + COUNTIF(Tab!$Q:$Q,$AF51) - 1,"")</f>
        <v/>
      </c>
      <c r="AK51" s="53" t="str">
        <f aca="false">IF(NOT(ISBLANK($F51)),CONCATENATE("Tab!$S$",$AI51,":$S$",$AJ51),"")</f>
        <v/>
      </c>
      <c r="AM51" s="53" t="str">
        <f aca="false">LEFT($H51,18)</f>
        <v/>
      </c>
      <c r="AN51" s="53" t="str">
        <f aca="true">IF(NOT(ISBLANK($H51)),MATCH($AM51,INDIRECT(CONCATENATE("Tab!$R$2:$R$",COUNTA(Tab!$R:$R))),0),"")</f>
        <v/>
      </c>
      <c r="AP51" s="53" t="str">
        <f aca="false">IF(LEFT($C51,3)=LEFT($D51,3),"","X")</f>
        <v/>
      </c>
      <c r="AQ51" s="53" t="str">
        <f aca="false">IF(LEFT($E51,6)=LEFT($D51,6),"","X")</f>
        <v/>
      </c>
      <c r="AR51" s="53" t="str">
        <f aca="false">IF(LEFT($E51,9)=LEFT($F51,9),"","X")</f>
        <v/>
      </c>
      <c r="AS51" s="53" t="str">
        <f aca="false">IF(LEFT($H51,12)=LEFT($F51,12),"","X")</f>
        <v/>
      </c>
    </row>
    <row r="52" s="53" customFormat="true" ht="15.6" hidden="false" customHeight="false" outlineLevel="0" collapsed="false">
      <c r="B52" s="54" t="n">
        <v>36</v>
      </c>
      <c r="C52" s="55"/>
      <c r="D52" s="55"/>
      <c r="E52" s="55"/>
      <c r="F52" s="55"/>
      <c r="G52" s="47" t="str">
        <f aca="true">IFERROR(OFFSET(Tab!$M$1,$AG52,2,1,1),"")</f>
        <v/>
      </c>
      <c r="H52" s="55"/>
      <c r="I52" s="48" t="str">
        <f aca="true">IF(COUNTIF($AP52:$AS52,"X")=0,IFERROR(OFFSET(Tab!$T$1,$AN52,0,1,1),""),0)</f>
        <v/>
      </c>
      <c r="J52" s="56"/>
      <c r="K52" s="57"/>
      <c r="L52" s="50"/>
      <c r="M52" s="51" t="n">
        <v>1</v>
      </c>
      <c r="N52" s="48" t="n">
        <f aca="false">IFERROR($I52*$J52*$M52,0)</f>
        <v>0</v>
      </c>
      <c r="O52" s="52" t="n">
        <v>0</v>
      </c>
      <c r="R52" s="53" t="str">
        <f aca="false">LEFT($C52,3)</f>
        <v/>
      </c>
      <c r="S52" s="53" t="str">
        <f aca="true">IF(NOT(ISBLANK($C52)),MATCH($R52,INDIRECT(CONCATENATE("Tab!$D$1:$D$",COUNTA(Tab!$F:$F))),0),"")</f>
        <v/>
      </c>
      <c r="T52" s="53" t="str">
        <f aca="false">IF(NOT(ISBLANK($C52)),$S52 + COUNTIF(Tab!$D:$D,$R52) - 1,"")</f>
        <v/>
      </c>
      <c r="U52" s="53" t="str">
        <f aca="false">IF(NOT(ISBLANK(C52)),CONCATENATE("Tab!$F$",S52,":$F$",T52),"")</f>
        <v/>
      </c>
      <c r="W52" s="53" t="str">
        <f aca="false">LEFT($D52,6)</f>
        <v/>
      </c>
      <c r="X52" s="53" t="str">
        <f aca="true">IF(NOT(ISBLANK($D52)),MATCH($W52,INDIRECT(CONCATENATE("Tab!$H$1:$H$",COUNTA(Tab!$J:$J))),0),"")</f>
        <v/>
      </c>
      <c r="Y52" s="53" t="str">
        <f aca="false">IF(NOT(ISBLANK($D52)),$X52 + COUNTIF(Tab!$H:$H,$W52) - 1,"")</f>
        <v/>
      </c>
      <c r="Z52" s="53" t="str">
        <f aca="false">IF(NOT(ISBLANK($D52)),CONCATENATE("Tab!$J$",$X52,":$J$",$Y52),"")</f>
        <v/>
      </c>
      <c r="AB52" s="53" t="str">
        <f aca="false">LEFT($E52,9)</f>
        <v/>
      </c>
      <c r="AC52" s="53" t="str">
        <f aca="true">IF(NOT(ISBLANK($E52)),MATCH($AB52,INDIRECT(CONCATENATE("Tab!$L$1:$L$",COUNTA(Tab!$N:$N))),0),"")</f>
        <v/>
      </c>
      <c r="AD52" s="53" t="str">
        <f aca="false">IF(NOT(ISBLANK($E52)),$AC52 + COUNTIF(Tab!$L:$L,$AB52) - 1,"")</f>
        <v/>
      </c>
      <c r="AE52" s="53" t="str">
        <f aca="false">IF(NOT(ISBLANK($E52)),CONCATENATE("Tab!$N$",$AC52,":$N$",$AD52),"")</f>
        <v/>
      </c>
      <c r="AF52" s="53" t="str">
        <f aca="false">LEFT($F52,12)</f>
        <v/>
      </c>
      <c r="AG52" s="53" t="str">
        <f aca="true">IF(NOT(ISBLANK($F52)),MATCH($AF52,INDIRECT(CONCATENATE("Tab!$M$2:$M$",COUNTA(Tab!$M:$M))),0),"")</f>
        <v/>
      </c>
      <c r="AI52" s="53" t="str">
        <f aca="true">IF(NOT(ISBLANK($F52)),MATCH($AF52,INDIRECT(CONCATENATE("Tab!$Q$1:$Q$",COUNTA(Tab!$Q:$Q))),0),"")</f>
        <v/>
      </c>
      <c r="AJ52" s="53" t="str">
        <f aca="false">IF(NOT(ISBLANK($F52)),$AI52 + COUNTIF(Tab!$Q:$Q,$AF52) - 1,"")</f>
        <v/>
      </c>
      <c r="AK52" s="53" t="str">
        <f aca="false">IF(NOT(ISBLANK($F52)),CONCATENATE("Tab!$S$",$AI52,":$S$",$AJ52),"")</f>
        <v/>
      </c>
      <c r="AM52" s="53" t="str">
        <f aca="false">LEFT($H52,18)</f>
        <v/>
      </c>
      <c r="AN52" s="53" t="str">
        <f aca="true">IF(NOT(ISBLANK($H52)),MATCH($AM52,INDIRECT(CONCATENATE("Tab!$R$2:$R$",COUNTA(Tab!$R:$R))),0),"")</f>
        <v/>
      </c>
      <c r="AP52" s="53" t="str">
        <f aca="false">IF(LEFT($C52,3)=LEFT($D52,3),"","X")</f>
        <v/>
      </c>
      <c r="AQ52" s="53" t="str">
        <f aca="false">IF(LEFT($E52,6)=LEFT($D52,6),"","X")</f>
        <v/>
      </c>
      <c r="AR52" s="53" t="str">
        <f aca="false">IF(LEFT($E52,9)=LEFT($F52,9),"","X")</f>
        <v/>
      </c>
      <c r="AS52" s="53" t="str">
        <f aca="false">IF(LEFT($H52,12)=LEFT($F52,12),"","X")</f>
        <v/>
      </c>
    </row>
    <row r="53" s="53" customFormat="true" ht="15.6" hidden="false" customHeight="false" outlineLevel="0" collapsed="false">
      <c r="B53" s="54" t="n">
        <v>37</v>
      </c>
      <c r="C53" s="55"/>
      <c r="D53" s="55"/>
      <c r="E53" s="55"/>
      <c r="F53" s="55"/>
      <c r="G53" s="47" t="str">
        <f aca="true">IFERROR(OFFSET(Tab!$M$1,$AG53,2,1,1),"")</f>
        <v/>
      </c>
      <c r="H53" s="55"/>
      <c r="I53" s="48" t="str">
        <f aca="true">IF(COUNTIF($AP53:$AS53,"X")=0,IFERROR(OFFSET(Tab!$T$1,$AN53,0,1,1),""),0)</f>
        <v/>
      </c>
      <c r="J53" s="56"/>
      <c r="K53" s="57"/>
      <c r="L53" s="50"/>
      <c r="M53" s="51" t="n">
        <v>1</v>
      </c>
      <c r="N53" s="48" t="n">
        <f aca="false">IFERROR($I53*$J53*$M53,0)</f>
        <v>0</v>
      </c>
      <c r="O53" s="52" t="n">
        <v>0</v>
      </c>
      <c r="R53" s="53" t="str">
        <f aca="false">LEFT($C53,3)</f>
        <v/>
      </c>
      <c r="S53" s="53" t="str">
        <f aca="true">IF(NOT(ISBLANK($C53)),MATCH($R53,INDIRECT(CONCATENATE("Tab!$D$1:$D$",COUNTA(Tab!$F:$F))),0),"")</f>
        <v/>
      </c>
      <c r="T53" s="53" t="str">
        <f aca="false">IF(NOT(ISBLANK($C53)),$S53 + COUNTIF(Tab!$D:$D,$R53) - 1,"")</f>
        <v/>
      </c>
      <c r="U53" s="53" t="str">
        <f aca="false">IF(NOT(ISBLANK(C53)),CONCATENATE("Tab!$F$",S53,":$F$",T53),"")</f>
        <v/>
      </c>
      <c r="W53" s="53" t="str">
        <f aca="false">LEFT($D53,6)</f>
        <v/>
      </c>
      <c r="X53" s="53" t="str">
        <f aca="true">IF(NOT(ISBLANK($D53)),MATCH($W53,INDIRECT(CONCATENATE("Tab!$H$1:$H$",COUNTA(Tab!$J:$J))),0),"")</f>
        <v/>
      </c>
      <c r="Y53" s="53" t="str">
        <f aca="false">IF(NOT(ISBLANK($D53)),$X53 + COUNTIF(Tab!$H:$H,$W53) - 1,"")</f>
        <v/>
      </c>
      <c r="Z53" s="53" t="str">
        <f aca="false">IF(NOT(ISBLANK($D53)),CONCATENATE("Tab!$J$",$X53,":$J$",$Y53),"")</f>
        <v/>
      </c>
      <c r="AB53" s="53" t="str">
        <f aca="false">LEFT($E53,9)</f>
        <v/>
      </c>
      <c r="AC53" s="53" t="str">
        <f aca="true">IF(NOT(ISBLANK($E53)),MATCH($AB53,INDIRECT(CONCATENATE("Tab!$L$1:$L$",COUNTA(Tab!$N:$N))),0),"")</f>
        <v/>
      </c>
      <c r="AD53" s="53" t="str">
        <f aca="false">IF(NOT(ISBLANK($E53)),$AC53 + COUNTIF(Tab!$L:$L,$AB53) - 1,"")</f>
        <v/>
      </c>
      <c r="AE53" s="53" t="str">
        <f aca="false">IF(NOT(ISBLANK($E53)),CONCATENATE("Tab!$N$",$AC53,":$N$",$AD53),"")</f>
        <v/>
      </c>
      <c r="AF53" s="53" t="str">
        <f aca="false">LEFT($F53,12)</f>
        <v/>
      </c>
      <c r="AG53" s="53" t="str">
        <f aca="true">IF(NOT(ISBLANK($F53)),MATCH($AF53,INDIRECT(CONCATENATE("Tab!$M$2:$M$",COUNTA(Tab!$M:$M))),0),"")</f>
        <v/>
      </c>
      <c r="AI53" s="53" t="str">
        <f aca="true">IF(NOT(ISBLANK($F53)),MATCH($AF53,INDIRECT(CONCATENATE("Tab!$Q$1:$Q$",COUNTA(Tab!$Q:$Q))),0),"")</f>
        <v/>
      </c>
      <c r="AJ53" s="53" t="str">
        <f aca="false">IF(NOT(ISBLANK($F53)),$AI53 + COUNTIF(Tab!$Q:$Q,$AF53) - 1,"")</f>
        <v/>
      </c>
      <c r="AK53" s="53" t="str">
        <f aca="false">IF(NOT(ISBLANK($F53)),CONCATENATE("Tab!$S$",$AI53,":$S$",$AJ53),"")</f>
        <v/>
      </c>
      <c r="AM53" s="53" t="str">
        <f aca="false">LEFT($H53,18)</f>
        <v/>
      </c>
      <c r="AN53" s="53" t="str">
        <f aca="true">IF(NOT(ISBLANK($H53)),MATCH($AM53,INDIRECT(CONCATENATE("Tab!$R$2:$R$",COUNTA(Tab!$R:$R))),0),"")</f>
        <v/>
      </c>
      <c r="AP53" s="53" t="str">
        <f aca="false">IF(LEFT($C53,3)=LEFT($D53,3),"","X")</f>
        <v/>
      </c>
      <c r="AQ53" s="53" t="str">
        <f aca="false">IF(LEFT($E53,6)=LEFT($D53,6),"","X")</f>
        <v/>
      </c>
      <c r="AR53" s="53" t="str">
        <f aca="false">IF(LEFT($E53,9)=LEFT($F53,9),"","X")</f>
        <v/>
      </c>
      <c r="AS53" s="53" t="str">
        <f aca="false">IF(LEFT($H53,12)=LEFT($F53,12),"","X")</f>
        <v/>
      </c>
    </row>
    <row r="54" s="53" customFormat="true" ht="15.6" hidden="false" customHeight="false" outlineLevel="0" collapsed="false">
      <c r="B54" s="54" t="n">
        <v>38</v>
      </c>
      <c r="C54" s="55"/>
      <c r="D54" s="55"/>
      <c r="E54" s="55"/>
      <c r="F54" s="55"/>
      <c r="G54" s="47" t="str">
        <f aca="true">IFERROR(OFFSET(Tab!$M$1,$AG54,2,1,1),"")</f>
        <v/>
      </c>
      <c r="H54" s="55"/>
      <c r="I54" s="48" t="str">
        <f aca="true">IF(COUNTIF($AP54:$AS54,"X")=0,IFERROR(OFFSET(Tab!$T$1,$AN54,0,1,1),""),0)</f>
        <v/>
      </c>
      <c r="J54" s="56"/>
      <c r="K54" s="57"/>
      <c r="L54" s="50"/>
      <c r="M54" s="51" t="n">
        <v>1</v>
      </c>
      <c r="N54" s="48" t="n">
        <f aca="false">IFERROR($I54*$J54*$M54,0)</f>
        <v>0</v>
      </c>
      <c r="O54" s="52" t="n">
        <v>0</v>
      </c>
      <c r="R54" s="53" t="str">
        <f aca="false">LEFT($C54,3)</f>
        <v/>
      </c>
      <c r="S54" s="53" t="str">
        <f aca="true">IF(NOT(ISBLANK($C54)),MATCH($R54,INDIRECT(CONCATENATE("Tab!$D$1:$D$",COUNTA(Tab!$F:$F))),0),"")</f>
        <v/>
      </c>
      <c r="T54" s="53" t="str">
        <f aca="false">IF(NOT(ISBLANK($C54)),$S54 + COUNTIF(Tab!$D:$D,$R54) - 1,"")</f>
        <v/>
      </c>
      <c r="U54" s="53" t="str">
        <f aca="false">IF(NOT(ISBLANK(C54)),CONCATENATE("Tab!$F$",S54,":$F$",T54),"")</f>
        <v/>
      </c>
      <c r="W54" s="53" t="str">
        <f aca="false">LEFT($D54,6)</f>
        <v/>
      </c>
      <c r="X54" s="53" t="str">
        <f aca="true">IF(NOT(ISBLANK($D54)),MATCH($W54,INDIRECT(CONCATENATE("Tab!$H$1:$H$",COUNTA(Tab!$J:$J))),0),"")</f>
        <v/>
      </c>
      <c r="Y54" s="53" t="str">
        <f aca="false">IF(NOT(ISBLANK($D54)),$X54 + COUNTIF(Tab!$H:$H,$W54) - 1,"")</f>
        <v/>
      </c>
      <c r="Z54" s="53" t="str">
        <f aca="false">IF(NOT(ISBLANK($D54)),CONCATENATE("Tab!$J$",$X54,":$J$",$Y54),"")</f>
        <v/>
      </c>
      <c r="AB54" s="53" t="str">
        <f aca="false">LEFT($E54,9)</f>
        <v/>
      </c>
      <c r="AC54" s="53" t="str">
        <f aca="true">IF(NOT(ISBLANK($E54)),MATCH($AB54,INDIRECT(CONCATENATE("Tab!$L$1:$L$",COUNTA(Tab!$N:$N))),0),"")</f>
        <v/>
      </c>
      <c r="AD54" s="53" t="str">
        <f aca="false">IF(NOT(ISBLANK($E54)),$AC54 + COUNTIF(Tab!$L:$L,$AB54) - 1,"")</f>
        <v/>
      </c>
      <c r="AE54" s="53" t="str">
        <f aca="false">IF(NOT(ISBLANK($E54)),CONCATENATE("Tab!$N$",$AC54,":$N$",$AD54),"")</f>
        <v/>
      </c>
      <c r="AF54" s="53" t="str">
        <f aca="false">LEFT($F54,12)</f>
        <v/>
      </c>
      <c r="AG54" s="53" t="str">
        <f aca="true">IF(NOT(ISBLANK($F54)),MATCH($AF54,INDIRECT(CONCATENATE("Tab!$M$2:$M$",COUNTA(Tab!$M:$M))),0),"")</f>
        <v/>
      </c>
      <c r="AI54" s="53" t="str">
        <f aca="true">IF(NOT(ISBLANK($F54)),MATCH($AF54,INDIRECT(CONCATENATE("Tab!$Q$1:$Q$",COUNTA(Tab!$Q:$Q))),0),"")</f>
        <v/>
      </c>
      <c r="AJ54" s="53" t="str">
        <f aca="false">IF(NOT(ISBLANK($F54)),$AI54 + COUNTIF(Tab!$Q:$Q,$AF54) - 1,"")</f>
        <v/>
      </c>
      <c r="AK54" s="53" t="str">
        <f aca="false">IF(NOT(ISBLANK($F54)),CONCATENATE("Tab!$S$",$AI54,":$S$",$AJ54),"")</f>
        <v/>
      </c>
      <c r="AM54" s="53" t="str">
        <f aca="false">LEFT($H54,18)</f>
        <v/>
      </c>
      <c r="AN54" s="53" t="str">
        <f aca="true">IF(NOT(ISBLANK($H54)),MATCH($AM54,INDIRECT(CONCATENATE("Tab!$R$2:$R$",COUNTA(Tab!$R:$R))),0),"")</f>
        <v/>
      </c>
      <c r="AP54" s="53" t="str">
        <f aca="false">IF(LEFT($C54,3)=LEFT($D54,3),"","X")</f>
        <v/>
      </c>
      <c r="AQ54" s="53" t="str">
        <f aca="false">IF(LEFT($E54,6)=LEFT($D54,6),"","X")</f>
        <v/>
      </c>
      <c r="AR54" s="53" t="str">
        <f aca="false">IF(LEFT($E54,9)=LEFT($F54,9),"","X")</f>
        <v/>
      </c>
      <c r="AS54" s="53" t="str">
        <f aca="false">IF(LEFT($H54,12)=LEFT($F54,12),"","X")</f>
        <v/>
      </c>
    </row>
    <row r="55" s="53" customFormat="true" ht="15.6" hidden="false" customHeight="false" outlineLevel="0" collapsed="false">
      <c r="B55" s="54" t="n">
        <v>39</v>
      </c>
      <c r="C55" s="55"/>
      <c r="D55" s="55"/>
      <c r="E55" s="55"/>
      <c r="F55" s="55"/>
      <c r="G55" s="47" t="str">
        <f aca="true">IFERROR(OFFSET(Tab!$M$1,$AG55,2,1,1),"")</f>
        <v/>
      </c>
      <c r="H55" s="55"/>
      <c r="I55" s="48" t="str">
        <f aca="true">IF(COUNTIF($AP55:$AS55,"X")=0,IFERROR(OFFSET(Tab!$T$1,$AN55,0,1,1),""),0)</f>
        <v/>
      </c>
      <c r="J55" s="56"/>
      <c r="K55" s="57"/>
      <c r="L55" s="50"/>
      <c r="M55" s="51" t="n">
        <v>1</v>
      </c>
      <c r="N55" s="48" t="n">
        <f aca="false">IFERROR($I55*$J55*$M55,0)</f>
        <v>0</v>
      </c>
      <c r="O55" s="52" t="n">
        <v>0</v>
      </c>
      <c r="R55" s="53" t="str">
        <f aca="false">LEFT($C55,3)</f>
        <v/>
      </c>
      <c r="S55" s="53" t="str">
        <f aca="true">IF(NOT(ISBLANK($C55)),MATCH($R55,INDIRECT(CONCATENATE("Tab!$D$1:$D$",COUNTA(Tab!$F:$F))),0),"")</f>
        <v/>
      </c>
      <c r="T55" s="53" t="str">
        <f aca="false">IF(NOT(ISBLANK($C55)),$S55 + COUNTIF(Tab!$D:$D,$R55) - 1,"")</f>
        <v/>
      </c>
      <c r="U55" s="53" t="str">
        <f aca="false">IF(NOT(ISBLANK(C55)),CONCATENATE("Tab!$F$",S55,":$F$",T55),"")</f>
        <v/>
      </c>
      <c r="W55" s="53" t="str">
        <f aca="false">LEFT($D55,6)</f>
        <v/>
      </c>
      <c r="X55" s="53" t="str">
        <f aca="true">IF(NOT(ISBLANK($D55)),MATCH($W55,INDIRECT(CONCATENATE("Tab!$H$1:$H$",COUNTA(Tab!$J:$J))),0),"")</f>
        <v/>
      </c>
      <c r="Y55" s="53" t="str">
        <f aca="false">IF(NOT(ISBLANK($D55)),$X55 + COUNTIF(Tab!$H:$H,$W55) - 1,"")</f>
        <v/>
      </c>
      <c r="Z55" s="53" t="str">
        <f aca="false">IF(NOT(ISBLANK($D55)),CONCATENATE("Tab!$J$",$X55,":$J$",$Y55),"")</f>
        <v/>
      </c>
      <c r="AB55" s="53" t="str">
        <f aca="false">LEFT($E55,9)</f>
        <v/>
      </c>
      <c r="AC55" s="53" t="str">
        <f aca="true">IF(NOT(ISBLANK($E55)),MATCH($AB55,INDIRECT(CONCATENATE("Tab!$L$1:$L$",COUNTA(Tab!$N:$N))),0),"")</f>
        <v/>
      </c>
      <c r="AD55" s="53" t="str">
        <f aca="false">IF(NOT(ISBLANK($E55)),$AC55 + COUNTIF(Tab!$L:$L,$AB55) - 1,"")</f>
        <v/>
      </c>
      <c r="AE55" s="53" t="str">
        <f aca="false">IF(NOT(ISBLANK($E55)),CONCATENATE("Tab!$N$",$AC55,":$N$",$AD55),"")</f>
        <v/>
      </c>
      <c r="AF55" s="53" t="str">
        <f aca="false">LEFT($F55,12)</f>
        <v/>
      </c>
      <c r="AG55" s="53" t="str">
        <f aca="true">IF(NOT(ISBLANK($F55)),MATCH($AF55,INDIRECT(CONCATENATE("Tab!$M$2:$M$",COUNTA(Tab!$M:$M))),0),"")</f>
        <v/>
      </c>
      <c r="AI55" s="53" t="str">
        <f aca="true">IF(NOT(ISBLANK($F55)),MATCH($AF55,INDIRECT(CONCATENATE("Tab!$Q$1:$Q$",COUNTA(Tab!$Q:$Q))),0),"")</f>
        <v/>
      </c>
      <c r="AJ55" s="53" t="str">
        <f aca="false">IF(NOT(ISBLANK($F55)),$AI55 + COUNTIF(Tab!$Q:$Q,$AF55) - 1,"")</f>
        <v/>
      </c>
      <c r="AK55" s="53" t="str">
        <f aca="false">IF(NOT(ISBLANK($F55)),CONCATENATE("Tab!$S$",$AI55,":$S$",$AJ55),"")</f>
        <v/>
      </c>
      <c r="AM55" s="53" t="str">
        <f aca="false">LEFT($H55,18)</f>
        <v/>
      </c>
      <c r="AN55" s="53" t="str">
        <f aca="true">IF(NOT(ISBLANK($H55)),MATCH($AM55,INDIRECT(CONCATENATE("Tab!$R$2:$R$",COUNTA(Tab!$R:$R))),0),"")</f>
        <v/>
      </c>
      <c r="AP55" s="53" t="str">
        <f aca="false">IF(LEFT($C55,3)=LEFT($D55,3),"","X")</f>
        <v/>
      </c>
      <c r="AQ55" s="53" t="str">
        <f aca="false">IF(LEFT($E55,6)=LEFT($D55,6),"","X")</f>
        <v/>
      </c>
      <c r="AR55" s="53" t="str">
        <f aca="false">IF(LEFT($E55,9)=LEFT($F55,9),"","X")</f>
        <v/>
      </c>
      <c r="AS55" s="53" t="str">
        <f aca="false">IF(LEFT($H55,12)=LEFT($F55,12),"","X")</f>
        <v/>
      </c>
    </row>
    <row r="56" s="53" customFormat="true" ht="15.6" hidden="false" customHeight="false" outlineLevel="0" collapsed="false">
      <c r="B56" s="54" t="n">
        <v>40</v>
      </c>
      <c r="C56" s="55"/>
      <c r="D56" s="55"/>
      <c r="E56" s="55"/>
      <c r="F56" s="55"/>
      <c r="G56" s="47" t="str">
        <f aca="true">IFERROR(OFFSET(Tab!$M$1,$AG56,2,1,1),"")</f>
        <v/>
      </c>
      <c r="H56" s="55"/>
      <c r="I56" s="48" t="str">
        <f aca="true">IF(COUNTIF($AP56:$AS56,"X")=0,IFERROR(OFFSET(Tab!$T$1,$AN56,0,1,1),""),0)</f>
        <v/>
      </c>
      <c r="J56" s="56"/>
      <c r="K56" s="57"/>
      <c r="L56" s="50"/>
      <c r="M56" s="51" t="n">
        <v>1</v>
      </c>
      <c r="N56" s="48" t="n">
        <f aca="false">IFERROR($I56*$J56*$M56,0)</f>
        <v>0</v>
      </c>
      <c r="O56" s="52" t="n">
        <v>0</v>
      </c>
      <c r="R56" s="53" t="str">
        <f aca="false">LEFT($C56,3)</f>
        <v/>
      </c>
      <c r="S56" s="53" t="str">
        <f aca="true">IF(NOT(ISBLANK($C56)),MATCH($R56,INDIRECT(CONCATENATE("Tab!$D$1:$D$",COUNTA(Tab!$F:$F))),0),"")</f>
        <v/>
      </c>
      <c r="T56" s="53" t="str">
        <f aca="false">IF(NOT(ISBLANK($C56)),$S56 + COUNTIF(Tab!$D:$D,$R56) - 1,"")</f>
        <v/>
      </c>
      <c r="U56" s="53" t="str">
        <f aca="false">IF(NOT(ISBLANK(C56)),CONCATENATE("Tab!$F$",S56,":$F$",T56),"")</f>
        <v/>
      </c>
      <c r="W56" s="53" t="str">
        <f aca="false">LEFT($D56,6)</f>
        <v/>
      </c>
      <c r="X56" s="53" t="str">
        <f aca="true">IF(NOT(ISBLANK($D56)),MATCH($W56,INDIRECT(CONCATENATE("Tab!$H$1:$H$",COUNTA(Tab!$J:$J))),0),"")</f>
        <v/>
      </c>
      <c r="Y56" s="53" t="str">
        <f aca="false">IF(NOT(ISBLANK($D56)),$X56 + COUNTIF(Tab!$H:$H,$W56) - 1,"")</f>
        <v/>
      </c>
      <c r="Z56" s="53" t="str">
        <f aca="false">IF(NOT(ISBLANK($D56)),CONCATENATE("Tab!$J$",$X56,":$J$",$Y56),"")</f>
        <v/>
      </c>
      <c r="AB56" s="53" t="str">
        <f aca="false">LEFT($E56,9)</f>
        <v/>
      </c>
      <c r="AC56" s="53" t="str">
        <f aca="true">IF(NOT(ISBLANK($E56)),MATCH($AB56,INDIRECT(CONCATENATE("Tab!$L$1:$L$",COUNTA(Tab!$N:$N))),0),"")</f>
        <v/>
      </c>
      <c r="AD56" s="53" t="str">
        <f aca="false">IF(NOT(ISBLANK($E56)),$AC56 + COUNTIF(Tab!$L:$L,$AB56) - 1,"")</f>
        <v/>
      </c>
      <c r="AE56" s="53" t="str">
        <f aca="false">IF(NOT(ISBLANK($E56)),CONCATENATE("Tab!$N$",$AC56,":$N$",$AD56),"")</f>
        <v/>
      </c>
      <c r="AF56" s="53" t="str">
        <f aca="false">LEFT($F56,12)</f>
        <v/>
      </c>
      <c r="AG56" s="53" t="str">
        <f aca="true">IF(NOT(ISBLANK($F56)),MATCH($AF56,INDIRECT(CONCATENATE("Tab!$M$2:$M$",COUNTA(Tab!$M:$M))),0),"")</f>
        <v/>
      </c>
      <c r="AI56" s="53" t="str">
        <f aca="true">IF(NOT(ISBLANK($F56)),MATCH($AF56,INDIRECT(CONCATENATE("Tab!$Q$1:$Q$",COUNTA(Tab!$Q:$Q))),0),"")</f>
        <v/>
      </c>
      <c r="AJ56" s="53" t="str">
        <f aca="false">IF(NOT(ISBLANK($F56)),$AI56 + COUNTIF(Tab!$Q:$Q,$AF56) - 1,"")</f>
        <v/>
      </c>
      <c r="AK56" s="53" t="str">
        <f aca="false">IF(NOT(ISBLANK($F56)),CONCATENATE("Tab!$S$",$AI56,":$S$",$AJ56),"")</f>
        <v/>
      </c>
      <c r="AM56" s="53" t="str">
        <f aca="false">LEFT($H56,18)</f>
        <v/>
      </c>
      <c r="AN56" s="53" t="str">
        <f aca="true">IF(NOT(ISBLANK($H56)),MATCH($AM56,INDIRECT(CONCATENATE("Tab!$R$2:$R$",COUNTA(Tab!$R:$R))),0),"")</f>
        <v/>
      </c>
      <c r="AP56" s="53" t="str">
        <f aca="false">IF(LEFT($C56,3)=LEFT($D56,3),"","X")</f>
        <v/>
      </c>
      <c r="AQ56" s="53" t="str">
        <f aca="false">IF(LEFT($E56,6)=LEFT($D56,6),"","X")</f>
        <v/>
      </c>
      <c r="AR56" s="53" t="str">
        <f aca="false">IF(LEFT($E56,9)=LEFT($F56,9),"","X")</f>
        <v/>
      </c>
      <c r="AS56" s="53" t="str">
        <f aca="false">IF(LEFT($H56,12)=LEFT($F56,12),"","X")</f>
        <v/>
      </c>
    </row>
    <row r="57" s="53" customFormat="true" ht="15.6" hidden="false" customHeight="false" outlineLevel="0" collapsed="false">
      <c r="B57" s="54" t="n">
        <v>41</v>
      </c>
      <c r="C57" s="55"/>
      <c r="D57" s="55"/>
      <c r="E57" s="55"/>
      <c r="F57" s="55"/>
      <c r="G57" s="47" t="str">
        <f aca="true">IFERROR(OFFSET(Tab!$M$1,$AG57,2,1,1),"")</f>
        <v/>
      </c>
      <c r="H57" s="55"/>
      <c r="I57" s="48" t="str">
        <f aca="true">IF(COUNTIF($AP57:$AS57,"X")=0,IFERROR(OFFSET(Tab!$T$1,$AN57,0,1,1),""),0)</f>
        <v/>
      </c>
      <c r="J57" s="56"/>
      <c r="K57" s="57"/>
      <c r="L57" s="50"/>
      <c r="M57" s="51" t="n">
        <v>1</v>
      </c>
      <c r="N57" s="48" t="n">
        <f aca="false">IFERROR($I57*$J57*$M57,0)</f>
        <v>0</v>
      </c>
      <c r="O57" s="52" t="n">
        <v>0</v>
      </c>
      <c r="R57" s="53" t="str">
        <f aca="false">LEFT($C57,3)</f>
        <v/>
      </c>
      <c r="S57" s="53" t="str">
        <f aca="true">IF(NOT(ISBLANK($C57)),MATCH($R57,INDIRECT(CONCATENATE("Tab!$D$1:$D$",COUNTA(Tab!$F:$F))),0),"")</f>
        <v/>
      </c>
      <c r="T57" s="53" t="str">
        <f aca="false">IF(NOT(ISBLANK($C57)),$S57 + COUNTIF(Tab!$D:$D,$R57) - 1,"")</f>
        <v/>
      </c>
      <c r="U57" s="53" t="str">
        <f aca="false">IF(NOT(ISBLANK(C57)),CONCATENATE("Tab!$F$",S57,":$F$",T57),"")</f>
        <v/>
      </c>
      <c r="W57" s="53" t="str">
        <f aca="false">LEFT($D57,6)</f>
        <v/>
      </c>
      <c r="X57" s="53" t="str">
        <f aca="true">IF(NOT(ISBLANK($D57)),MATCH($W57,INDIRECT(CONCATENATE("Tab!$H$1:$H$",COUNTA(Tab!$J:$J))),0),"")</f>
        <v/>
      </c>
      <c r="Y57" s="53" t="str">
        <f aca="false">IF(NOT(ISBLANK($D57)),$X57 + COUNTIF(Tab!$H:$H,$W57) - 1,"")</f>
        <v/>
      </c>
      <c r="Z57" s="53" t="str">
        <f aca="false">IF(NOT(ISBLANK($D57)),CONCATENATE("Tab!$J$",$X57,":$J$",$Y57),"")</f>
        <v/>
      </c>
      <c r="AB57" s="53" t="str">
        <f aca="false">LEFT($E57,9)</f>
        <v/>
      </c>
      <c r="AC57" s="53" t="str">
        <f aca="true">IF(NOT(ISBLANK($E57)),MATCH($AB57,INDIRECT(CONCATENATE("Tab!$L$1:$L$",COUNTA(Tab!$N:$N))),0),"")</f>
        <v/>
      </c>
      <c r="AD57" s="53" t="str">
        <f aca="false">IF(NOT(ISBLANK($E57)),$AC57 + COUNTIF(Tab!$L:$L,$AB57) - 1,"")</f>
        <v/>
      </c>
      <c r="AE57" s="53" t="str">
        <f aca="false">IF(NOT(ISBLANK($E57)),CONCATENATE("Tab!$N$",$AC57,":$N$",$AD57),"")</f>
        <v/>
      </c>
      <c r="AF57" s="53" t="str">
        <f aca="false">LEFT($F57,12)</f>
        <v/>
      </c>
      <c r="AG57" s="53" t="str">
        <f aca="true">IF(NOT(ISBLANK($F57)),MATCH($AF57,INDIRECT(CONCATENATE("Tab!$M$2:$M$",COUNTA(Tab!$M:$M))),0),"")</f>
        <v/>
      </c>
      <c r="AI57" s="53" t="str">
        <f aca="true">IF(NOT(ISBLANK($F57)),MATCH($AF57,INDIRECT(CONCATENATE("Tab!$Q$1:$Q$",COUNTA(Tab!$Q:$Q))),0),"")</f>
        <v/>
      </c>
      <c r="AJ57" s="53" t="str">
        <f aca="false">IF(NOT(ISBLANK($F57)),$AI57 + COUNTIF(Tab!$Q:$Q,$AF57) - 1,"")</f>
        <v/>
      </c>
      <c r="AK57" s="53" t="str">
        <f aca="false">IF(NOT(ISBLANK($F57)),CONCATENATE("Tab!$S$",$AI57,":$S$",$AJ57),"")</f>
        <v/>
      </c>
      <c r="AM57" s="53" t="str">
        <f aca="false">LEFT($H57,18)</f>
        <v/>
      </c>
      <c r="AN57" s="53" t="str">
        <f aca="true">IF(NOT(ISBLANK($H57)),MATCH($AM57,INDIRECT(CONCATENATE("Tab!$R$2:$R$",COUNTA(Tab!$R:$R))),0),"")</f>
        <v/>
      </c>
      <c r="AP57" s="53" t="str">
        <f aca="false">IF(LEFT($C57,3)=LEFT($D57,3),"","X")</f>
        <v/>
      </c>
      <c r="AQ57" s="53" t="str">
        <f aca="false">IF(LEFT($E57,6)=LEFT($D57,6),"","X")</f>
        <v/>
      </c>
      <c r="AR57" s="53" t="str">
        <f aca="false">IF(LEFT($E57,9)=LEFT($F57,9),"","X")</f>
        <v/>
      </c>
      <c r="AS57" s="53" t="str">
        <f aca="false">IF(LEFT($H57,12)=LEFT($F57,12),"","X")</f>
        <v/>
      </c>
    </row>
    <row r="58" s="53" customFormat="true" ht="15.6" hidden="false" customHeight="false" outlineLevel="0" collapsed="false">
      <c r="B58" s="54" t="n">
        <v>42</v>
      </c>
      <c r="C58" s="55"/>
      <c r="D58" s="55"/>
      <c r="E58" s="55"/>
      <c r="F58" s="55"/>
      <c r="G58" s="47" t="str">
        <f aca="true">IFERROR(OFFSET(Tab!$M$1,$AG58,2,1,1),"")</f>
        <v/>
      </c>
      <c r="H58" s="55"/>
      <c r="I58" s="48" t="str">
        <f aca="true">IF(COUNTIF($AP58:$AS58,"X")=0,IFERROR(OFFSET(Tab!$T$1,$AN58,0,1,1),""),0)</f>
        <v/>
      </c>
      <c r="J58" s="56"/>
      <c r="K58" s="57"/>
      <c r="L58" s="50"/>
      <c r="M58" s="51" t="n">
        <v>1</v>
      </c>
      <c r="N58" s="48" t="n">
        <f aca="false">IFERROR($I58*$J58*$M58,0)</f>
        <v>0</v>
      </c>
      <c r="O58" s="52" t="n">
        <v>0</v>
      </c>
      <c r="R58" s="53" t="str">
        <f aca="false">LEFT($C58,3)</f>
        <v/>
      </c>
      <c r="S58" s="53" t="str">
        <f aca="true">IF(NOT(ISBLANK($C58)),MATCH($R58,INDIRECT(CONCATENATE("Tab!$D$1:$D$",COUNTA(Tab!$F:$F))),0),"")</f>
        <v/>
      </c>
      <c r="T58" s="53" t="str">
        <f aca="false">IF(NOT(ISBLANK($C58)),$S58 + COUNTIF(Tab!$D:$D,$R58) - 1,"")</f>
        <v/>
      </c>
      <c r="U58" s="53" t="str">
        <f aca="false">IF(NOT(ISBLANK(C58)),CONCATENATE("Tab!$F$",S58,":$F$",T58),"")</f>
        <v/>
      </c>
      <c r="W58" s="53" t="str">
        <f aca="false">LEFT($D58,6)</f>
        <v/>
      </c>
      <c r="X58" s="53" t="str">
        <f aca="true">IF(NOT(ISBLANK($D58)),MATCH($W58,INDIRECT(CONCATENATE("Tab!$H$1:$H$",COUNTA(Tab!$J:$J))),0),"")</f>
        <v/>
      </c>
      <c r="Y58" s="53" t="str">
        <f aca="false">IF(NOT(ISBLANK($D58)),$X58 + COUNTIF(Tab!$H:$H,$W58) - 1,"")</f>
        <v/>
      </c>
      <c r="Z58" s="53" t="str">
        <f aca="false">IF(NOT(ISBLANK($D58)),CONCATENATE("Tab!$J$",$X58,":$J$",$Y58),"")</f>
        <v/>
      </c>
      <c r="AB58" s="53" t="str">
        <f aca="false">LEFT($E58,9)</f>
        <v/>
      </c>
      <c r="AC58" s="53" t="str">
        <f aca="true">IF(NOT(ISBLANK($E58)),MATCH($AB58,INDIRECT(CONCATENATE("Tab!$L$1:$L$",COUNTA(Tab!$N:$N))),0),"")</f>
        <v/>
      </c>
      <c r="AD58" s="53" t="str">
        <f aca="false">IF(NOT(ISBLANK($E58)),$AC58 + COUNTIF(Tab!$L:$L,$AB58) - 1,"")</f>
        <v/>
      </c>
      <c r="AE58" s="53" t="str">
        <f aca="false">IF(NOT(ISBLANK($E58)),CONCATENATE("Tab!$N$",$AC58,":$N$",$AD58),"")</f>
        <v/>
      </c>
      <c r="AF58" s="53" t="str">
        <f aca="false">LEFT($F58,12)</f>
        <v/>
      </c>
      <c r="AG58" s="53" t="str">
        <f aca="true">IF(NOT(ISBLANK($F58)),MATCH($AF58,INDIRECT(CONCATENATE("Tab!$M$2:$M$",COUNTA(Tab!$M:$M))),0),"")</f>
        <v/>
      </c>
      <c r="AI58" s="53" t="str">
        <f aca="true">IF(NOT(ISBLANK($F58)),MATCH($AF58,INDIRECT(CONCATENATE("Tab!$Q$1:$Q$",COUNTA(Tab!$Q:$Q))),0),"")</f>
        <v/>
      </c>
      <c r="AJ58" s="53" t="str">
        <f aca="false">IF(NOT(ISBLANK($F58)),$AI58 + COUNTIF(Tab!$Q:$Q,$AF58) - 1,"")</f>
        <v/>
      </c>
      <c r="AK58" s="53" t="str">
        <f aca="false">IF(NOT(ISBLANK($F58)),CONCATENATE("Tab!$S$",$AI58,":$S$",$AJ58),"")</f>
        <v/>
      </c>
      <c r="AM58" s="53" t="str">
        <f aca="false">LEFT($H58,18)</f>
        <v/>
      </c>
      <c r="AN58" s="53" t="str">
        <f aca="true">IF(NOT(ISBLANK($H58)),MATCH($AM58,INDIRECT(CONCATENATE("Tab!$R$2:$R$",COUNTA(Tab!$R:$R))),0),"")</f>
        <v/>
      </c>
      <c r="AP58" s="53" t="str">
        <f aca="false">IF(LEFT($C58,3)=LEFT($D58,3),"","X")</f>
        <v/>
      </c>
      <c r="AQ58" s="53" t="str">
        <f aca="false">IF(LEFT($E58,6)=LEFT($D58,6),"","X")</f>
        <v/>
      </c>
      <c r="AR58" s="53" t="str">
        <f aca="false">IF(LEFT($E58,9)=LEFT($F58,9),"","X")</f>
        <v/>
      </c>
      <c r="AS58" s="53" t="str">
        <f aca="false">IF(LEFT($H58,12)=LEFT($F58,12),"","X")</f>
        <v/>
      </c>
    </row>
    <row r="59" s="53" customFormat="true" ht="15.6" hidden="false" customHeight="false" outlineLevel="0" collapsed="false">
      <c r="B59" s="54" t="n">
        <v>43</v>
      </c>
      <c r="C59" s="55"/>
      <c r="D59" s="55"/>
      <c r="E59" s="55"/>
      <c r="F59" s="55"/>
      <c r="G59" s="47" t="str">
        <f aca="true">IFERROR(OFFSET(Tab!$M$1,$AG59,2,1,1),"")</f>
        <v/>
      </c>
      <c r="H59" s="55"/>
      <c r="I59" s="48" t="str">
        <f aca="true">IF(COUNTIF($AP59:$AS59,"X")=0,IFERROR(OFFSET(Tab!$T$1,$AN59,0,1,1),""),0)</f>
        <v/>
      </c>
      <c r="J59" s="56"/>
      <c r="K59" s="57"/>
      <c r="L59" s="50"/>
      <c r="M59" s="51" t="n">
        <v>1</v>
      </c>
      <c r="N59" s="48" t="n">
        <f aca="false">IFERROR($I59*$J59*$M59,0)</f>
        <v>0</v>
      </c>
      <c r="O59" s="52" t="n">
        <v>0</v>
      </c>
      <c r="R59" s="53" t="str">
        <f aca="false">LEFT($C59,3)</f>
        <v/>
      </c>
      <c r="S59" s="53" t="str">
        <f aca="true">IF(NOT(ISBLANK($C59)),MATCH($R59,INDIRECT(CONCATENATE("Tab!$D$1:$D$",COUNTA(Tab!$F:$F))),0),"")</f>
        <v/>
      </c>
      <c r="T59" s="53" t="str">
        <f aca="false">IF(NOT(ISBLANK($C59)),$S59 + COUNTIF(Tab!$D:$D,$R59) - 1,"")</f>
        <v/>
      </c>
      <c r="U59" s="53" t="str">
        <f aca="false">IF(NOT(ISBLANK(C59)),CONCATENATE("Tab!$F$",S59,":$F$",T59),"")</f>
        <v/>
      </c>
      <c r="W59" s="53" t="str">
        <f aca="false">LEFT($D59,6)</f>
        <v/>
      </c>
      <c r="X59" s="53" t="str">
        <f aca="true">IF(NOT(ISBLANK($D59)),MATCH($W59,INDIRECT(CONCATENATE("Tab!$H$1:$H$",COUNTA(Tab!$J:$J))),0),"")</f>
        <v/>
      </c>
      <c r="Y59" s="53" t="str">
        <f aca="false">IF(NOT(ISBLANK($D59)),$X59 + COUNTIF(Tab!$H:$H,$W59) - 1,"")</f>
        <v/>
      </c>
      <c r="Z59" s="53" t="str">
        <f aca="false">IF(NOT(ISBLANK($D59)),CONCATENATE("Tab!$J$",$X59,":$J$",$Y59),"")</f>
        <v/>
      </c>
      <c r="AB59" s="53" t="str">
        <f aca="false">LEFT($E59,9)</f>
        <v/>
      </c>
      <c r="AC59" s="53" t="str">
        <f aca="true">IF(NOT(ISBLANK($E59)),MATCH($AB59,INDIRECT(CONCATENATE("Tab!$L$1:$L$",COUNTA(Tab!$N:$N))),0),"")</f>
        <v/>
      </c>
      <c r="AD59" s="53" t="str">
        <f aca="false">IF(NOT(ISBLANK($E59)),$AC59 + COUNTIF(Tab!$L:$L,$AB59) - 1,"")</f>
        <v/>
      </c>
      <c r="AE59" s="53" t="str">
        <f aca="false">IF(NOT(ISBLANK($E59)),CONCATENATE("Tab!$N$",$AC59,":$N$",$AD59),"")</f>
        <v/>
      </c>
      <c r="AF59" s="53" t="str">
        <f aca="false">LEFT($F59,12)</f>
        <v/>
      </c>
      <c r="AG59" s="53" t="str">
        <f aca="true">IF(NOT(ISBLANK($F59)),MATCH($AF59,INDIRECT(CONCATENATE("Tab!$M$2:$M$",COUNTA(Tab!$M:$M))),0),"")</f>
        <v/>
      </c>
      <c r="AI59" s="53" t="str">
        <f aca="true">IF(NOT(ISBLANK($F59)),MATCH($AF59,INDIRECT(CONCATENATE("Tab!$Q$1:$Q$",COUNTA(Tab!$Q:$Q))),0),"")</f>
        <v/>
      </c>
      <c r="AJ59" s="53" t="str">
        <f aca="false">IF(NOT(ISBLANK($F59)),$AI59 + COUNTIF(Tab!$Q:$Q,$AF59) - 1,"")</f>
        <v/>
      </c>
      <c r="AK59" s="53" t="str">
        <f aca="false">IF(NOT(ISBLANK($F59)),CONCATENATE("Tab!$S$",$AI59,":$S$",$AJ59),"")</f>
        <v/>
      </c>
      <c r="AM59" s="53" t="str">
        <f aca="false">LEFT($H59,18)</f>
        <v/>
      </c>
      <c r="AN59" s="53" t="str">
        <f aca="true">IF(NOT(ISBLANK($H59)),MATCH($AM59,INDIRECT(CONCATENATE("Tab!$R$2:$R$",COUNTA(Tab!$R:$R))),0),"")</f>
        <v/>
      </c>
      <c r="AP59" s="53" t="str">
        <f aca="false">IF(LEFT($C59,3)=LEFT($D59,3),"","X")</f>
        <v/>
      </c>
      <c r="AQ59" s="53" t="str">
        <f aca="false">IF(LEFT($E59,6)=LEFT($D59,6),"","X")</f>
        <v/>
      </c>
      <c r="AR59" s="53" t="str">
        <f aca="false">IF(LEFT($E59,9)=LEFT($F59,9),"","X")</f>
        <v/>
      </c>
      <c r="AS59" s="53" t="str">
        <f aca="false">IF(LEFT($H59,12)=LEFT($F59,12),"","X")</f>
        <v/>
      </c>
    </row>
    <row r="60" s="53" customFormat="true" ht="15.6" hidden="false" customHeight="false" outlineLevel="0" collapsed="false">
      <c r="B60" s="54" t="n">
        <v>44</v>
      </c>
      <c r="C60" s="55"/>
      <c r="D60" s="55"/>
      <c r="E60" s="55"/>
      <c r="F60" s="55"/>
      <c r="G60" s="47" t="str">
        <f aca="true">IFERROR(OFFSET(Tab!$M$1,$AG60,2,1,1),"")</f>
        <v/>
      </c>
      <c r="H60" s="55"/>
      <c r="I60" s="48" t="str">
        <f aca="true">IF(COUNTIF($AP60:$AS60,"X")=0,IFERROR(OFFSET(Tab!$T$1,$AN60,0,1,1),""),0)</f>
        <v/>
      </c>
      <c r="J60" s="56"/>
      <c r="K60" s="57"/>
      <c r="L60" s="50"/>
      <c r="M60" s="51" t="n">
        <v>1</v>
      </c>
      <c r="N60" s="48" t="n">
        <f aca="false">IFERROR($I60*$J60*$M60,0)</f>
        <v>0</v>
      </c>
      <c r="O60" s="52" t="n">
        <v>0</v>
      </c>
      <c r="R60" s="53" t="str">
        <f aca="false">LEFT($C60,3)</f>
        <v/>
      </c>
      <c r="S60" s="53" t="str">
        <f aca="true">IF(NOT(ISBLANK($C60)),MATCH($R60,INDIRECT(CONCATENATE("Tab!$D$1:$D$",COUNTA(Tab!$F:$F))),0),"")</f>
        <v/>
      </c>
      <c r="T60" s="53" t="str">
        <f aca="false">IF(NOT(ISBLANK($C60)),$S60 + COUNTIF(Tab!$D:$D,$R60) - 1,"")</f>
        <v/>
      </c>
      <c r="U60" s="53" t="str">
        <f aca="false">IF(NOT(ISBLANK(C60)),CONCATENATE("Tab!$F$",S60,":$F$",T60),"")</f>
        <v/>
      </c>
      <c r="W60" s="53" t="str">
        <f aca="false">LEFT($D60,6)</f>
        <v/>
      </c>
      <c r="X60" s="53" t="str">
        <f aca="true">IF(NOT(ISBLANK($D60)),MATCH($W60,INDIRECT(CONCATENATE("Tab!$H$1:$H$",COUNTA(Tab!$J:$J))),0),"")</f>
        <v/>
      </c>
      <c r="Y60" s="53" t="str">
        <f aca="false">IF(NOT(ISBLANK($D60)),$X60 + COUNTIF(Tab!$H:$H,$W60) - 1,"")</f>
        <v/>
      </c>
      <c r="Z60" s="53" t="str">
        <f aca="false">IF(NOT(ISBLANK($D60)),CONCATENATE("Tab!$J$",$X60,":$J$",$Y60),"")</f>
        <v/>
      </c>
      <c r="AB60" s="53" t="str">
        <f aca="false">LEFT($E60,9)</f>
        <v/>
      </c>
      <c r="AC60" s="53" t="str">
        <f aca="true">IF(NOT(ISBLANK($E60)),MATCH($AB60,INDIRECT(CONCATENATE("Tab!$L$1:$L$",COUNTA(Tab!$N:$N))),0),"")</f>
        <v/>
      </c>
      <c r="AD60" s="53" t="str">
        <f aca="false">IF(NOT(ISBLANK($E60)),$AC60 + COUNTIF(Tab!$L:$L,$AB60) - 1,"")</f>
        <v/>
      </c>
      <c r="AE60" s="53" t="str">
        <f aca="false">IF(NOT(ISBLANK($E60)),CONCATENATE("Tab!$N$",$AC60,":$N$",$AD60),"")</f>
        <v/>
      </c>
      <c r="AF60" s="53" t="str">
        <f aca="false">LEFT($F60,12)</f>
        <v/>
      </c>
      <c r="AG60" s="53" t="str">
        <f aca="true">IF(NOT(ISBLANK($F60)),MATCH($AF60,INDIRECT(CONCATENATE("Tab!$M$2:$M$",COUNTA(Tab!$M:$M))),0),"")</f>
        <v/>
      </c>
      <c r="AI60" s="53" t="str">
        <f aca="true">IF(NOT(ISBLANK($F60)),MATCH($AF60,INDIRECT(CONCATENATE("Tab!$Q$1:$Q$",COUNTA(Tab!$Q:$Q))),0),"")</f>
        <v/>
      </c>
      <c r="AJ60" s="53" t="str">
        <f aca="false">IF(NOT(ISBLANK($F60)),$AI60 + COUNTIF(Tab!$Q:$Q,$AF60) - 1,"")</f>
        <v/>
      </c>
      <c r="AK60" s="53" t="str">
        <f aca="false">IF(NOT(ISBLANK($F60)),CONCATENATE("Tab!$S$",$AI60,":$S$",$AJ60),"")</f>
        <v/>
      </c>
      <c r="AM60" s="53" t="str">
        <f aca="false">LEFT($H60,18)</f>
        <v/>
      </c>
      <c r="AN60" s="53" t="str">
        <f aca="true">IF(NOT(ISBLANK($H60)),MATCH($AM60,INDIRECT(CONCATENATE("Tab!$R$2:$R$",COUNTA(Tab!$R:$R))),0),"")</f>
        <v/>
      </c>
      <c r="AP60" s="53" t="str">
        <f aca="false">IF(LEFT($C60,3)=LEFT($D60,3),"","X")</f>
        <v/>
      </c>
      <c r="AQ60" s="53" t="str">
        <f aca="false">IF(LEFT($E60,6)=LEFT($D60,6),"","X")</f>
        <v/>
      </c>
      <c r="AR60" s="53" t="str">
        <f aca="false">IF(LEFT($E60,9)=LEFT($F60,9),"","X")</f>
        <v/>
      </c>
      <c r="AS60" s="53" t="str">
        <f aca="false">IF(LEFT($H60,12)=LEFT($F60,12),"","X")</f>
        <v/>
      </c>
    </row>
    <row r="61" s="53" customFormat="true" ht="15.6" hidden="false" customHeight="false" outlineLevel="0" collapsed="false">
      <c r="B61" s="54" t="n">
        <v>45</v>
      </c>
      <c r="C61" s="55"/>
      <c r="D61" s="55"/>
      <c r="E61" s="55"/>
      <c r="F61" s="55"/>
      <c r="G61" s="47" t="str">
        <f aca="true">IFERROR(OFFSET(Tab!$M$1,$AG61,2,1,1),"")</f>
        <v/>
      </c>
      <c r="H61" s="55"/>
      <c r="I61" s="48" t="str">
        <f aca="true">IF(COUNTIF($AP61:$AS61,"X")=0,IFERROR(OFFSET(Tab!$T$1,$AN61,0,1,1),""),0)</f>
        <v/>
      </c>
      <c r="J61" s="56"/>
      <c r="K61" s="57"/>
      <c r="L61" s="50"/>
      <c r="M61" s="51" t="n">
        <v>1</v>
      </c>
      <c r="N61" s="48" t="n">
        <f aca="false">IFERROR($I61*$J61*$M61,0)</f>
        <v>0</v>
      </c>
      <c r="O61" s="52" t="n">
        <v>0</v>
      </c>
      <c r="R61" s="53" t="str">
        <f aca="false">LEFT($C61,3)</f>
        <v/>
      </c>
      <c r="S61" s="53" t="str">
        <f aca="true">IF(NOT(ISBLANK($C61)),MATCH($R61,INDIRECT(CONCATENATE("Tab!$D$1:$D$",COUNTA(Tab!$F:$F))),0),"")</f>
        <v/>
      </c>
      <c r="T61" s="53" t="str">
        <f aca="false">IF(NOT(ISBLANK($C61)),$S61 + COUNTIF(Tab!$D:$D,$R61) - 1,"")</f>
        <v/>
      </c>
      <c r="U61" s="53" t="str">
        <f aca="false">IF(NOT(ISBLANK(C61)),CONCATENATE("Tab!$F$",S61,":$F$",T61),"")</f>
        <v/>
      </c>
      <c r="W61" s="53" t="str">
        <f aca="false">LEFT($D61,6)</f>
        <v/>
      </c>
      <c r="X61" s="53" t="str">
        <f aca="true">IF(NOT(ISBLANK($D61)),MATCH($W61,INDIRECT(CONCATENATE("Tab!$H$1:$H$",COUNTA(Tab!$J:$J))),0),"")</f>
        <v/>
      </c>
      <c r="Y61" s="53" t="str">
        <f aca="false">IF(NOT(ISBLANK($D61)),$X61 + COUNTIF(Tab!$H:$H,$W61) - 1,"")</f>
        <v/>
      </c>
      <c r="Z61" s="53" t="str">
        <f aca="false">IF(NOT(ISBLANK($D61)),CONCATENATE("Tab!$J$",$X61,":$J$",$Y61),"")</f>
        <v/>
      </c>
      <c r="AB61" s="53" t="str">
        <f aca="false">LEFT($E61,9)</f>
        <v/>
      </c>
      <c r="AC61" s="53" t="str">
        <f aca="true">IF(NOT(ISBLANK($E61)),MATCH($AB61,INDIRECT(CONCATENATE("Tab!$L$1:$L$",COUNTA(Tab!$N:$N))),0),"")</f>
        <v/>
      </c>
      <c r="AD61" s="53" t="str">
        <f aca="false">IF(NOT(ISBLANK($E61)),$AC61 + COUNTIF(Tab!$L:$L,$AB61) - 1,"")</f>
        <v/>
      </c>
      <c r="AE61" s="53" t="str">
        <f aca="false">IF(NOT(ISBLANK($E61)),CONCATENATE("Tab!$N$",$AC61,":$N$",$AD61),"")</f>
        <v/>
      </c>
      <c r="AF61" s="53" t="str">
        <f aca="false">LEFT($F61,12)</f>
        <v/>
      </c>
      <c r="AG61" s="53" t="str">
        <f aca="true">IF(NOT(ISBLANK($F61)),MATCH($AF61,INDIRECT(CONCATENATE("Tab!$M$2:$M$",COUNTA(Tab!$M:$M))),0),"")</f>
        <v/>
      </c>
      <c r="AI61" s="53" t="str">
        <f aca="true">IF(NOT(ISBLANK($F61)),MATCH($AF61,INDIRECT(CONCATENATE("Tab!$Q$1:$Q$",COUNTA(Tab!$Q:$Q))),0),"")</f>
        <v/>
      </c>
      <c r="AJ61" s="53" t="str">
        <f aca="false">IF(NOT(ISBLANK($F61)),$AI61 + COUNTIF(Tab!$Q:$Q,$AF61) - 1,"")</f>
        <v/>
      </c>
      <c r="AK61" s="53" t="str">
        <f aca="false">IF(NOT(ISBLANK($F61)),CONCATENATE("Tab!$S$",$AI61,":$S$",$AJ61),"")</f>
        <v/>
      </c>
      <c r="AM61" s="53" t="str">
        <f aca="false">LEFT($H61,18)</f>
        <v/>
      </c>
      <c r="AN61" s="53" t="str">
        <f aca="true">IF(NOT(ISBLANK($H61)),MATCH($AM61,INDIRECT(CONCATENATE("Tab!$R$2:$R$",COUNTA(Tab!$R:$R))),0),"")</f>
        <v/>
      </c>
      <c r="AP61" s="53" t="str">
        <f aca="false">IF(LEFT($C61,3)=LEFT($D61,3),"","X")</f>
        <v/>
      </c>
      <c r="AQ61" s="53" t="str">
        <f aca="false">IF(LEFT($E61,6)=LEFT($D61,6),"","X")</f>
        <v/>
      </c>
      <c r="AR61" s="53" t="str">
        <f aca="false">IF(LEFT($E61,9)=LEFT($F61,9),"","X")</f>
        <v/>
      </c>
      <c r="AS61" s="53" t="str">
        <f aca="false">IF(LEFT($H61,12)=LEFT($F61,12),"","X")</f>
        <v/>
      </c>
    </row>
    <row r="62" s="53" customFormat="true" ht="15.6" hidden="false" customHeight="false" outlineLevel="0" collapsed="false">
      <c r="B62" s="54" t="n">
        <v>46</v>
      </c>
      <c r="C62" s="55"/>
      <c r="D62" s="55"/>
      <c r="E62" s="55"/>
      <c r="F62" s="55"/>
      <c r="G62" s="47" t="str">
        <f aca="true">IFERROR(OFFSET(Tab!$M$1,$AG62,2,1,1),"")</f>
        <v/>
      </c>
      <c r="H62" s="55"/>
      <c r="I62" s="48" t="str">
        <f aca="true">IF(COUNTIF($AP62:$AS62,"X")=0,IFERROR(OFFSET(Tab!$T$1,$AN62,0,1,1),""),0)</f>
        <v/>
      </c>
      <c r="J62" s="56"/>
      <c r="K62" s="57"/>
      <c r="L62" s="50"/>
      <c r="M62" s="51" t="n">
        <v>1</v>
      </c>
      <c r="N62" s="48" t="n">
        <f aca="false">IFERROR($I62*$J62*$M62,0)</f>
        <v>0</v>
      </c>
      <c r="O62" s="52" t="n">
        <v>0</v>
      </c>
      <c r="R62" s="53" t="str">
        <f aca="false">LEFT($C62,3)</f>
        <v/>
      </c>
      <c r="S62" s="53" t="str">
        <f aca="true">IF(NOT(ISBLANK($C62)),MATCH($R62,INDIRECT(CONCATENATE("Tab!$D$1:$D$",COUNTA(Tab!$F:$F))),0),"")</f>
        <v/>
      </c>
      <c r="T62" s="53" t="str">
        <f aca="false">IF(NOT(ISBLANK($C62)),$S62 + COUNTIF(Tab!$D:$D,$R62) - 1,"")</f>
        <v/>
      </c>
      <c r="U62" s="53" t="str">
        <f aca="false">IF(NOT(ISBLANK(C62)),CONCATENATE("Tab!$F$",S62,":$F$",T62),"")</f>
        <v/>
      </c>
      <c r="W62" s="53" t="str">
        <f aca="false">LEFT($D62,6)</f>
        <v/>
      </c>
      <c r="X62" s="53" t="str">
        <f aca="true">IF(NOT(ISBLANK($D62)),MATCH($W62,INDIRECT(CONCATENATE("Tab!$H$1:$H$",COUNTA(Tab!$J:$J))),0),"")</f>
        <v/>
      </c>
      <c r="Y62" s="53" t="str">
        <f aca="false">IF(NOT(ISBLANK($D62)),$X62 + COUNTIF(Tab!$H:$H,$W62) - 1,"")</f>
        <v/>
      </c>
      <c r="Z62" s="53" t="str">
        <f aca="false">IF(NOT(ISBLANK($D62)),CONCATENATE("Tab!$J$",$X62,":$J$",$Y62),"")</f>
        <v/>
      </c>
      <c r="AB62" s="53" t="str">
        <f aca="false">LEFT($E62,9)</f>
        <v/>
      </c>
      <c r="AC62" s="53" t="str">
        <f aca="true">IF(NOT(ISBLANK($E62)),MATCH($AB62,INDIRECT(CONCATENATE("Tab!$L$1:$L$",COUNTA(Tab!$N:$N))),0),"")</f>
        <v/>
      </c>
      <c r="AD62" s="53" t="str">
        <f aca="false">IF(NOT(ISBLANK($E62)),$AC62 + COUNTIF(Tab!$L:$L,$AB62) - 1,"")</f>
        <v/>
      </c>
      <c r="AE62" s="53" t="str">
        <f aca="false">IF(NOT(ISBLANK($E62)),CONCATENATE("Tab!$N$",$AC62,":$N$",$AD62),"")</f>
        <v/>
      </c>
      <c r="AF62" s="53" t="str">
        <f aca="false">LEFT($F62,12)</f>
        <v/>
      </c>
      <c r="AG62" s="53" t="str">
        <f aca="true">IF(NOT(ISBLANK($F62)),MATCH($AF62,INDIRECT(CONCATENATE("Tab!$M$2:$M$",COUNTA(Tab!$M:$M))),0),"")</f>
        <v/>
      </c>
      <c r="AI62" s="53" t="str">
        <f aca="true">IF(NOT(ISBLANK($F62)),MATCH($AF62,INDIRECT(CONCATENATE("Tab!$Q$1:$Q$",COUNTA(Tab!$Q:$Q))),0),"")</f>
        <v/>
      </c>
      <c r="AJ62" s="53" t="str">
        <f aca="false">IF(NOT(ISBLANK($F62)),$AI62 + COUNTIF(Tab!$Q:$Q,$AF62) - 1,"")</f>
        <v/>
      </c>
      <c r="AK62" s="53" t="str">
        <f aca="false">IF(NOT(ISBLANK($F62)),CONCATENATE("Tab!$S$",$AI62,":$S$",$AJ62),"")</f>
        <v/>
      </c>
      <c r="AM62" s="53" t="str">
        <f aca="false">LEFT($H62,18)</f>
        <v/>
      </c>
      <c r="AN62" s="53" t="str">
        <f aca="true">IF(NOT(ISBLANK($H62)),MATCH($AM62,INDIRECT(CONCATENATE("Tab!$R$2:$R$",COUNTA(Tab!$R:$R))),0),"")</f>
        <v/>
      </c>
      <c r="AP62" s="53" t="str">
        <f aca="false">IF(LEFT($C62,3)=LEFT($D62,3),"","X")</f>
        <v/>
      </c>
      <c r="AQ62" s="53" t="str">
        <f aca="false">IF(LEFT($E62,6)=LEFT($D62,6),"","X")</f>
        <v/>
      </c>
      <c r="AR62" s="53" t="str">
        <f aca="false">IF(LEFT($E62,9)=LEFT($F62,9),"","X")</f>
        <v/>
      </c>
      <c r="AS62" s="53" t="str">
        <f aca="false">IF(LEFT($H62,12)=LEFT($F62,12),"","X")</f>
        <v/>
      </c>
    </row>
    <row r="63" s="53" customFormat="true" ht="15.6" hidden="false" customHeight="false" outlineLevel="0" collapsed="false">
      <c r="B63" s="54" t="n">
        <v>47</v>
      </c>
      <c r="C63" s="55"/>
      <c r="D63" s="55"/>
      <c r="E63" s="55"/>
      <c r="F63" s="55"/>
      <c r="G63" s="47" t="str">
        <f aca="true">IFERROR(OFFSET(Tab!$M$1,$AG63,2,1,1),"")</f>
        <v/>
      </c>
      <c r="H63" s="55"/>
      <c r="I63" s="48" t="str">
        <f aca="true">IF(COUNTIF($AP63:$AS63,"X")=0,IFERROR(OFFSET(Tab!$T$1,$AN63,0,1,1),""),0)</f>
        <v/>
      </c>
      <c r="J63" s="56"/>
      <c r="K63" s="57"/>
      <c r="L63" s="50"/>
      <c r="M63" s="51" t="n">
        <v>1</v>
      </c>
      <c r="N63" s="48" t="n">
        <f aca="false">IFERROR($I63*$J63*$M63,0)</f>
        <v>0</v>
      </c>
      <c r="O63" s="52" t="n">
        <v>0</v>
      </c>
      <c r="R63" s="53" t="str">
        <f aca="false">LEFT($C63,3)</f>
        <v/>
      </c>
      <c r="S63" s="53" t="str">
        <f aca="true">IF(NOT(ISBLANK($C63)),MATCH($R63,INDIRECT(CONCATENATE("Tab!$D$1:$D$",COUNTA(Tab!$F:$F))),0),"")</f>
        <v/>
      </c>
      <c r="T63" s="53" t="str">
        <f aca="false">IF(NOT(ISBLANK($C63)),$S63 + COUNTIF(Tab!$D:$D,$R63) - 1,"")</f>
        <v/>
      </c>
      <c r="U63" s="53" t="str">
        <f aca="false">IF(NOT(ISBLANK(C63)),CONCATENATE("Tab!$F$",S63,":$F$",T63),"")</f>
        <v/>
      </c>
      <c r="W63" s="53" t="str">
        <f aca="false">LEFT($D63,6)</f>
        <v/>
      </c>
      <c r="X63" s="53" t="str">
        <f aca="true">IF(NOT(ISBLANK($D63)),MATCH($W63,INDIRECT(CONCATENATE("Tab!$H$1:$H$",COUNTA(Tab!$J:$J))),0),"")</f>
        <v/>
      </c>
      <c r="Y63" s="53" t="str">
        <f aca="false">IF(NOT(ISBLANK($D63)),$X63 + COUNTIF(Tab!$H:$H,$W63) - 1,"")</f>
        <v/>
      </c>
      <c r="Z63" s="53" t="str">
        <f aca="false">IF(NOT(ISBLANK($D63)),CONCATENATE("Tab!$J$",$X63,":$J$",$Y63),"")</f>
        <v/>
      </c>
      <c r="AB63" s="53" t="str">
        <f aca="false">LEFT($E63,9)</f>
        <v/>
      </c>
      <c r="AC63" s="53" t="str">
        <f aca="true">IF(NOT(ISBLANK($E63)),MATCH($AB63,INDIRECT(CONCATENATE("Tab!$L$1:$L$",COUNTA(Tab!$N:$N))),0),"")</f>
        <v/>
      </c>
      <c r="AD63" s="53" t="str">
        <f aca="false">IF(NOT(ISBLANK($E63)),$AC63 + COUNTIF(Tab!$L:$L,$AB63) - 1,"")</f>
        <v/>
      </c>
      <c r="AE63" s="53" t="str">
        <f aca="false">IF(NOT(ISBLANK($E63)),CONCATENATE("Tab!$N$",$AC63,":$N$",$AD63),"")</f>
        <v/>
      </c>
      <c r="AF63" s="53" t="str">
        <f aca="false">LEFT($F63,12)</f>
        <v/>
      </c>
      <c r="AG63" s="53" t="str">
        <f aca="true">IF(NOT(ISBLANK($F63)),MATCH($AF63,INDIRECT(CONCATENATE("Tab!$M$2:$M$",COUNTA(Tab!$M:$M))),0),"")</f>
        <v/>
      </c>
      <c r="AI63" s="53" t="str">
        <f aca="true">IF(NOT(ISBLANK($F63)),MATCH($AF63,INDIRECT(CONCATENATE("Tab!$Q$1:$Q$",COUNTA(Tab!$Q:$Q))),0),"")</f>
        <v/>
      </c>
      <c r="AJ63" s="53" t="str">
        <f aca="false">IF(NOT(ISBLANK($F63)),$AI63 + COUNTIF(Tab!$Q:$Q,$AF63) - 1,"")</f>
        <v/>
      </c>
      <c r="AK63" s="53" t="str">
        <f aca="false">IF(NOT(ISBLANK($F63)),CONCATENATE("Tab!$S$",$AI63,":$S$",$AJ63),"")</f>
        <v/>
      </c>
      <c r="AM63" s="53" t="str">
        <f aca="false">LEFT($H63,18)</f>
        <v/>
      </c>
      <c r="AN63" s="53" t="str">
        <f aca="true">IF(NOT(ISBLANK($H63)),MATCH($AM63,INDIRECT(CONCATENATE("Tab!$R$2:$R$",COUNTA(Tab!$R:$R))),0),"")</f>
        <v/>
      </c>
      <c r="AP63" s="53" t="str">
        <f aca="false">IF(LEFT($C63,3)=LEFT($D63,3),"","X")</f>
        <v/>
      </c>
      <c r="AQ63" s="53" t="str">
        <f aca="false">IF(LEFT($E63,6)=LEFT($D63,6),"","X")</f>
        <v/>
      </c>
      <c r="AR63" s="53" t="str">
        <f aca="false">IF(LEFT($E63,9)=LEFT($F63,9),"","X")</f>
        <v/>
      </c>
      <c r="AS63" s="53" t="str">
        <f aca="false">IF(LEFT($H63,12)=LEFT($F63,12),"","X")</f>
        <v/>
      </c>
    </row>
    <row r="64" s="53" customFormat="true" ht="15.6" hidden="false" customHeight="false" outlineLevel="0" collapsed="false">
      <c r="B64" s="54" t="n">
        <v>48</v>
      </c>
      <c r="C64" s="55"/>
      <c r="D64" s="55"/>
      <c r="E64" s="55"/>
      <c r="F64" s="55"/>
      <c r="G64" s="47" t="str">
        <f aca="true">IFERROR(OFFSET(Tab!$M$1,$AG64,2,1,1),"")</f>
        <v/>
      </c>
      <c r="H64" s="55"/>
      <c r="I64" s="48" t="str">
        <f aca="true">IF(COUNTIF($AP64:$AS64,"X")=0,IFERROR(OFFSET(Tab!$T$1,$AN64,0,1,1),""),0)</f>
        <v/>
      </c>
      <c r="J64" s="56"/>
      <c r="K64" s="57"/>
      <c r="L64" s="50"/>
      <c r="M64" s="51" t="n">
        <v>1</v>
      </c>
      <c r="N64" s="48" t="n">
        <f aca="false">IFERROR($I64*$J64*$M64,0)</f>
        <v>0</v>
      </c>
      <c r="O64" s="52" t="n">
        <v>0</v>
      </c>
      <c r="R64" s="53" t="str">
        <f aca="false">LEFT($C64,3)</f>
        <v/>
      </c>
      <c r="S64" s="53" t="str">
        <f aca="true">IF(NOT(ISBLANK($C64)),MATCH($R64,INDIRECT(CONCATENATE("Tab!$D$1:$D$",COUNTA(Tab!$F:$F))),0),"")</f>
        <v/>
      </c>
      <c r="T64" s="53" t="str">
        <f aca="false">IF(NOT(ISBLANK($C64)),$S64 + COUNTIF(Tab!$D:$D,$R64) - 1,"")</f>
        <v/>
      </c>
      <c r="U64" s="53" t="str">
        <f aca="false">IF(NOT(ISBLANK(C64)),CONCATENATE("Tab!$F$",S64,":$F$",T64),"")</f>
        <v/>
      </c>
      <c r="W64" s="53" t="str">
        <f aca="false">LEFT($D64,6)</f>
        <v/>
      </c>
      <c r="X64" s="53" t="str">
        <f aca="true">IF(NOT(ISBLANK($D64)),MATCH($W64,INDIRECT(CONCATENATE("Tab!$H$1:$H$",COUNTA(Tab!$J:$J))),0),"")</f>
        <v/>
      </c>
      <c r="Y64" s="53" t="str">
        <f aca="false">IF(NOT(ISBLANK($D64)),$X64 + COUNTIF(Tab!$H:$H,$W64) - 1,"")</f>
        <v/>
      </c>
      <c r="Z64" s="53" t="str">
        <f aca="false">IF(NOT(ISBLANK($D64)),CONCATENATE("Tab!$J$",$X64,":$J$",$Y64),"")</f>
        <v/>
      </c>
      <c r="AB64" s="53" t="str">
        <f aca="false">LEFT($E64,9)</f>
        <v/>
      </c>
      <c r="AC64" s="53" t="str">
        <f aca="true">IF(NOT(ISBLANK($E64)),MATCH($AB64,INDIRECT(CONCATENATE("Tab!$L$1:$L$",COUNTA(Tab!$N:$N))),0),"")</f>
        <v/>
      </c>
      <c r="AD64" s="53" t="str">
        <f aca="false">IF(NOT(ISBLANK($E64)),$AC64 + COUNTIF(Tab!$L:$L,$AB64) - 1,"")</f>
        <v/>
      </c>
      <c r="AE64" s="53" t="str">
        <f aca="false">IF(NOT(ISBLANK($E64)),CONCATENATE("Tab!$N$",$AC64,":$N$",$AD64),"")</f>
        <v/>
      </c>
      <c r="AF64" s="53" t="str">
        <f aca="false">LEFT($F64,12)</f>
        <v/>
      </c>
      <c r="AG64" s="53" t="str">
        <f aca="true">IF(NOT(ISBLANK($F64)),MATCH($AF64,INDIRECT(CONCATENATE("Tab!$M$2:$M$",COUNTA(Tab!$M:$M))),0),"")</f>
        <v/>
      </c>
      <c r="AI64" s="53" t="str">
        <f aca="true">IF(NOT(ISBLANK($F64)),MATCH($AF64,INDIRECT(CONCATENATE("Tab!$Q$1:$Q$",COUNTA(Tab!$Q:$Q))),0),"")</f>
        <v/>
      </c>
      <c r="AJ64" s="53" t="str">
        <f aca="false">IF(NOT(ISBLANK($F64)),$AI64 + COUNTIF(Tab!$Q:$Q,$AF64) - 1,"")</f>
        <v/>
      </c>
      <c r="AK64" s="53" t="str">
        <f aca="false">IF(NOT(ISBLANK($F64)),CONCATENATE("Tab!$S$",$AI64,":$S$",$AJ64),"")</f>
        <v/>
      </c>
      <c r="AM64" s="53" t="str">
        <f aca="false">LEFT($H64,18)</f>
        <v/>
      </c>
      <c r="AN64" s="53" t="str">
        <f aca="true">IF(NOT(ISBLANK($H64)),MATCH($AM64,INDIRECT(CONCATENATE("Tab!$R$2:$R$",COUNTA(Tab!$R:$R))),0),"")</f>
        <v/>
      </c>
      <c r="AP64" s="53" t="str">
        <f aca="false">IF(LEFT($C64,3)=LEFT($D64,3),"","X")</f>
        <v/>
      </c>
      <c r="AQ64" s="53" t="str">
        <f aca="false">IF(LEFT($E64,6)=LEFT($D64,6),"","X")</f>
        <v/>
      </c>
      <c r="AR64" s="53" t="str">
        <f aca="false">IF(LEFT($E64,9)=LEFT($F64,9),"","X")</f>
        <v/>
      </c>
      <c r="AS64" s="53" t="str">
        <f aca="false">IF(LEFT($H64,12)=LEFT($F64,12),"","X")</f>
        <v/>
      </c>
    </row>
    <row r="65" s="53" customFormat="true" ht="15.6" hidden="false" customHeight="false" outlineLevel="0" collapsed="false">
      <c r="B65" s="54" t="n">
        <v>49</v>
      </c>
      <c r="C65" s="55"/>
      <c r="D65" s="55"/>
      <c r="E65" s="55"/>
      <c r="F65" s="55"/>
      <c r="G65" s="47" t="str">
        <f aca="true">IFERROR(OFFSET(Tab!$M$1,$AG65,2,1,1),"")</f>
        <v/>
      </c>
      <c r="H65" s="55"/>
      <c r="I65" s="48" t="str">
        <f aca="true">IF(COUNTIF($AP65:$AS65,"X")=0,IFERROR(OFFSET(Tab!$T$1,$AN65,0,1,1),""),0)</f>
        <v/>
      </c>
      <c r="J65" s="56"/>
      <c r="K65" s="57"/>
      <c r="L65" s="50"/>
      <c r="M65" s="51" t="n">
        <v>1</v>
      </c>
      <c r="N65" s="48" t="n">
        <f aca="false">IFERROR($I65*$J65*$M65,0)</f>
        <v>0</v>
      </c>
      <c r="O65" s="52" t="n">
        <v>0</v>
      </c>
      <c r="R65" s="53" t="str">
        <f aca="false">LEFT($C65,3)</f>
        <v/>
      </c>
      <c r="S65" s="53" t="str">
        <f aca="true">IF(NOT(ISBLANK($C65)),MATCH($R65,INDIRECT(CONCATENATE("Tab!$D$1:$D$",COUNTA(Tab!$F:$F))),0),"")</f>
        <v/>
      </c>
      <c r="T65" s="53" t="str">
        <f aca="false">IF(NOT(ISBLANK($C65)),$S65 + COUNTIF(Tab!$D:$D,$R65) - 1,"")</f>
        <v/>
      </c>
      <c r="U65" s="53" t="str">
        <f aca="false">IF(NOT(ISBLANK(C65)),CONCATENATE("Tab!$F$",S65,":$F$",T65),"")</f>
        <v/>
      </c>
      <c r="W65" s="53" t="str">
        <f aca="false">LEFT($D65,6)</f>
        <v/>
      </c>
      <c r="X65" s="53" t="str">
        <f aca="true">IF(NOT(ISBLANK($D65)),MATCH($W65,INDIRECT(CONCATENATE("Tab!$H$1:$H$",COUNTA(Tab!$J:$J))),0),"")</f>
        <v/>
      </c>
      <c r="Y65" s="53" t="str">
        <f aca="false">IF(NOT(ISBLANK($D65)),$X65 + COUNTIF(Tab!$H:$H,$W65) - 1,"")</f>
        <v/>
      </c>
      <c r="Z65" s="53" t="str">
        <f aca="false">IF(NOT(ISBLANK($D65)),CONCATENATE("Tab!$J$",$X65,":$J$",$Y65),"")</f>
        <v/>
      </c>
      <c r="AB65" s="53" t="str">
        <f aca="false">LEFT($E65,9)</f>
        <v/>
      </c>
      <c r="AC65" s="53" t="str">
        <f aca="true">IF(NOT(ISBLANK($E65)),MATCH($AB65,INDIRECT(CONCATENATE("Tab!$L$1:$L$",COUNTA(Tab!$N:$N))),0),"")</f>
        <v/>
      </c>
      <c r="AD65" s="53" t="str">
        <f aca="false">IF(NOT(ISBLANK($E65)),$AC65 + COUNTIF(Tab!$L:$L,$AB65) - 1,"")</f>
        <v/>
      </c>
      <c r="AE65" s="53" t="str">
        <f aca="false">IF(NOT(ISBLANK($E65)),CONCATENATE("Tab!$N$",$AC65,":$N$",$AD65),"")</f>
        <v/>
      </c>
      <c r="AF65" s="53" t="str">
        <f aca="false">LEFT($F65,12)</f>
        <v/>
      </c>
      <c r="AG65" s="53" t="str">
        <f aca="true">IF(NOT(ISBLANK($F65)),MATCH($AF65,INDIRECT(CONCATENATE("Tab!$M$2:$M$",COUNTA(Tab!$M:$M))),0),"")</f>
        <v/>
      </c>
      <c r="AI65" s="53" t="str">
        <f aca="true">IF(NOT(ISBLANK($F65)),MATCH($AF65,INDIRECT(CONCATENATE("Tab!$Q$1:$Q$",COUNTA(Tab!$Q:$Q))),0),"")</f>
        <v/>
      </c>
      <c r="AJ65" s="53" t="str">
        <f aca="false">IF(NOT(ISBLANK($F65)),$AI65 + COUNTIF(Tab!$Q:$Q,$AF65) - 1,"")</f>
        <v/>
      </c>
      <c r="AK65" s="53" t="str">
        <f aca="false">IF(NOT(ISBLANK($F65)),CONCATENATE("Tab!$S$",$AI65,":$S$",$AJ65),"")</f>
        <v/>
      </c>
      <c r="AM65" s="53" t="str">
        <f aca="false">LEFT($H65,18)</f>
        <v/>
      </c>
      <c r="AN65" s="53" t="str">
        <f aca="true">IF(NOT(ISBLANK($H65)),MATCH($AM65,INDIRECT(CONCATENATE("Tab!$R$2:$R$",COUNTA(Tab!$R:$R))),0),"")</f>
        <v/>
      </c>
      <c r="AP65" s="53" t="str">
        <f aca="false">IF(LEFT($C65,3)=LEFT($D65,3),"","X")</f>
        <v/>
      </c>
      <c r="AQ65" s="53" t="str">
        <f aca="false">IF(LEFT($E65,6)=LEFT($D65,6),"","X")</f>
        <v/>
      </c>
      <c r="AR65" s="53" t="str">
        <f aca="false">IF(LEFT($E65,9)=LEFT($F65,9),"","X")</f>
        <v/>
      </c>
      <c r="AS65" s="53" t="str">
        <f aca="false">IF(LEFT($H65,12)=LEFT($F65,12),"","X")</f>
        <v/>
      </c>
    </row>
    <row r="66" s="53" customFormat="true" ht="15.6" hidden="false" customHeight="false" outlineLevel="0" collapsed="false">
      <c r="B66" s="54" t="n">
        <v>50</v>
      </c>
      <c r="C66" s="55"/>
      <c r="D66" s="55"/>
      <c r="E66" s="55"/>
      <c r="F66" s="55"/>
      <c r="G66" s="47" t="str">
        <f aca="true">IFERROR(OFFSET(Tab!$M$1,$AG66,2,1,1),"")</f>
        <v/>
      </c>
      <c r="H66" s="55"/>
      <c r="I66" s="48" t="str">
        <f aca="true">IF(COUNTIF($AP66:$AS66,"X")=0,IFERROR(OFFSET(Tab!$T$1,$AN66,0,1,1),""),0)</f>
        <v/>
      </c>
      <c r="J66" s="56"/>
      <c r="K66" s="57"/>
      <c r="L66" s="50"/>
      <c r="M66" s="51" t="n">
        <v>1</v>
      </c>
      <c r="N66" s="48" t="n">
        <f aca="false">IFERROR($I66*$J66*$M66,0)</f>
        <v>0</v>
      </c>
      <c r="O66" s="52" t="n">
        <v>0</v>
      </c>
      <c r="R66" s="53" t="str">
        <f aca="false">LEFT($C66,3)</f>
        <v/>
      </c>
      <c r="S66" s="53" t="str">
        <f aca="true">IF(NOT(ISBLANK($C66)),MATCH($R66,INDIRECT(CONCATENATE("Tab!$D$1:$D$",COUNTA(Tab!$F:$F))),0),"")</f>
        <v/>
      </c>
      <c r="T66" s="53" t="str">
        <f aca="false">IF(NOT(ISBLANK($C66)),$S66 + COUNTIF(Tab!$D:$D,$R66) - 1,"")</f>
        <v/>
      </c>
      <c r="U66" s="53" t="str">
        <f aca="false">IF(NOT(ISBLANK(C66)),CONCATENATE("Tab!$F$",S66,":$F$",T66),"")</f>
        <v/>
      </c>
      <c r="W66" s="53" t="str">
        <f aca="false">LEFT($D66,6)</f>
        <v/>
      </c>
      <c r="X66" s="53" t="str">
        <f aca="true">IF(NOT(ISBLANK($D66)),MATCH($W66,INDIRECT(CONCATENATE("Tab!$H$1:$H$",COUNTA(Tab!$J:$J))),0),"")</f>
        <v/>
      </c>
      <c r="Y66" s="53" t="str">
        <f aca="false">IF(NOT(ISBLANK($D66)),$X66 + COUNTIF(Tab!$H:$H,$W66) - 1,"")</f>
        <v/>
      </c>
      <c r="Z66" s="53" t="str">
        <f aca="false">IF(NOT(ISBLANK($D66)),CONCATENATE("Tab!$J$",$X66,":$J$",$Y66),"")</f>
        <v/>
      </c>
      <c r="AB66" s="53" t="str">
        <f aca="false">LEFT($E66,9)</f>
        <v/>
      </c>
      <c r="AC66" s="53" t="str">
        <f aca="true">IF(NOT(ISBLANK($E66)),MATCH($AB66,INDIRECT(CONCATENATE("Tab!$L$1:$L$",COUNTA(Tab!$N:$N))),0),"")</f>
        <v/>
      </c>
      <c r="AD66" s="53" t="str">
        <f aca="false">IF(NOT(ISBLANK($E66)),$AC66 + COUNTIF(Tab!$L:$L,$AB66) - 1,"")</f>
        <v/>
      </c>
      <c r="AE66" s="53" t="str">
        <f aca="false">IF(NOT(ISBLANK($E66)),CONCATENATE("Tab!$N$",$AC66,":$N$",$AD66),"")</f>
        <v/>
      </c>
      <c r="AF66" s="53" t="str">
        <f aca="false">LEFT($F66,12)</f>
        <v/>
      </c>
      <c r="AG66" s="53" t="str">
        <f aca="true">IF(NOT(ISBLANK($F66)),MATCH($AF66,INDIRECT(CONCATENATE("Tab!$M$2:$M$",COUNTA(Tab!$M:$M))),0),"")</f>
        <v/>
      </c>
      <c r="AI66" s="53" t="str">
        <f aca="true">IF(NOT(ISBLANK($F66)),MATCH($AF66,INDIRECT(CONCATENATE("Tab!$Q$1:$Q$",COUNTA(Tab!$Q:$Q))),0),"")</f>
        <v/>
      </c>
      <c r="AJ66" s="53" t="str">
        <f aca="false">IF(NOT(ISBLANK($F66)),$AI66 + COUNTIF(Tab!$Q:$Q,$AF66) - 1,"")</f>
        <v/>
      </c>
      <c r="AK66" s="53" t="str">
        <f aca="false">IF(NOT(ISBLANK($F66)),CONCATENATE("Tab!$S$",$AI66,":$S$",$AJ66),"")</f>
        <v/>
      </c>
      <c r="AM66" s="53" t="str">
        <f aca="false">LEFT($H66,18)</f>
        <v/>
      </c>
      <c r="AN66" s="53" t="str">
        <f aca="true">IF(NOT(ISBLANK($H66)),MATCH($AM66,INDIRECT(CONCATENATE("Tab!$R$2:$R$",COUNTA(Tab!$R:$R))),0),"")</f>
        <v/>
      </c>
      <c r="AP66" s="53" t="str">
        <f aca="false">IF(LEFT($C66,3)=LEFT($D66,3),"","X")</f>
        <v/>
      </c>
      <c r="AQ66" s="53" t="str">
        <f aca="false">IF(LEFT($E66,6)=LEFT($D66,6),"","X")</f>
        <v/>
      </c>
      <c r="AR66" s="53" t="str">
        <f aca="false">IF(LEFT($E66,9)=LEFT($F66,9),"","X")</f>
        <v/>
      </c>
      <c r="AS66" s="53" t="str">
        <f aca="false">IF(LEFT($H66,12)=LEFT($F66,12),"","X")</f>
        <v/>
      </c>
    </row>
    <row r="67" s="53" customFormat="true" ht="15.6" hidden="false" customHeight="false" outlineLevel="0" collapsed="false">
      <c r="B67" s="54" t="n">
        <v>51</v>
      </c>
      <c r="C67" s="55"/>
      <c r="D67" s="55"/>
      <c r="E67" s="55"/>
      <c r="F67" s="55"/>
      <c r="G67" s="47" t="str">
        <f aca="true">IFERROR(OFFSET(Tab!$M$1,$AG67,2,1,1),"")</f>
        <v/>
      </c>
      <c r="H67" s="55"/>
      <c r="I67" s="48" t="str">
        <f aca="true">IF(COUNTIF($AP67:$AS67,"X")=0,IFERROR(OFFSET(Tab!$T$1,$AN67,0,1,1),""),0)</f>
        <v/>
      </c>
      <c r="J67" s="56"/>
      <c r="K67" s="57"/>
      <c r="L67" s="50"/>
      <c r="M67" s="51" t="n">
        <v>1</v>
      </c>
      <c r="N67" s="48" t="n">
        <f aca="false">IFERROR($I67*$J67*$M67,0)</f>
        <v>0</v>
      </c>
      <c r="O67" s="52" t="n">
        <v>0</v>
      </c>
      <c r="R67" s="53" t="str">
        <f aca="false">LEFT($C67,3)</f>
        <v/>
      </c>
      <c r="S67" s="53" t="str">
        <f aca="true">IF(NOT(ISBLANK($C67)),MATCH($R67,INDIRECT(CONCATENATE("Tab!$D$1:$D$",COUNTA(Tab!$F:$F))),0),"")</f>
        <v/>
      </c>
      <c r="T67" s="53" t="str">
        <f aca="false">IF(NOT(ISBLANK($C67)),$S67 + COUNTIF(Tab!$D:$D,$R67) - 1,"")</f>
        <v/>
      </c>
      <c r="U67" s="53" t="str">
        <f aca="false">IF(NOT(ISBLANK(C67)),CONCATENATE("Tab!$F$",S67,":$F$",T67),"")</f>
        <v/>
      </c>
      <c r="W67" s="53" t="str">
        <f aca="false">LEFT($D67,6)</f>
        <v/>
      </c>
      <c r="X67" s="53" t="str">
        <f aca="true">IF(NOT(ISBLANK($D67)),MATCH($W67,INDIRECT(CONCATENATE("Tab!$H$1:$H$",COUNTA(Tab!$J:$J))),0),"")</f>
        <v/>
      </c>
      <c r="Y67" s="53" t="str">
        <f aca="false">IF(NOT(ISBLANK($D67)),$X67 + COUNTIF(Tab!$H:$H,$W67) - 1,"")</f>
        <v/>
      </c>
      <c r="Z67" s="53" t="str">
        <f aca="false">IF(NOT(ISBLANK($D67)),CONCATENATE("Tab!$J$",$X67,":$J$",$Y67),"")</f>
        <v/>
      </c>
      <c r="AB67" s="53" t="str">
        <f aca="false">LEFT($E67,9)</f>
        <v/>
      </c>
      <c r="AC67" s="53" t="str">
        <f aca="true">IF(NOT(ISBLANK($E67)),MATCH($AB67,INDIRECT(CONCATENATE("Tab!$L$1:$L$",COUNTA(Tab!$N:$N))),0),"")</f>
        <v/>
      </c>
      <c r="AD67" s="53" t="str">
        <f aca="false">IF(NOT(ISBLANK($E67)),$AC67 + COUNTIF(Tab!$L:$L,$AB67) - 1,"")</f>
        <v/>
      </c>
      <c r="AE67" s="53" t="str">
        <f aca="false">IF(NOT(ISBLANK($E67)),CONCATENATE("Tab!$N$",$AC67,":$N$",$AD67),"")</f>
        <v/>
      </c>
      <c r="AF67" s="53" t="str">
        <f aca="false">LEFT($F67,12)</f>
        <v/>
      </c>
      <c r="AG67" s="53" t="str">
        <f aca="true">IF(NOT(ISBLANK($F67)),MATCH($AF67,INDIRECT(CONCATENATE("Tab!$M$2:$M$",COUNTA(Tab!$M:$M))),0),"")</f>
        <v/>
      </c>
      <c r="AI67" s="53" t="str">
        <f aca="true">IF(NOT(ISBLANK($F67)),MATCH($AF67,INDIRECT(CONCATENATE("Tab!$Q$1:$Q$",COUNTA(Tab!$Q:$Q))),0),"")</f>
        <v/>
      </c>
      <c r="AJ67" s="53" t="str">
        <f aca="false">IF(NOT(ISBLANK($F67)),$AI67 + COUNTIF(Tab!$Q:$Q,$AF67) - 1,"")</f>
        <v/>
      </c>
      <c r="AK67" s="53" t="str">
        <f aca="false">IF(NOT(ISBLANK($F67)),CONCATENATE("Tab!$S$",$AI67,":$S$",$AJ67),"")</f>
        <v/>
      </c>
      <c r="AM67" s="53" t="str">
        <f aca="false">LEFT($H67,18)</f>
        <v/>
      </c>
      <c r="AN67" s="53" t="str">
        <f aca="true">IF(NOT(ISBLANK($H67)),MATCH($AM67,INDIRECT(CONCATENATE("Tab!$R$2:$R$",COUNTA(Tab!$R:$R))),0),"")</f>
        <v/>
      </c>
      <c r="AP67" s="53" t="str">
        <f aca="false">IF(LEFT($C67,3)=LEFT($D67,3),"","X")</f>
        <v/>
      </c>
      <c r="AQ67" s="53" t="str">
        <f aca="false">IF(LEFT($E67,6)=LEFT($D67,6),"","X")</f>
        <v/>
      </c>
      <c r="AR67" s="53" t="str">
        <f aca="false">IF(LEFT($E67,9)=LEFT($F67,9),"","X")</f>
        <v/>
      </c>
      <c r="AS67" s="53" t="str">
        <f aca="false">IF(LEFT($H67,12)=LEFT($F67,12),"","X")</f>
        <v/>
      </c>
    </row>
    <row r="68" s="53" customFormat="true" ht="15.6" hidden="false" customHeight="false" outlineLevel="0" collapsed="false">
      <c r="B68" s="54" t="n">
        <v>52</v>
      </c>
      <c r="C68" s="55"/>
      <c r="D68" s="55"/>
      <c r="E68" s="55"/>
      <c r="F68" s="55"/>
      <c r="G68" s="47" t="str">
        <f aca="true">IFERROR(OFFSET(Tab!$M$1,$AG68,2,1,1),"")</f>
        <v/>
      </c>
      <c r="H68" s="55"/>
      <c r="I68" s="48" t="str">
        <f aca="true">IF(COUNTIF($AP68:$AS68,"X")=0,IFERROR(OFFSET(Tab!$T$1,$AN68,0,1,1),""),0)</f>
        <v/>
      </c>
      <c r="J68" s="56"/>
      <c r="K68" s="57"/>
      <c r="L68" s="50"/>
      <c r="M68" s="51" t="n">
        <v>1</v>
      </c>
      <c r="N68" s="48" t="n">
        <f aca="false">IFERROR($I68*$J68*$M68,0)</f>
        <v>0</v>
      </c>
      <c r="O68" s="52" t="n">
        <v>0</v>
      </c>
      <c r="R68" s="53" t="str">
        <f aca="false">LEFT($C68,3)</f>
        <v/>
      </c>
      <c r="S68" s="53" t="str">
        <f aca="true">IF(NOT(ISBLANK($C68)),MATCH($R68,INDIRECT(CONCATENATE("Tab!$D$1:$D$",COUNTA(Tab!$F:$F))),0),"")</f>
        <v/>
      </c>
      <c r="T68" s="53" t="str">
        <f aca="false">IF(NOT(ISBLANK($C68)),$S68 + COUNTIF(Tab!$D:$D,$R68) - 1,"")</f>
        <v/>
      </c>
      <c r="U68" s="53" t="str">
        <f aca="false">IF(NOT(ISBLANK(C68)),CONCATENATE("Tab!$F$",S68,":$F$",T68),"")</f>
        <v/>
      </c>
      <c r="W68" s="53" t="str">
        <f aca="false">LEFT($D68,6)</f>
        <v/>
      </c>
      <c r="X68" s="53" t="str">
        <f aca="true">IF(NOT(ISBLANK($D68)),MATCH($W68,INDIRECT(CONCATENATE("Tab!$H$1:$H$",COUNTA(Tab!$J:$J))),0),"")</f>
        <v/>
      </c>
      <c r="Y68" s="53" t="str">
        <f aca="false">IF(NOT(ISBLANK($D68)),$X68 + COUNTIF(Tab!$H:$H,$W68) - 1,"")</f>
        <v/>
      </c>
      <c r="Z68" s="53" t="str">
        <f aca="false">IF(NOT(ISBLANK($D68)),CONCATENATE("Tab!$J$",$X68,":$J$",$Y68),"")</f>
        <v/>
      </c>
      <c r="AB68" s="53" t="str">
        <f aca="false">LEFT($E68,9)</f>
        <v/>
      </c>
      <c r="AC68" s="53" t="str">
        <f aca="true">IF(NOT(ISBLANK($E68)),MATCH($AB68,INDIRECT(CONCATENATE("Tab!$L$1:$L$",COUNTA(Tab!$N:$N))),0),"")</f>
        <v/>
      </c>
      <c r="AD68" s="53" t="str">
        <f aca="false">IF(NOT(ISBLANK($E68)),$AC68 + COUNTIF(Tab!$L:$L,$AB68) - 1,"")</f>
        <v/>
      </c>
      <c r="AE68" s="53" t="str">
        <f aca="false">IF(NOT(ISBLANK($E68)),CONCATENATE("Tab!$N$",$AC68,":$N$",$AD68),"")</f>
        <v/>
      </c>
      <c r="AF68" s="53" t="str">
        <f aca="false">LEFT($F68,12)</f>
        <v/>
      </c>
      <c r="AG68" s="53" t="str">
        <f aca="true">IF(NOT(ISBLANK($F68)),MATCH($AF68,INDIRECT(CONCATENATE("Tab!$M$2:$M$",COUNTA(Tab!$M:$M))),0),"")</f>
        <v/>
      </c>
      <c r="AI68" s="53" t="str">
        <f aca="true">IF(NOT(ISBLANK($F68)),MATCH($AF68,INDIRECT(CONCATENATE("Tab!$Q$1:$Q$",COUNTA(Tab!$Q:$Q))),0),"")</f>
        <v/>
      </c>
      <c r="AJ68" s="53" t="str">
        <f aca="false">IF(NOT(ISBLANK($F68)),$AI68 + COUNTIF(Tab!$Q:$Q,$AF68) - 1,"")</f>
        <v/>
      </c>
      <c r="AK68" s="53" t="str">
        <f aca="false">IF(NOT(ISBLANK($F68)),CONCATENATE("Tab!$S$",$AI68,":$S$",$AJ68),"")</f>
        <v/>
      </c>
      <c r="AM68" s="53" t="str">
        <f aca="false">LEFT($H68,18)</f>
        <v/>
      </c>
      <c r="AN68" s="53" t="str">
        <f aca="true">IF(NOT(ISBLANK($H68)),MATCH($AM68,INDIRECT(CONCATENATE("Tab!$R$2:$R$",COUNTA(Tab!$R:$R))),0),"")</f>
        <v/>
      </c>
      <c r="AP68" s="53" t="str">
        <f aca="false">IF(LEFT($C68,3)=LEFT($D68,3),"","X")</f>
        <v/>
      </c>
      <c r="AQ68" s="53" t="str">
        <f aca="false">IF(LEFT($E68,6)=LEFT($D68,6),"","X")</f>
        <v/>
      </c>
      <c r="AR68" s="53" t="str">
        <f aca="false">IF(LEFT($E68,9)=LEFT($F68,9),"","X")</f>
        <v/>
      </c>
      <c r="AS68" s="53" t="str">
        <f aca="false">IF(LEFT($H68,12)=LEFT($F68,12),"","X")</f>
        <v/>
      </c>
    </row>
    <row r="69" s="53" customFormat="true" ht="15.6" hidden="false" customHeight="false" outlineLevel="0" collapsed="false">
      <c r="B69" s="54" t="n">
        <v>53</v>
      </c>
      <c r="C69" s="55"/>
      <c r="D69" s="55"/>
      <c r="E69" s="55"/>
      <c r="F69" s="55"/>
      <c r="G69" s="47" t="str">
        <f aca="true">IFERROR(OFFSET(Tab!$M$1,$AG69,2,1,1),"")</f>
        <v/>
      </c>
      <c r="H69" s="55"/>
      <c r="I69" s="48" t="str">
        <f aca="true">IF(COUNTIF($AP69:$AS69,"X")=0,IFERROR(OFFSET(Tab!$T$1,$AN69,0,1,1),""),0)</f>
        <v/>
      </c>
      <c r="J69" s="56"/>
      <c r="K69" s="57"/>
      <c r="L69" s="50"/>
      <c r="M69" s="51" t="n">
        <v>1</v>
      </c>
      <c r="N69" s="48" t="n">
        <f aca="false">IFERROR($I69*$J69*$M69,0)</f>
        <v>0</v>
      </c>
      <c r="O69" s="52" t="n">
        <v>0</v>
      </c>
      <c r="R69" s="53" t="str">
        <f aca="false">LEFT($C69,3)</f>
        <v/>
      </c>
      <c r="S69" s="53" t="str">
        <f aca="true">IF(NOT(ISBLANK($C69)),MATCH($R69,INDIRECT(CONCATENATE("Tab!$D$1:$D$",COUNTA(Tab!$F:$F))),0),"")</f>
        <v/>
      </c>
      <c r="T69" s="53" t="str">
        <f aca="false">IF(NOT(ISBLANK($C69)),$S69 + COUNTIF(Tab!$D:$D,$R69) - 1,"")</f>
        <v/>
      </c>
      <c r="U69" s="53" t="str">
        <f aca="false">IF(NOT(ISBLANK(C69)),CONCATENATE("Tab!$F$",S69,":$F$",T69),"")</f>
        <v/>
      </c>
      <c r="W69" s="53" t="str">
        <f aca="false">LEFT($D69,6)</f>
        <v/>
      </c>
      <c r="X69" s="53" t="str">
        <f aca="true">IF(NOT(ISBLANK($D69)),MATCH($W69,INDIRECT(CONCATENATE("Tab!$H$1:$H$",COUNTA(Tab!$J:$J))),0),"")</f>
        <v/>
      </c>
      <c r="Y69" s="53" t="str">
        <f aca="false">IF(NOT(ISBLANK($D69)),$X69 + COUNTIF(Tab!$H:$H,$W69) - 1,"")</f>
        <v/>
      </c>
      <c r="Z69" s="53" t="str">
        <f aca="false">IF(NOT(ISBLANK($D69)),CONCATENATE("Tab!$J$",$X69,":$J$",$Y69),"")</f>
        <v/>
      </c>
      <c r="AB69" s="53" t="str">
        <f aca="false">LEFT($E69,9)</f>
        <v/>
      </c>
      <c r="AC69" s="53" t="str">
        <f aca="true">IF(NOT(ISBLANK($E69)),MATCH($AB69,INDIRECT(CONCATENATE("Tab!$L$1:$L$",COUNTA(Tab!$N:$N))),0),"")</f>
        <v/>
      </c>
      <c r="AD69" s="53" t="str">
        <f aca="false">IF(NOT(ISBLANK($E69)),$AC69 + COUNTIF(Tab!$L:$L,$AB69) - 1,"")</f>
        <v/>
      </c>
      <c r="AE69" s="53" t="str">
        <f aca="false">IF(NOT(ISBLANK($E69)),CONCATENATE("Tab!$N$",$AC69,":$N$",$AD69),"")</f>
        <v/>
      </c>
      <c r="AF69" s="53" t="str">
        <f aca="false">LEFT($F69,12)</f>
        <v/>
      </c>
      <c r="AG69" s="53" t="str">
        <f aca="true">IF(NOT(ISBLANK($F69)),MATCH($AF69,INDIRECT(CONCATENATE("Tab!$M$2:$M$",COUNTA(Tab!$M:$M))),0),"")</f>
        <v/>
      </c>
      <c r="AI69" s="53" t="str">
        <f aca="true">IF(NOT(ISBLANK($F69)),MATCH($AF69,INDIRECT(CONCATENATE("Tab!$Q$1:$Q$",COUNTA(Tab!$Q:$Q))),0),"")</f>
        <v/>
      </c>
      <c r="AJ69" s="53" t="str">
        <f aca="false">IF(NOT(ISBLANK($F69)),$AI69 + COUNTIF(Tab!$Q:$Q,$AF69) - 1,"")</f>
        <v/>
      </c>
      <c r="AK69" s="53" t="str">
        <f aca="false">IF(NOT(ISBLANK($F69)),CONCATENATE("Tab!$S$",$AI69,":$S$",$AJ69),"")</f>
        <v/>
      </c>
      <c r="AM69" s="53" t="str">
        <f aca="false">LEFT($H69,18)</f>
        <v/>
      </c>
      <c r="AN69" s="53" t="str">
        <f aca="true">IF(NOT(ISBLANK($H69)),MATCH($AM69,INDIRECT(CONCATENATE("Tab!$R$2:$R$",COUNTA(Tab!$R:$R))),0),"")</f>
        <v/>
      </c>
      <c r="AP69" s="53" t="str">
        <f aca="false">IF(LEFT($C69,3)=LEFT($D69,3),"","X")</f>
        <v/>
      </c>
      <c r="AQ69" s="53" t="str">
        <f aca="false">IF(LEFT($E69,6)=LEFT($D69,6),"","X")</f>
        <v/>
      </c>
      <c r="AR69" s="53" t="str">
        <f aca="false">IF(LEFT($E69,9)=LEFT($F69,9),"","X")</f>
        <v/>
      </c>
      <c r="AS69" s="53" t="str">
        <f aca="false">IF(LEFT($H69,12)=LEFT($F69,12),"","X")</f>
        <v/>
      </c>
    </row>
    <row r="70" s="53" customFormat="true" ht="15.6" hidden="false" customHeight="false" outlineLevel="0" collapsed="false">
      <c r="B70" s="54" t="n">
        <v>54</v>
      </c>
      <c r="C70" s="55"/>
      <c r="D70" s="55"/>
      <c r="E70" s="55"/>
      <c r="F70" s="55"/>
      <c r="G70" s="47" t="str">
        <f aca="true">IFERROR(OFFSET(Tab!$M$1,$AG70,2,1,1),"")</f>
        <v/>
      </c>
      <c r="H70" s="55"/>
      <c r="I70" s="48" t="str">
        <f aca="true">IF(COUNTIF($AP70:$AS70,"X")=0,IFERROR(OFFSET(Tab!$T$1,$AN70,0,1,1),""),0)</f>
        <v/>
      </c>
      <c r="J70" s="56"/>
      <c r="K70" s="57"/>
      <c r="L70" s="50"/>
      <c r="M70" s="51" t="n">
        <v>1</v>
      </c>
      <c r="N70" s="48" t="n">
        <f aca="false">IFERROR($I70*$J70*$M70,0)</f>
        <v>0</v>
      </c>
      <c r="O70" s="52" t="n">
        <v>0</v>
      </c>
      <c r="R70" s="53" t="str">
        <f aca="false">LEFT($C70,3)</f>
        <v/>
      </c>
      <c r="S70" s="53" t="str">
        <f aca="true">IF(NOT(ISBLANK($C70)),MATCH($R70,INDIRECT(CONCATENATE("Tab!$D$1:$D$",COUNTA(Tab!$F:$F))),0),"")</f>
        <v/>
      </c>
      <c r="T70" s="53" t="str">
        <f aca="false">IF(NOT(ISBLANK($C70)),$S70 + COUNTIF(Tab!$D:$D,$R70) - 1,"")</f>
        <v/>
      </c>
      <c r="U70" s="53" t="str">
        <f aca="false">IF(NOT(ISBLANK(C70)),CONCATENATE("Tab!$F$",S70,":$F$",T70),"")</f>
        <v/>
      </c>
      <c r="W70" s="53" t="str">
        <f aca="false">LEFT($D70,6)</f>
        <v/>
      </c>
      <c r="X70" s="53" t="str">
        <f aca="true">IF(NOT(ISBLANK($D70)),MATCH($W70,INDIRECT(CONCATENATE("Tab!$H$1:$H$",COUNTA(Tab!$J:$J))),0),"")</f>
        <v/>
      </c>
      <c r="Y70" s="53" t="str">
        <f aca="false">IF(NOT(ISBLANK($D70)),$X70 + COUNTIF(Tab!$H:$H,$W70) - 1,"")</f>
        <v/>
      </c>
      <c r="Z70" s="53" t="str">
        <f aca="false">IF(NOT(ISBLANK($D70)),CONCATENATE("Tab!$J$",$X70,":$J$",$Y70),"")</f>
        <v/>
      </c>
      <c r="AB70" s="53" t="str">
        <f aca="false">LEFT($E70,9)</f>
        <v/>
      </c>
      <c r="AC70" s="53" t="str">
        <f aca="true">IF(NOT(ISBLANK($E70)),MATCH($AB70,INDIRECT(CONCATENATE("Tab!$L$1:$L$",COUNTA(Tab!$N:$N))),0),"")</f>
        <v/>
      </c>
      <c r="AD70" s="53" t="str">
        <f aca="false">IF(NOT(ISBLANK($E70)),$AC70 + COUNTIF(Tab!$L:$L,$AB70) - 1,"")</f>
        <v/>
      </c>
      <c r="AE70" s="53" t="str">
        <f aca="false">IF(NOT(ISBLANK($E70)),CONCATENATE("Tab!$N$",$AC70,":$N$",$AD70),"")</f>
        <v/>
      </c>
      <c r="AF70" s="53" t="str">
        <f aca="false">LEFT($F70,12)</f>
        <v/>
      </c>
      <c r="AG70" s="53" t="str">
        <f aca="true">IF(NOT(ISBLANK($F70)),MATCH($AF70,INDIRECT(CONCATENATE("Tab!$M$2:$M$",COUNTA(Tab!$M:$M))),0),"")</f>
        <v/>
      </c>
      <c r="AI70" s="53" t="str">
        <f aca="true">IF(NOT(ISBLANK($F70)),MATCH($AF70,INDIRECT(CONCATENATE("Tab!$Q$1:$Q$",COUNTA(Tab!$Q:$Q))),0),"")</f>
        <v/>
      </c>
      <c r="AJ70" s="53" t="str">
        <f aca="false">IF(NOT(ISBLANK($F70)),$AI70 + COUNTIF(Tab!$Q:$Q,$AF70) - 1,"")</f>
        <v/>
      </c>
      <c r="AK70" s="53" t="str">
        <f aca="false">IF(NOT(ISBLANK($F70)),CONCATENATE("Tab!$S$",$AI70,":$S$",$AJ70),"")</f>
        <v/>
      </c>
      <c r="AM70" s="53" t="str">
        <f aca="false">LEFT($H70,18)</f>
        <v/>
      </c>
      <c r="AN70" s="53" t="str">
        <f aca="true">IF(NOT(ISBLANK($H70)),MATCH($AM70,INDIRECT(CONCATENATE("Tab!$R$2:$R$",COUNTA(Tab!$R:$R))),0),"")</f>
        <v/>
      </c>
      <c r="AP70" s="53" t="str">
        <f aca="false">IF(LEFT($C70,3)=LEFT($D70,3),"","X")</f>
        <v/>
      </c>
      <c r="AQ70" s="53" t="str">
        <f aca="false">IF(LEFT($E70,6)=LEFT($D70,6),"","X")</f>
        <v/>
      </c>
      <c r="AR70" s="53" t="str">
        <f aca="false">IF(LEFT($E70,9)=LEFT($F70,9),"","X")</f>
        <v/>
      </c>
      <c r="AS70" s="53" t="str">
        <f aca="false">IF(LEFT($H70,12)=LEFT($F70,12),"","X")</f>
        <v/>
      </c>
    </row>
    <row r="71" s="53" customFormat="true" ht="15.6" hidden="false" customHeight="false" outlineLevel="0" collapsed="false">
      <c r="B71" s="54" t="n">
        <v>55</v>
      </c>
      <c r="C71" s="55"/>
      <c r="D71" s="55"/>
      <c r="E71" s="55"/>
      <c r="F71" s="55"/>
      <c r="G71" s="47" t="str">
        <f aca="true">IFERROR(OFFSET(Tab!$M$1,$AG71,2,1,1),"")</f>
        <v/>
      </c>
      <c r="H71" s="55"/>
      <c r="I71" s="48" t="str">
        <f aca="true">IF(COUNTIF($AP71:$AS71,"X")=0,IFERROR(OFFSET(Tab!$T$1,$AN71,0,1,1),""),0)</f>
        <v/>
      </c>
      <c r="J71" s="56"/>
      <c r="K71" s="57"/>
      <c r="L71" s="50"/>
      <c r="M71" s="51" t="n">
        <v>1</v>
      </c>
      <c r="N71" s="48" t="n">
        <f aca="false">IFERROR($I71*$J71*$M71,0)</f>
        <v>0</v>
      </c>
      <c r="O71" s="52" t="n">
        <v>0</v>
      </c>
      <c r="R71" s="53" t="str">
        <f aca="false">LEFT($C71,3)</f>
        <v/>
      </c>
      <c r="S71" s="53" t="str">
        <f aca="true">IF(NOT(ISBLANK($C71)),MATCH($R71,INDIRECT(CONCATENATE("Tab!$D$1:$D$",COUNTA(Tab!$F:$F))),0),"")</f>
        <v/>
      </c>
      <c r="T71" s="53" t="str">
        <f aca="false">IF(NOT(ISBLANK($C71)),$S71 + COUNTIF(Tab!$D:$D,$R71) - 1,"")</f>
        <v/>
      </c>
      <c r="U71" s="53" t="str">
        <f aca="false">IF(NOT(ISBLANK(C71)),CONCATENATE("Tab!$F$",S71,":$F$",T71),"")</f>
        <v/>
      </c>
      <c r="W71" s="53" t="str">
        <f aca="false">LEFT($D71,6)</f>
        <v/>
      </c>
      <c r="X71" s="53" t="str">
        <f aca="true">IF(NOT(ISBLANK($D71)),MATCH($W71,INDIRECT(CONCATENATE("Tab!$H$1:$H$",COUNTA(Tab!$J:$J))),0),"")</f>
        <v/>
      </c>
      <c r="Y71" s="53" t="str">
        <f aca="false">IF(NOT(ISBLANK($D71)),$X71 + COUNTIF(Tab!$H:$H,$W71) - 1,"")</f>
        <v/>
      </c>
      <c r="Z71" s="53" t="str">
        <f aca="false">IF(NOT(ISBLANK($D71)),CONCATENATE("Tab!$J$",$X71,":$J$",$Y71),"")</f>
        <v/>
      </c>
      <c r="AB71" s="53" t="str">
        <f aca="false">LEFT($E71,9)</f>
        <v/>
      </c>
      <c r="AC71" s="53" t="str">
        <f aca="true">IF(NOT(ISBLANK($E71)),MATCH($AB71,INDIRECT(CONCATENATE("Tab!$L$1:$L$",COUNTA(Tab!$N:$N))),0),"")</f>
        <v/>
      </c>
      <c r="AD71" s="53" t="str">
        <f aca="false">IF(NOT(ISBLANK($E71)),$AC71 + COUNTIF(Tab!$L:$L,$AB71) - 1,"")</f>
        <v/>
      </c>
      <c r="AE71" s="53" t="str">
        <f aca="false">IF(NOT(ISBLANK($E71)),CONCATENATE("Tab!$N$",$AC71,":$N$",$AD71),"")</f>
        <v/>
      </c>
      <c r="AF71" s="53" t="str">
        <f aca="false">LEFT($F71,12)</f>
        <v/>
      </c>
      <c r="AG71" s="53" t="str">
        <f aca="true">IF(NOT(ISBLANK($F71)),MATCH($AF71,INDIRECT(CONCATENATE("Tab!$M$2:$M$",COUNTA(Tab!$M:$M))),0),"")</f>
        <v/>
      </c>
      <c r="AI71" s="53" t="str">
        <f aca="true">IF(NOT(ISBLANK($F71)),MATCH($AF71,INDIRECT(CONCATENATE("Tab!$Q$1:$Q$",COUNTA(Tab!$Q:$Q))),0),"")</f>
        <v/>
      </c>
      <c r="AJ71" s="53" t="str">
        <f aca="false">IF(NOT(ISBLANK($F71)),$AI71 + COUNTIF(Tab!$Q:$Q,$AF71) - 1,"")</f>
        <v/>
      </c>
      <c r="AK71" s="53" t="str">
        <f aca="false">IF(NOT(ISBLANK($F71)),CONCATENATE("Tab!$S$",$AI71,":$S$",$AJ71),"")</f>
        <v/>
      </c>
      <c r="AM71" s="53" t="str">
        <f aca="false">LEFT($H71,18)</f>
        <v/>
      </c>
      <c r="AN71" s="53" t="str">
        <f aca="true">IF(NOT(ISBLANK($H71)),MATCH($AM71,INDIRECT(CONCATENATE("Tab!$R$2:$R$",COUNTA(Tab!$R:$R))),0),"")</f>
        <v/>
      </c>
      <c r="AP71" s="53" t="str">
        <f aca="false">IF(LEFT($C71,3)=LEFT($D71,3),"","X")</f>
        <v/>
      </c>
      <c r="AQ71" s="53" t="str">
        <f aca="false">IF(LEFT($E71,6)=LEFT($D71,6),"","X")</f>
        <v/>
      </c>
      <c r="AR71" s="53" t="str">
        <f aca="false">IF(LEFT($E71,9)=LEFT($F71,9),"","X")</f>
        <v/>
      </c>
      <c r="AS71" s="53" t="str">
        <f aca="false">IF(LEFT($H71,12)=LEFT($F71,12),"","X")</f>
        <v/>
      </c>
    </row>
    <row r="72" s="53" customFormat="true" ht="15.6" hidden="false" customHeight="false" outlineLevel="0" collapsed="false">
      <c r="B72" s="54" t="n">
        <v>56</v>
      </c>
      <c r="C72" s="55"/>
      <c r="D72" s="55"/>
      <c r="E72" s="55"/>
      <c r="F72" s="55"/>
      <c r="G72" s="47" t="str">
        <f aca="true">IFERROR(OFFSET(Tab!$M$1,$AG72,2,1,1),"")</f>
        <v/>
      </c>
      <c r="H72" s="55"/>
      <c r="I72" s="48" t="str">
        <f aca="true">IF(COUNTIF($AP72:$AS72,"X")=0,IFERROR(OFFSET(Tab!$T$1,$AN72,0,1,1),""),0)</f>
        <v/>
      </c>
      <c r="J72" s="56"/>
      <c r="K72" s="57"/>
      <c r="L72" s="50"/>
      <c r="M72" s="51" t="n">
        <v>1</v>
      </c>
      <c r="N72" s="48" t="n">
        <f aca="false">IFERROR($I72*$J72*$M72,0)</f>
        <v>0</v>
      </c>
      <c r="O72" s="52" t="n">
        <v>0</v>
      </c>
      <c r="R72" s="53" t="str">
        <f aca="false">LEFT($C72,3)</f>
        <v/>
      </c>
      <c r="S72" s="53" t="str">
        <f aca="true">IF(NOT(ISBLANK($C72)),MATCH($R72,INDIRECT(CONCATENATE("Tab!$D$1:$D$",COUNTA(Tab!$F:$F))),0),"")</f>
        <v/>
      </c>
      <c r="T72" s="53" t="str">
        <f aca="false">IF(NOT(ISBLANK($C72)),$S72 + COUNTIF(Tab!$D:$D,$R72) - 1,"")</f>
        <v/>
      </c>
      <c r="U72" s="53" t="str">
        <f aca="false">IF(NOT(ISBLANK(C72)),CONCATENATE("Tab!$F$",S72,":$F$",T72),"")</f>
        <v/>
      </c>
      <c r="W72" s="53" t="str">
        <f aca="false">LEFT($D72,6)</f>
        <v/>
      </c>
      <c r="X72" s="53" t="str">
        <f aca="true">IF(NOT(ISBLANK($D72)),MATCH($W72,INDIRECT(CONCATENATE("Tab!$H$1:$H$",COUNTA(Tab!$J:$J))),0),"")</f>
        <v/>
      </c>
      <c r="Y72" s="53" t="str">
        <f aca="false">IF(NOT(ISBLANK($D72)),$X72 + COUNTIF(Tab!$H:$H,$W72) - 1,"")</f>
        <v/>
      </c>
      <c r="Z72" s="53" t="str">
        <f aca="false">IF(NOT(ISBLANK($D72)),CONCATENATE("Tab!$J$",$X72,":$J$",$Y72),"")</f>
        <v/>
      </c>
      <c r="AB72" s="53" t="str">
        <f aca="false">LEFT($E72,9)</f>
        <v/>
      </c>
      <c r="AC72" s="53" t="str">
        <f aca="true">IF(NOT(ISBLANK($E72)),MATCH($AB72,INDIRECT(CONCATENATE("Tab!$L$1:$L$",COUNTA(Tab!$N:$N))),0),"")</f>
        <v/>
      </c>
      <c r="AD72" s="53" t="str">
        <f aca="false">IF(NOT(ISBLANK($E72)),$AC72 + COUNTIF(Tab!$L:$L,$AB72) - 1,"")</f>
        <v/>
      </c>
      <c r="AE72" s="53" t="str">
        <f aca="false">IF(NOT(ISBLANK($E72)),CONCATENATE("Tab!$N$",$AC72,":$N$",$AD72),"")</f>
        <v/>
      </c>
      <c r="AF72" s="53" t="str">
        <f aca="false">LEFT($F72,12)</f>
        <v/>
      </c>
      <c r="AG72" s="53" t="str">
        <f aca="true">IF(NOT(ISBLANK($F72)),MATCH($AF72,INDIRECT(CONCATENATE("Tab!$M$2:$M$",COUNTA(Tab!$M:$M))),0),"")</f>
        <v/>
      </c>
      <c r="AI72" s="53" t="str">
        <f aca="true">IF(NOT(ISBLANK($F72)),MATCH($AF72,INDIRECT(CONCATENATE("Tab!$Q$1:$Q$",COUNTA(Tab!$Q:$Q))),0),"")</f>
        <v/>
      </c>
      <c r="AJ72" s="53" t="str">
        <f aca="false">IF(NOT(ISBLANK($F72)),$AI72 + COUNTIF(Tab!$Q:$Q,$AF72) - 1,"")</f>
        <v/>
      </c>
      <c r="AK72" s="53" t="str">
        <f aca="false">IF(NOT(ISBLANK($F72)),CONCATENATE("Tab!$S$",$AI72,":$S$",$AJ72),"")</f>
        <v/>
      </c>
      <c r="AM72" s="53" t="str">
        <f aca="false">LEFT($H72,18)</f>
        <v/>
      </c>
      <c r="AN72" s="53" t="str">
        <f aca="true">IF(NOT(ISBLANK($H72)),MATCH($AM72,INDIRECT(CONCATENATE("Tab!$R$2:$R$",COUNTA(Tab!$R:$R))),0),"")</f>
        <v/>
      </c>
      <c r="AP72" s="53" t="str">
        <f aca="false">IF(LEFT($C72,3)=LEFT($D72,3),"","X")</f>
        <v/>
      </c>
      <c r="AQ72" s="53" t="str">
        <f aca="false">IF(LEFT($E72,6)=LEFT($D72,6),"","X")</f>
        <v/>
      </c>
      <c r="AR72" s="53" t="str">
        <f aca="false">IF(LEFT($E72,9)=LEFT($F72,9),"","X")</f>
        <v/>
      </c>
      <c r="AS72" s="53" t="str">
        <f aca="false">IF(LEFT($H72,12)=LEFT($F72,12),"","X")</f>
        <v/>
      </c>
    </row>
    <row r="73" s="53" customFormat="true" ht="15.6" hidden="false" customHeight="false" outlineLevel="0" collapsed="false">
      <c r="B73" s="54" t="n">
        <v>57</v>
      </c>
      <c r="C73" s="55"/>
      <c r="D73" s="55"/>
      <c r="E73" s="55"/>
      <c r="F73" s="55"/>
      <c r="G73" s="47" t="str">
        <f aca="true">IFERROR(OFFSET(Tab!$M$1,$AG73,2,1,1),"")</f>
        <v/>
      </c>
      <c r="H73" s="55"/>
      <c r="I73" s="48" t="str">
        <f aca="true">IF(COUNTIF($AP73:$AS73,"X")=0,IFERROR(OFFSET(Tab!$T$1,$AN73,0,1,1),""),0)</f>
        <v/>
      </c>
      <c r="J73" s="56"/>
      <c r="K73" s="57"/>
      <c r="L73" s="50"/>
      <c r="M73" s="51" t="n">
        <v>1</v>
      </c>
      <c r="N73" s="48" t="n">
        <f aca="false">IFERROR($I73*$J73*$M73,0)</f>
        <v>0</v>
      </c>
      <c r="O73" s="52" t="n">
        <v>0</v>
      </c>
      <c r="R73" s="53" t="str">
        <f aca="false">LEFT($C73,3)</f>
        <v/>
      </c>
      <c r="S73" s="53" t="str">
        <f aca="true">IF(NOT(ISBLANK($C73)),MATCH($R73,INDIRECT(CONCATENATE("Tab!$D$1:$D$",COUNTA(Tab!$F:$F))),0),"")</f>
        <v/>
      </c>
      <c r="T73" s="53" t="str">
        <f aca="false">IF(NOT(ISBLANK($C73)),$S73 + COUNTIF(Tab!$D:$D,$R73) - 1,"")</f>
        <v/>
      </c>
      <c r="U73" s="53" t="str">
        <f aca="false">IF(NOT(ISBLANK(C73)),CONCATENATE("Tab!$F$",S73,":$F$",T73),"")</f>
        <v/>
      </c>
      <c r="W73" s="53" t="str">
        <f aca="false">LEFT($D73,6)</f>
        <v/>
      </c>
      <c r="X73" s="53" t="str">
        <f aca="true">IF(NOT(ISBLANK($D73)),MATCH($W73,INDIRECT(CONCATENATE("Tab!$H$1:$H$",COUNTA(Tab!$J:$J))),0),"")</f>
        <v/>
      </c>
      <c r="Y73" s="53" t="str">
        <f aca="false">IF(NOT(ISBLANK($D73)),$X73 + COUNTIF(Tab!$H:$H,$W73) - 1,"")</f>
        <v/>
      </c>
      <c r="Z73" s="53" t="str">
        <f aca="false">IF(NOT(ISBLANK($D73)),CONCATENATE("Tab!$J$",$X73,":$J$",$Y73),"")</f>
        <v/>
      </c>
      <c r="AB73" s="53" t="str">
        <f aca="false">LEFT($E73,9)</f>
        <v/>
      </c>
      <c r="AC73" s="53" t="str">
        <f aca="true">IF(NOT(ISBLANK($E73)),MATCH($AB73,INDIRECT(CONCATENATE("Tab!$L$1:$L$",COUNTA(Tab!$N:$N))),0),"")</f>
        <v/>
      </c>
      <c r="AD73" s="53" t="str">
        <f aca="false">IF(NOT(ISBLANK($E73)),$AC73 + COUNTIF(Tab!$L:$L,$AB73) - 1,"")</f>
        <v/>
      </c>
      <c r="AE73" s="53" t="str">
        <f aca="false">IF(NOT(ISBLANK($E73)),CONCATENATE("Tab!$N$",$AC73,":$N$",$AD73),"")</f>
        <v/>
      </c>
      <c r="AF73" s="53" t="str">
        <f aca="false">LEFT($F73,12)</f>
        <v/>
      </c>
      <c r="AG73" s="53" t="str">
        <f aca="true">IF(NOT(ISBLANK($F73)),MATCH($AF73,INDIRECT(CONCATENATE("Tab!$M$2:$M$",COUNTA(Tab!$M:$M))),0),"")</f>
        <v/>
      </c>
      <c r="AI73" s="53" t="str">
        <f aca="true">IF(NOT(ISBLANK($F73)),MATCH($AF73,INDIRECT(CONCATENATE("Tab!$Q$1:$Q$",COUNTA(Tab!$Q:$Q))),0),"")</f>
        <v/>
      </c>
      <c r="AJ73" s="53" t="str">
        <f aca="false">IF(NOT(ISBLANK($F73)),$AI73 + COUNTIF(Tab!$Q:$Q,$AF73) - 1,"")</f>
        <v/>
      </c>
      <c r="AK73" s="53" t="str">
        <f aca="false">IF(NOT(ISBLANK($F73)),CONCATENATE("Tab!$S$",$AI73,":$S$",$AJ73),"")</f>
        <v/>
      </c>
      <c r="AM73" s="53" t="str">
        <f aca="false">LEFT($H73,18)</f>
        <v/>
      </c>
      <c r="AN73" s="53" t="str">
        <f aca="true">IF(NOT(ISBLANK($H73)),MATCH($AM73,INDIRECT(CONCATENATE("Tab!$R$2:$R$",COUNTA(Tab!$R:$R))),0),"")</f>
        <v/>
      </c>
      <c r="AP73" s="53" t="str">
        <f aca="false">IF(LEFT($C73,3)=LEFT($D73,3),"","X")</f>
        <v/>
      </c>
      <c r="AQ73" s="53" t="str">
        <f aca="false">IF(LEFT($E73,6)=LEFT($D73,6),"","X")</f>
        <v/>
      </c>
      <c r="AR73" s="53" t="str">
        <f aca="false">IF(LEFT($E73,9)=LEFT($F73,9),"","X")</f>
        <v/>
      </c>
      <c r="AS73" s="53" t="str">
        <f aca="false">IF(LEFT($H73,12)=LEFT($F73,12),"","X")</f>
        <v/>
      </c>
    </row>
    <row r="74" s="53" customFormat="true" ht="15.6" hidden="false" customHeight="false" outlineLevel="0" collapsed="false">
      <c r="B74" s="54" t="n">
        <v>58</v>
      </c>
      <c r="C74" s="55"/>
      <c r="D74" s="55"/>
      <c r="E74" s="55"/>
      <c r="F74" s="55"/>
      <c r="G74" s="47" t="str">
        <f aca="true">IFERROR(OFFSET(Tab!$M$1,$AG74,2,1,1),"")</f>
        <v/>
      </c>
      <c r="H74" s="55"/>
      <c r="I74" s="48" t="str">
        <f aca="true">IF(COUNTIF($AP74:$AS74,"X")=0,IFERROR(OFFSET(Tab!$T$1,$AN74,0,1,1),""),0)</f>
        <v/>
      </c>
      <c r="J74" s="56"/>
      <c r="K74" s="57"/>
      <c r="L74" s="50"/>
      <c r="M74" s="51" t="n">
        <v>1</v>
      </c>
      <c r="N74" s="48" t="n">
        <f aca="false">IFERROR($I74*$J74*$M74,0)</f>
        <v>0</v>
      </c>
      <c r="O74" s="52" t="n">
        <v>0</v>
      </c>
      <c r="R74" s="53" t="str">
        <f aca="false">LEFT($C74,3)</f>
        <v/>
      </c>
      <c r="S74" s="53" t="str">
        <f aca="true">IF(NOT(ISBLANK($C74)),MATCH($R74,INDIRECT(CONCATENATE("Tab!$D$1:$D$",COUNTA(Tab!$F:$F))),0),"")</f>
        <v/>
      </c>
      <c r="T74" s="53" t="str">
        <f aca="false">IF(NOT(ISBLANK($C74)),$S74 + COUNTIF(Tab!$D:$D,$R74) - 1,"")</f>
        <v/>
      </c>
      <c r="U74" s="53" t="str">
        <f aca="false">IF(NOT(ISBLANK(C74)),CONCATENATE("Tab!$F$",S74,":$F$",T74),"")</f>
        <v/>
      </c>
      <c r="W74" s="53" t="str">
        <f aca="false">LEFT($D74,6)</f>
        <v/>
      </c>
      <c r="X74" s="53" t="str">
        <f aca="true">IF(NOT(ISBLANK($D74)),MATCH($W74,INDIRECT(CONCATENATE("Tab!$H$1:$H$",COUNTA(Tab!$J:$J))),0),"")</f>
        <v/>
      </c>
      <c r="Y74" s="53" t="str">
        <f aca="false">IF(NOT(ISBLANK($D74)),$X74 + COUNTIF(Tab!$H:$H,$W74) - 1,"")</f>
        <v/>
      </c>
      <c r="Z74" s="53" t="str">
        <f aca="false">IF(NOT(ISBLANK($D74)),CONCATENATE("Tab!$J$",$X74,":$J$",$Y74),"")</f>
        <v/>
      </c>
      <c r="AB74" s="53" t="str">
        <f aca="false">LEFT($E74,9)</f>
        <v/>
      </c>
      <c r="AC74" s="53" t="str">
        <f aca="true">IF(NOT(ISBLANK($E74)),MATCH($AB74,INDIRECT(CONCATENATE("Tab!$L$1:$L$",COUNTA(Tab!$N:$N))),0),"")</f>
        <v/>
      </c>
      <c r="AD74" s="53" t="str">
        <f aca="false">IF(NOT(ISBLANK($E74)),$AC74 + COUNTIF(Tab!$L:$L,$AB74) - 1,"")</f>
        <v/>
      </c>
      <c r="AE74" s="53" t="str">
        <f aca="false">IF(NOT(ISBLANK($E74)),CONCATENATE("Tab!$N$",$AC74,":$N$",$AD74),"")</f>
        <v/>
      </c>
      <c r="AF74" s="53" t="str">
        <f aca="false">LEFT($F74,12)</f>
        <v/>
      </c>
      <c r="AG74" s="53" t="str">
        <f aca="true">IF(NOT(ISBLANK($F74)),MATCH($AF74,INDIRECT(CONCATENATE("Tab!$M$2:$M$",COUNTA(Tab!$M:$M))),0),"")</f>
        <v/>
      </c>
      <c r="AI74" s="53" t="str">
        <f aca="true">IF(NOT(ISBLANK($F74)),MATCH($AF74,INDIRECT(CONCATENATE("Tab!$Q$1:$Q$",COUNTA(Tab!$Q:$Q))),0),"")</f>
        <v/>
      </c>
      <c r="AJ74" s="53" t="str">
        <f aca="false">IF(NOT(ISBLANK($F74)),$AI74 + COUNTIF(Tab!$Q:$Q,$AF74) - 1,"")</f>
        <v/>
      </c>
      <c r="AK74" s="53" t="str">
        <f aca="false">IF(NOT(ISBLANK($F74)),CONCATENATE("Tab!$S$",$AI74,":$S$",$AJ74),"")</f>
        <v/>
      </c>
      <c r="AM74" s="53" t="str">
        <f aca="false">LEFT($H74,18)</f>
        <v/>
      </c>
      <c r="AN74" s="53" t="str">
        <f aca="true">IF(NOT(ISBLANK($H74)),MATCH($AM74,INDIRECT(CONCATENATE("Tab!$R$2:$R$",COUNTA(Tab!$R:$R))),0),"")</f>
        <v/>
      </c>
      <c r="AP74" s="53" t="str">
        <f aca="false">IF(LEFT($C74,3)=LEFT($D74,3),"","X")</f>
        <v/>
      </c>
      <c r="AQ74" s="53" t="str">
        <f aca="false">IF(LEFT($E74,6)=LEFT($D74,6),"","X")</f>
        <v/>
      </c>
      <c r="AR74" s="53" t="str">
        <f aca="false">IF(LEFT($E74,9)=LEFT($F74,9),"","X")</f>
        <v/>
      </c>
      <c r="AS74" s="53" t="str">
        <f aca="false">IF(LEFT($H74,12)=LEFT($F74,12),"","X")</f>
        <v/>
      </c>
    </row>
    <row r="75" s="53" customFormat="true" ht="15.6" hidden="false" customHeight="false" outlineLevel="0" collapsed="false">
      <c r="B75" s="54" t="n">
        <v>59</v>
      </c>
      <c r="C75" s="55"/>
      <c r="D75" s="55"/>
      <c r="E75" s="55"/>
      <c r="F75" s="55"/>
      <c r="G75" s="47" t="str">
        <f aca="true">IFERROR(OFFSET(Tab!$M$1,$AG75,2,1,1),"")</f>
        <v/>
      </c>
      <c r="H75" s="55"/>
      <c r="I75" s="48" t="str">
        <f aca="true">IF(COUNTIF($AP75:$AS75,"X")=0,IFERROR(OFFSET(Tab!$T$1,$AN75,0,1,1),""),0)</f>
        <v/>
      </c>
      <c r="J75" s="56"/>
      <c r="K75" s="57"/>
      <c r="L75" s="50"/>
      <c r="M75" s="51" t="n">
        <v>1</v>
      </c>
      <c r="N75" s="48" t="n">
        <f aca="false">IFERROR($I75*$J75*$M75,0)</f>
        <v>0</v>
      </c>
      <c r="O75" s="52" t="n">
        <v>0</v>
      </c>
      <c r="R75" s="53" t="str">
        <f aca="false">LEFT($C75,3)</f>
        <v/>
      </c>
      <c r="S75" s="53" t="str">
        <f aca="true">IF(NOT(ISBLANK($C75)),MATCH($R75,INDIRECT(CONCATENATE("Tab!$D$1:$D$",COUNTA(Tab!$F:$F))),0),"")</f>
        <v/>
      </c>
      <c r="T75" s="53" t="str">
        <f aca="false">IF(NOT(ISBLANK($C75)),$S75 + COUNTIF(Tab!$D:$D,$R75) - 1,"")</f>
        <v/>
      </c>
      <c r="U75" s="53" t="str">
        <f aca="false">IF(NOT(ISBLANK(C75)),CONCATENATE("Tab!$F$",S75,":$F$",T75),"")</f>
        <v/>
      </c>
      <c r="W75" s="53" t="str">
        <f aca="false">LEFT($D75,6)</f>
        <v/>
      </c>
      <c r="X75" s="53" t="str">
        <f aca="true">IF(NOT(ISBLANK($D75)),MATCH($W75,INDIRECT(CONCATENATE("Tab!$H$1:$H$",COUNTA(Tab!$J:$J))),0),"")</f>
        <v/>
      </c>
      <c r="Y75" s="53" t="str">
        <f aca="false">IF(NOT(ISBLANK($D75)),$X75 + COUNTIF(Tab!$H:$H,$W75) - 1,"")</f>
        <v/>
      </c>
      <c r="Z75" s="53" t="str">
        <f aca="false">IF(NOT(ISBLANK($D75)),CONCATENATE("Tab!$J$",$X75,":$J$",$Y75),"")</f>
        <v/>
      </c>
      <c r="AB75" s="53" t="str">
        <f aca="false">LEFT($E75,9)</f>
        <v/>
      </c>
      <c r="AC75" s="53" t="str">
        <f aca="true">IF(NOT(ISBLANK($E75)),MATCH($AB75,INDIRECT(CONCATENATE("Tab!$L$1:$L$",COUNTA(Tab!$N:$N))),0),"")</f>
        <v/>
      </c>
      <c r="AD75" s="53" t="str">
        <f aca="false">IF(NOT(ISBLANK($E75)),$AC75 + COUNTIF(Tab!$L:$L,$AB75) - 1,"")</f>
        <v/>
      </c>
      <c r="AE75" s="53" t="str">
        <f aca="false">IF(NOT(ISBLANK($E75)),CONCATENATE("Tab!$N$",$AC75,":$N$",$AD75),"")</f>
        <v/>
      </c>
      <c r="AF75" s="53" t="str">
        <f aca="false">LEFT($F75,12)</f>
        <v/>
      </c>
      <c r="AG75" s="53" t="str">
        <f aca="true">IF(NOT(ISBLANK($F75)),MATCH($AF75,INDIRECT(CONCATENATE("Tab!$M$2:$M$",COUNTA(Tab!$M:$M))),0),"")</f>
        <v/>
      </c>
      <c r="AI75" s="53" t="str">
        <f aca="true">IF(NOT(ISBLANK($F75)),MATCH($AF75,INDIRECT(CONCATENATE("Tab!$Q$1:$Q$",COUNTA(Tab!$Q:$Q))),0),"")</f>
        <v/>
      </c>
      <c r="AJ75" s="53" t="str">
        <f aca="false">IF(NOT(ISBLANK($F75)),$AI75 + COUNTIF(Tab!$Q:$Q,$AF75) - 1,"")</f>
        <v/>
      </c>
      <c r="AK75" s="53" t="str">
        <f aca="false">IF(NOT(ISBLANK($F75)),CONCATENATE("Tab!$S$",$AI75,":$S$",$AJ75),"")</f>
        <v/>
      </c>
      <c r="AM75" s="53" t="str">
        <f aca="false">LEFT($H75,18)</f>
        <v/>
      </c>
      <c r="AN75" s="53" t="str">
        <f aca="true">IF(NOT(ISBLANK($H75)),MATCH($AM75,INDIRECT(CONCATENATE("Tab!$R$2:$R$",COUNTA(Tab!$R:$R))),0),"")</f>
        <v/>
      </c>
      <c r="AP75" s="53" t="str">
        <f aca="false">IF(LEFT($C75,3)=LEFT($D75,3),"","X")</f>
        <v/>
      </c>
      <c r="AQ75" s="53" t="str">
        <f aca="false">IF(LEFT($E75,6)=LEFT($D75,6),"","X")</f>
        <v/>
      </c>
      <c r="AR75" s="53" t="str">
        <f aca="false">IF(LEFT($E75,9)=LEFT($F75,9),"","X")</f>
        <v/>
      </c>
      <c r="AS75" s="53" t="str">
        <f aca="false">IF(LEFT($H75,12)=LEFT($F75,12),"","X")</f>
        <v/>
      </c>
    </row>
    <row r="76" s="53" customFormat="true" ht="15.6" hidden="false" customHeight="false" outlineLevel="0" collapsed="false">
      <c r="B76" s="54" t="n">
        <v>60</v>
      </c>
      <c r="C76" s="55"/>
      <c r="D76" s="55"/>
      <c r="E76" s="55"/>
      <c r="F76" s="55"/>
      <c r="G76" s="47" t="str">
        <f aca="true">IFERROR(OFFSET(Tab!$M$1,$AG76,2,1,1),"")</f>
        <v/>
      </c>
      <c r="H76" s="55"/>
      <c r="I76" s="48" t="str">
        <f aca="true">IF(COUNTIF($AP76:$AS76,"X")=0,IFERROR(OFFSET(Tab!$T$1,$AN76,0,1,1),""),0)</f>
        <v/>
      </c>
      <c r="J76" s="56"/>
      <c r="K76" s="57"/>
      <c r="L76" s="50"/>
      <c r="M76" s="51" t="n">
        <v>1</v>
      </c>
      <c r="N76" s="48" t="n">
        <f aca="false">IFERROR($I76*$J76*$M76,0)</f>
        <v>0</v>
      </c>
      <c r="O76" s="52" t="n">
        <v>0</v>
      </c>
      <c r="R76" s="53" t="str">
        <f aca="false">LEFT($C76,3)</f>
        <v/>
      </c>
      <c r="S76" s="53" t="str">
        <f aca="true">IF(NOT(ISBLANK($C76)),MATCH($R76,INDIRECT(CONCATENATE("Tab!$D$1:$D$",COUNTA(Tab!$F:$F))),0),"")</f>
        <v/>
      </c>
      <c r="T76" s="53" t="str">
        <f aca="false">IF(NOT(ISBLANK($C76)),$S76 + COUNTIF(Tab!$D:$D,$R76) - 1,"")</f>
        <v/>
      </c>
      <c r="U76" s="53" t="str">
        <f aca="false">IF(NOT(ISBLANK(C76)),CONCATENATE("Tab!$F$",S76,":$F$",T76),"")</f>
        <v/>
      </c>
      <c r="W76" s="53" t="str">
        <f aca="false">LEFT($D76,6)</f>
        <v/>
      </c>
      <c r="X76" s="53" t="str">
        <f aca="true">IF(NOT(ISBLANK($D76)),MATCH($W76,INDIRECT(CONCATENATE("Tab!$H$1:$H$",COUNTA(Tab!$J:$J))),0),"")</f>
        <v/>
      </c>
      <c r="Y76" s="53" t="str">
        <f aca="false">IF(NOT(ISBLANK($D76)),$X76 + COUNTIF(Tab!$H:$H,$W76) - 1,"")</f>
        <v/>
      </c>
      <c r="Z76" s="53" t="str">
        <f aca="false">IF(NOT(ISBLANK($D76)),CONCATENATE("Tab!$J$",$X76,":$J$",$Y76),"")</f>
        <v/>
      </c>
      <c r="AB76" s="53" t="str">
        <f aca="false">LEFT($E76,9)</f>
        <v/>
      </c>
      <c r="AC76" s="53" t="str">
        <f aca="true">IF(NOT(ISBLANK($E76)),MATCH($AB76,INDIRECT(CONCATENATE("Tab!$L$1:$L$",COUNTA(Tab!$N:$N))),0),"")</f>
        <v/>
      </c>
      <c r="AD76" s="53" t="str">
        <f aca="false">IF(NOT(ISBLANK($E76)),$AC76 + COUNTIF(Tab!$L:$L,$AB76) - 1,"")</f>
        <v/>
      </c>
      <c r="AE76" s="53" t="str">
        <f aca="false">IF(NOT(ISBLANK($E76)),CONCATENATE("Tab!$N$",$AC76,":$N$",$AD76),"")</f>
        <v/>
      </c>
      <c r="AF76" s="53" t="str">
        <f aca="false">LEFT($F76,12)</f>
        <v/>
      </c>
      <c r="AG76" s="53" t="str">
        <f aca="true">IF(NOT(ISBLANK($F76)),MATCH($AF76,INDIRECT(CONCATENATE("Tab!$M$2:$M$",COUNTA(Tab!$M:$M))),0),"")</f>
        <v/>
      </c>
      <c r="AI76" s="53" t="str">
        <f aca="true">IF(NOT(ISBLANK($F76)),MATCH($AF76,INDIRECT(CONCATENATE("Tab!$Q$1:$Q$",COUNTA(Tab!$Q:$Q))),0),"")</f>
        <v/>
      </c>
      <c r="AJ76" s="53" t="str">
        <f aca="false">IF(NOT(ISBLANK($F76)),$AI76 + COUNTIF(Tab!$Q:$Q,$AF76) - 1,"")</f>
        <v/>
      </c>
      <c r="AK76" s="53" t="str">
        <f aca="false">IF(NOT(ISBLANK($F76)),CONCATENATE("Tab!$S$",$AI76,":$S$",$AJ76),"")</f>
        <v/>
      </c>
      <c r="AM76" s="53" t="str">
        <f aca="false">LEFT($H76,18)</f>
        <v/>
      </c>
      <c r="AN76" s="53" t="str">
        <f aca="true">IF(NOT(ISBLANK($H76)),MATCH($AM76,INDIRECT(CONCATENATE("Tab!$R$2:$R$",COUNTA(Tab!$R:$R))),0),"")</f>
        <v/>
      </c>
      <c r="AP76" s="53" t="str">
        <f aca="false">IF(LEFT($C76,3)=LEFT($D76,3),"","X")</f>
        <v/>
      </c>
      <c r="AQ76" s="53" t="str">
        <f aca="false">IF(LEFT($E76,6)=LEFT($D76,6),"","X")</f>
        <v/>
      </c>
      <c r="AR76" s="53" t="str">
        <f aca="false">IF(LEFT($E76,9)=LEFT($F76,9),"","X")</f>
        <v/>
      </c>
      <c r="AS76" s="53" t="str">
        <f aca="false">IF(LEFT($H76,12)=LEFT($F76,12),"","X")</f>
        <v/>
      </c>
    </row>
    <row r="77" s="53" customFormat="true" ht="15.6" hidden="false" customHeight="false" outlineLevel="0" collapsed="false">
      <c r="B77" s="54" t="n">
        <v>61</v>
      </c>
      <c r="C77" s="55"/>
      <c r="D77" s="55"/>
      <c r="E77" s="55"/>
      <c r="F77" s="55"/>
      <c r="G77" s="47" t="str">
        <f aca="true">IFERROR(OFFSET(Tab!$M$1,$AG77,2,1,1),"")</f>
        <v/>
      </c>
      <c r="H77" s="55"/>
      <c r="I77" s="48" t="str">
        <f aca="true">IF(COUNTIF($AP77:$AS77,"X")=0,IFERROR(OFFSET(Tab!$T$1,$AN77,0,1,1),""),0)</f>
        <v/>
      </c>
      <c r="J77" s="56"/>
      <c r="K77" s="57"/>
      <c r="L77" s="50"/>
      <c r="M77" s="51" t="n">
        <v>1</v>
      </c>
      <c r="N77" s="48" t="n">
        <f aca="false">IFERROR($I77*$J77*$M77,0)</f>
        <v>0</v>
      </c>
      <c r="O77" s="52" t="n">
        <v>0</v>
      </c>
      <c r="R77" s="53" t="str">
        <f aca="false">LEFT($C77,3)</f>
        <v/>
      </c>
      <c r="S77" s="53" t="str">
        <f aca="true">IF(NOT(ISBLANK($C77)),MATCH($R77,INDIRECT(CONCATENATE("Tab!$D$1:$D$",COUNTA(Tab!$F:$F))),0),"")</f>
        <v/>
      </c>
      <c r="T77" s="53" t="str">
        <f aca="false">IF(NOT(ISBLANK($C77)),$S77 + COUNTIF(Tab!$D:$D,$R77) - 1,"")</f>
        <v/>
      </c>
      <c r="U77" s="53" t="str">
        <f aca="false">IF(NOT(ISBLANK(C77)),CONCATENATE("Tab!$F$",S77,":$F$",T77),"")</f>
        <v/>
      </c>
      <c r="W77" s="53" t="str">
        <f aca="false">LEFT($D77,6)</f>
        <v/>
      </c>
      <c r="X77" s="53" t="str">
        <f aca="true">IF(NOT(ISBLANK($D77)),MATCH($W77,INDIRECT(CONCATENATE("Tab!$H$1:$H$",COUNTA(Tab!$J:$J))),0),"")</f>
        <v/>
      </c>
      <c r="Y77" s="53" t="str">
        <f aca="false">IF(NOT(ISBLANK($D77)),$X77 + COUNTIF(Tab!$H:$H,$W77) - 1,"")</f>
        <v/>
      </c>
      <c r="Z77" s="53" t="str">
        <f aca="false">IF(NOT(ISBLANK($D77)),CONCATENATE("Tab!$J$",$X77,":$J$",$Y77),"")</f>
        <v/>
      </c>
      <c r="AB77" s="53" t="str">
        <f aca="false">LEFT($E77,9)</f>
        <v/>
      </c>
      <c r="AC77" s="53" t="str">
        <f aca="true">IF(NOT(ISBLANK($E77)),MATCH($AB77,INDIRECT(CONCATENATE("Tab!$L$1:$L$",COUNTA(Tab!$N:$N))),0),"")</f>
        <v/>
      </c>
      <c r="AD77" s="53" t="str">
        <f aca="false">IF(NOT(ISBLANK($E77)),$AC77 + COUNTIF(Tab!$L:$L,$AB77) - 1,"")</f>
        <v/>
      </c>
      <c r="AE77" s="53" t="str">
        <f aca="false">IF(NOT(ISBLANK($E77)),CONCATENATE("Tab!$N$",$AC77,":$N$",$AD77),"")</f>
        <v/>
      </c>
      <c r="AF77" s="53" t="str">
        <f aca="false">LEFT($F77,12)</f>
        <v/>
      </c>
      <c r="AG77" s="53" t="str">
        <f aca="true">IF(NOT(ISBLANK($F77)),MATCH($AF77,INDIRECT(CONCATENATE("Tab!$M$2:$M$",COUNTA(Tab!$M:$M))),0),"")</f>
        <v/>
      </c>
      <c r="AI77" s="53" t="str">
        <f aca="true">IF(NOT(ISBLANK($F77)),MATCH($AF77,INDIRECT(CONCATENATE("Tab!$Q$1:$Q$",COUNTA(Tab!$Q:$Q))),0),"")</f>
        <v/>
      </c>
      <c r="AJ77" s="53" t="str">
        <f aca="false">IF(NOT(ISBLANK($F77)),$AI77 + COUNTIF(Tab!$Q:$Q,$AF77) - 1,"")</f>
        <v/>
      </c>
      <c r="AK77" s="53" t="str">
        <f aca="false">IF(NOT(ISBLANK($F77)),CONCATENATE("Tab!$S$",$AI77,":$S$",$AJ77),"")</f>
        <v/>
      </c>
      <c r="AM77" s="53" t="str">
        <f aca="false">LEFT($H77,18)</f>
        <v/>
      </c>
      <c r="AN77" s="53" t="str">
        <f aca="true">IF(NOT(ISBLANK($H77)),MATCH($AM77,INDIRECT(CONCATENATE("Tab!$R$2:$R$",COUNTA(Tab!$R:$R))),0),"")</f>
        <v/>
      </c>
      <c r="AP77" s="53" t="str">
        <f aca="false">IF(LEFT($C77,3)=LEFT($D77,3),"","X")</f>
        <v/>
      </c>
      <c r="AQ77" s="53" t="str">
        <f aca="false">IF(LEFT($E77,6)=LEFT($D77,6),"","X")</f>
        <v/>
      </c>
      <c r="AR77" s="53" t="str">
        <f aca="false">IF(LEFT($E77,9)=LEFT($F77,9),"","X")</f>
        <v/>
      </c>
      <c r="AS77" s="53" t="str">
        <f aca="false">IF(LEFT($H77,12)=LEFT($F77,12),"","X")</f>
        <v/>
      </c>
    </row>
    <row r="78" s="53" customFormat="true" ht="15.6" hidden="false" customHeight="false" outlineLevel="0" collapsed="false">
      <c r="B78" s="54" t="n">
        <v>62</v>
      </c>
      <c r="C78" s="55"/>
      <c r="D78" s="55"/>
      <c r="E78" s="55"/>
      <c r="F78" s="55"/>
      <c r="G78" s="47" t="str">
        <f aca="true">IFERROR(OFFSET(Tab!$M$1,$AG78,2,1,1),"")</f>
        <v/>
      </c>
      <c r="H78" s="55"/>
      <c r="I78" s="48" t="str">
        <f aca="true">IF(COUNTIF($AP78:$AS78,"X")=0,IFERROR(OFFSET(Tab!$T$1,$AN78,0,1,1),""),0)</f>
        <v/>
      </c>
      <c r="J78" s="56"/>
      <c r="K78" s="57"/>
      <c r="L78" s="50"/>
      <c r="M78" s="51" t="n">
        <v>1</v>
      </c>
      <c r="N78" s="48" t="n">
        <f aca="false">IFERROR($I78*$J78*$M78,0)</f>
        <v>0</v>
      </c>
      <c r="O78" s="52" t="n">
        <v>0</v>
      </c>
      <c r="R78" s="53" t="str">
        <f aca="false">LEFT($C78,3)</f>
        <v/>
      </c>
      <c r="S78" s="53" t="str">
        <f aca="true">IF(NOT(ISBLANK($C78)),MATCH($R78,INDIRECT(CONCATENATE("Tab!$D$1:$D$",COUNTA(Tab!$F:$F))),0),"")</f>
        <v/>
      </c>
      <c r="T78" s="53" t="str">
        <f aca="false">IF(NOT(ISBLANK($C78)),$S78 + COUNTIF(Tab!$D:$D,$R78) - 1,"")</f>
        <v/>
      </c>
      <c r="U78" s="53" t="str">
        <f aca="false">IF(NOT(ISBLANK(C78)),CONCATENATE("Tab!$F$",S78,":$F$",T78),"")</f>
        <v/>
      </c>
      <c r="W78" s="53" t="str">
        <f aca="false">LEFT($D78,6)</f>
        <v/>
      </c>
      <c r="X78" s="53" t="str">
        <f aca="true">IF(NOT(ISBLANK($D78)),MATCH($W78,INDIRECT(CONCATENATE("Tab!$H$1:$H$",COUNTA(Tab!$J:$J))),0),"")</f>
        <v/>
      </c>
      <c r="Y78" s="53" t="str">
        <f aca="false">IF(NOT(ISBLANK($D78)),$X78 + COUNTIF(Tab!$H:$H,$W78) - 1,"")</f>
        <v/>
      </c>
      <c r="Z78" s="53" t="str">
        <f aca="false">IF(NOT(ISBLANK($D78)),CONCATENATE("Tab!$J$",$X78,":$J$",$Y78),"")</f>
        <v/>
      </c>
      <c r="AB78" s="53" t="str">
        <f aca="false">LEFT($E78,9)</f>
        <v/>
      </c>
      <c r="AC78" s="53" t="str">
        <f aca="true">IF(NOT(ISBLANK($E78)),MATCH($AB78,INDIRECT(CONCATENATE("Tab!$L$1:$L$",COUNTA(Tab!$N:$N))),0),"")</f>
        <v/>
      </c>
      <c r="AD78" s="53" t="str">
        <f aca="false">IF(NOT(ISBLANK($E78)),$AC78 + COUNTIF(Tab!$L:$L,$AB78) - 1,"")</f>
        <v/>
      </c>
      <c r="AE78" s="53" t="str">
        <f aca="false">IF(NOT(ISBLANK($E78)),CONCATENATE("Tab!$N$",$AC78,":$N$",$AD78),"")</f>
        <v/>
      </c>
      <c r="AF78" s="53" t="str">
        <f aca="false">LEFT($F78,12)</f>
        <v/>
      </c>
      <c r="AG78" s="53" t="str">
        <f aca="true">IF(NOT(ISBLANK($F78)),MATCH($AF78,INDIRECT(CONCATENATE("Tab!$M$2:$M$",COUNTA(Tab!$M:$M))),0),"")</f>
        <v/>
      </c>
      <c r="AI78" s="53" t="str">
        <f aca="true">IF(NOT(ISBLANK($F78)),MATCH($AF78,INDIRECT(CONCATENATE("Tab!$Q$1:$Q$",COUNTA(Tab!$Q:$Q))),0),"")</f>
        <v/>
      </c>
      <c r="AJ78" s="53" t="str">
        <f aca="false">IF(NOT(ISBLANK($F78)),$AI78 + COUNTIF(Tab!$Q:$Q,$AF78) - 1,"")</f>
        <v/>
      </c>
      <c r="AK78" s="53" t="str">
        <f aca="false">IF(NOT(ISBLANK($F78)),CONCATENATE("Tab!$S$",$AI78,":$S$",$AJ78),"")</f>
        <v/>
      </c>
      <c r="AM78" s="53" t="str">
        <f aca="false">LEFT($H78,18)</f>
        <v/>
      </c>
      <c r="AN78" s="53" t="str">
        <f aca="true">IF(NOT(ISBLANK($H78)),MATCH($AM78,INDIRECT(CONCATENATE("Tab!$R$2:$R$",COUNTA(Tab!$R:$R))),0),"")</f>
        <v/>
      </c>
      <c r="AP78" s="53" t="str">
        <f aca="false">IF(LEFT($C78,3)=LEFT($D78,3),"","X")</f>
        <v/>
      </c>
      <c r="AQ78" s="53" t="str">
        <f aca="false">IF(LEFT($E78,6)=LEFT($D78,6),"","X")</f>
        <v/>
      </c>
      <c r="AR78" s="53" t="str">
        <f aca="false">IF(LEFT($E78,9)=LEFT($F78,9),"","X")</f>
        <v/>
      </c>
      <c r="AS78" s="53" t="str">
        <f aca="false">IF(LEFT($H78,12)=LEFT($F78,12),"","X")</f>
        <v/>
      </c>
    </row>
    <row r="79" s="53" customFormat="true" ht="15.6" hidden="false" customHeight="false" outlineLevel="0" collapsed="false">
      <c r="B79" s="54" t="n">
        <v>63</v>
      </c>
      <c r="C79" s="55"/>
      <c r="D79" s="55"/>
      <c r="E79" s="55"/>
      <c r="F79" s="55"/>
      <c r="G79" s="47" t="str">
        <f aca="true">IFERROR(OFFSET(Tab!$M$1,$AG79,2,1,1),"")</f>
        <v/>
      </c>
      <c r="H79" s="55"/>
      <c r="I79" s="48" t="str">
        <f aca="true">IF(COUNTIF($AP79:$AS79,"X")=0,IFERROR(OFFSET(Tab!$T$1,$AN79,0,1,1),""),0)</f>
        <v/>
      </c>
      <c r="J79" s="56"/>
      <c r="K79" s="57"/>
      <c r="L79" s="50"/>
      <c r="M79" s="51" t="n">
        <v>1</v>
      </c>
      <c r="N79" s="48" t="n">
        <f aca="false">IFERROR($I79*$J79*$M79,0)</f>
        <v>0</v>
      </c>
      <c r="O79" s="52" t="n">
        <v>0</v>
      </c>
      <c r="R79" s="53" t="str">
        <f aca="false">LEFT($C79,3)</f>
        <v/>
      </c>
      <c r="S79" s="53" t="str">
        <f aca="true">IF(NOT(ISBLANK($C79)),MATCH($R79,INDIRECT(CONCATENATE("Tab!$D$1:$D$",COUNTA(Tab!$F:$F))),0),"")</f>
        <v/>
      </c>
      <c r="T79" s="53" t="str">
        <f aca="false">IF(NOT(ISBLANK($C79)),$S79 + COUNTIF(Tab!$D:$D,$R79) - 1,"")</f>
        <v/>
      </c>
      <c r="U79" s="53" t="str">
        <f aca="false">IF(NOT(ISBLANK(C79)),CONCATENATE("Tab!$F$",S79,":$F$",T79),"")</f>
        <v/>
      </c>
      <c r="W79" s="53" t="str">
        <f aca="false">LEFT($D79,6)</f>
        <v/>
      </c>
      <c r="X79" s="53" t="str">
        <f aca="true">IF(NOT(ISBLANK($D79)),MATCH($W79,INDIRECT(CONCATENATE("Tab!$H$1:$H$",COUNTA(Tab!$J:$J))),0),"")</f>
        <v/>
      </c>
      <c r="Y79" s="53" t="str">
        <f aca="false">IF(NOT(ISBLANK($D79)),$X79 + COUNTIF(Tab!$H:$H,$W79) - 1,"")</f>
        <v/>
      </c>
      <c r="Z79" s="53" t="str">
        <f aca="false">IF(NOT(ISBLANK($D79)),CONCATENATE("Tab!$J$",$X79,":$J$",$Y79),"")</f>
        <v/>
      </c>
      <c r="AB79" s="53" t="str">
        <f aca="false">LEFT($E79,9)</f>
        <v/>
      </c>
      <c r="AC79" s="53" t="str">
        <f aca="true">IF(NOT(ISBLANK($E79)),MATCH($AB79,INDIRECT(CONCATENATE("Tab!$L$1:$L$",COUNTA(Tab!$N:$N))),0),"")</f>
        <v/>
      </c>
      <c r="AD79" s="53" t="str">
        <f aca="false">IF(NOT(ISBLANK($E79)),$AC79 + COUNTIF(Tab!$L:$L,$AB79) - 1,"")</f>
        <v/>
      </c>
      <c r="AE79" s="53" t="str">
        <f aca="false">IF(NOT(ISBLANK($E79)),CONCATENATE("Tab!$N$",$AC79,":$N$",$AD79),"")</f>
        <v/>
      </c>
      <c r="AF79" s="53" t="str">
        <f aca="false">LEFT($F79,12)</f>
        <v/>
      </c>
      <c r="AG79" s="53" t="str">
        <f aca="true">IF(NOT(ISBLANK($F79)),MATCH($AF79,INDIRECT(CONCATENATE("Tab!$M$2:$M$",COUNTA(Tab!$M:$M))),0),"")</f>
        <v/>
      </c>
      <c r="AI79" s="53" t="str">
        <f aca="true">IF(NOT(ISBLANK($F79)),MATCH($AF79,INDIRECT(CONCATENATE("Tab!$Q$1:$Q$",COUNTA(Tab!$Q:$Q))),0),"")</f>
        <v/>
      </c>
      <c r="AJ79" s="53" t="str">
        <f aca="false">IF(NOT(ISBLANK($F79)),$AI79 + COUNTIF(Tab!$Q:$Q,$AF79) - 1,"")</f>
        <v/>
      </c>
      <c r="AK79" s="53" t="str">
        <f aca="false">IF(NOT(ISBLANK($F79)),CONCATENATE("Tab!$S$",$AI79,":$S$",$AJ79),"")</f>
        <v/>
      </c>
      <c r="AM79" s="53" t="str">
        <f aca="false">LEFT($H79,18)</f>
        <v/>
      </c>
      <c r="AN79" s="53" t="str">
        <f aca="true">IF(NOT(ISBLANK($H79)),MATCH($AM79,INDIRECT(CONCATENATE("Tab!$R$2:$R$",COUNTA(Tab!$R:$R))),0),"")</f>
        <v/>
      </c>
      <c r="AP79" s="53" t="str">
        <f aca="false">IF(LEFT($C79,3)=LEFT($D79,3),"","X")</f>
        <v/>
      </c>
      <c r="AQ79" s="53" t="str">
        <f aca="false">IF(LEFT($E79,6)=LEFT($D79,6),"","X")</f>
        <v/>
      </c>
      <c r="AR79" s="53" t="str">
        <f aca="false">IF(LEFT($E79,9)=LEFT($F79,9),"","X")</f>
        <v/>
      </c>
      <c r="AS79" s="53" t="str">
        <f aca="false">IF(LEFT($H79,12)=LEFT($F79,12),"","X")</f>
        <v/>
      </c>
    </row>
    <row r="80" s="53" customFormat="true" ht="15.6" hidden="false" customHeight="false" outlineLevel="0" collapsed="false">
      <c r="B80" s="54" t="n">
        <v>64</v>
      </c>
      <c r="C80" s="55"/>
      <c r="D80" s="55"/>
      <c r="E80" s="55"/>
      <c r="F80" s="55"/>
      <c r="G80" s="47" t="str">
        <f aca="true">IFERROR(OFFSET(Tab!$M$1,$AG80,2,1,1),"")</f>
        <v/>
      </c>
      <c r="H80" s="55"/>
      <c r="I80" s="48" t="str">
        <f aca="true">IF(COUNTIF($AP80:$AS80,"X")=0,IFERROR(OFFSET(Tab!$T$1,$AN80,0,1,1),""),0)</f>
        <v/>
      </c>
      <c r="J80" s="56"/>
      <c r="K80" s="57"/>
      <c r="L80" s="50"/>
      <c r="M80" s="51" t="n">
        <v>1</v>
      </c>
      <c r="N80" s="48" t="n">
        <f aca="false">IFERROR($I80*$J80*$M80,0)</f>
        <v>0</v>
      </c>
      <c r="O80" s="52" t="n">
        <v>0</v>
      </c>
      <c r="R80" s="53" t="str">
        <f aca="false">LEFT($C80,3)</f>
        <v/>
      </c>
      <c r="S80" s="53" t="str">
        <f aca="true">IF(NOT(ISBLANK($C80)),MATCH($R80,INDIRECT(CONCATENATE("Tab!$D$1:$D$",COUNTA(Tab!$F:$F))),0),"")</f>
        <v/>
      </c>
      <c r="T80" s="53" t="str">
        <f aca="false">IF(NOT(ISBLANK($C80)),$S80 + COUNTIF(Tab!$D:$D,$R80) - 1,"")</f>
        <v/>
      </c>
      <c r="U80" s="53" t="str">
        <f aca="false">IF(NOT(ISBLANK(C80)),CONCATENATE("Tab!$F$",S80,":$F$",T80),"")</f>
        <v/>
      </c>
      <c r="W80" s="53" t="str">
        <f aca="false">LEFT($D80,6)</f>
        <v/>
      </c>
      <c r="X80" s="53" t="str">
        <f aca="true">IF(NOT(ISBLANK($D80)),MATCH($W80,INDIRECT(CONCATENATE("Tab!$H$1:$H$",COUNTA(Tab!$J:$J))),0),"")</f>
        <v/>
      </c>
      <c r="Y80" s="53" t="str">
        <f aca="false">IF(NOT(ISBLANK($D80)),$X80 + COUNTIF(Tab!$H:$H,$W80) - 1,"")</f>
        <v/>
      </c>
      <c r="Z80" s="53" t="str">
        <f aca="false">IF(NOT(ISBLANK($D80)),CONCATENATE("Tab!$J$",$X80,":$J$",$Y80),"")</f>
        <v/>
      </c>
      <c r="AB80" s="53" t="str">
        <f aca="false">LEFT($E80,9)</f>
        <v/>
      </c>
      <c r="AC80" s="53" t="str">
        <f aca="true">IF(NOT(ISBLANK($E80)),MATCH($AB80,INDIRECT(CONCATENATE("Tab!$L$1:$L$",COUNTA(Tab!$N:$N))),0),"")</f>
        <v/>
      </c>
      <c r="AD80" s="53" t="str">
        <f aca="false">IF(NOT(ISBLANK($E80)),$AC80 + COUNTIF(Tab!$L:$L,$AB80) - 1,"")</f>
        <v/>
      </c>
      <c r="AE80" s="53" t="str">
        <f aca="false">IF(NOT(ISBLANK($E80)),CONCATENATE("Tab!$N$",$AC80,":$N$",$AD80),"")</f>
        <v/>
      </c>
      <c r="AF80" s="53" t="str">
        <f aca="false">LEFT($F80,12)</f>
        <v/>
      </c>
      <c r="AG80" s="53" t="str">
        <f aca="true">IF(NOT(ISBLANK($F80)),MATCH($AF80,INDIRECT(CONCATENATE("Tab!$M$2:$M$",COUNTA(Tab!$M:$M))),0),"")</f>
        <v/>
      </c>
      <c r="AI80" s="53" t="str">
        <f aca="true">IF(NOT(ISBLANK($F80)),MATCH($AF80,INDIRECT(CONCATENATE("Tab!$Q$1:$Q$",COUNTA(Tab!$Q:$Q))),0),"")</f>
        <v/>
      </c>
      <c r="AJ80" s="53" t="str">
        <f aca="false">IF(NOT(ISBLANK($F80)),$AI80 + COUNTIF(Tab!$Q:$Q,$AF80) - 1,"")</f>
        <v/>
      </c>
      <c r="AK80" s="53" t="str">
        <f aca="false">IF(NOT(ISBLANK($F80)),CONCATENATE("Tab!$S$",$AI80,":$S$",$AJ80),"")</f>
        <v/>
      </c>
      <c r="AM80" s="53" t="str">
        <f aca="false">LEFT($H80,18)</f>
        <v/>
      </c>
      <c r="AN80" s="53" t="str">
        <f aca="true">IF(NOT(ISBLANK($H80)),MATCH($AM80,INDIRECT(CONCATENATE("Tab!$R$2:$R$",COUNTA(Tab!$R:$R))),0),"")</f>
        <v/>
      </c>
      <c r="AP80" s="53" t="str">
        <f aca="false">IF(LEFT($C80,3)=LEFT($D80,3),"","X")</f>
        <v/>
      </c>
      <c r="AQ80" s="53" t="str">
        <f aca="false">IF(LEFT($E80,6)=LEFT($D80,6),"","X")</f>
        <v/>
      </c>
      <c r="AR80" s="53" t="str">
        <f aca="false">IF(LEFT($E80,9)=LEFT($F80,9),"","X")</f>
        <v/>
      </c>
      <c r="AS80" s="53" t="str">
        <f aca="false">IF(LEFT($H80,12)=LEFT($F80,12),"","X")</f>
        <v/>
      </c>
    </row>
    <row r="81" s="53" customFormat="true" ht="15.6" hidden="false" customHeight="false" outlineLevel="0" collapsed="false">
      <c r="B81" s="54" t="n">
        <v>65</v>
      </c>
      <c r="C81" s="55"/>
      <c r="D81" s="55"/>
      <c r="E81" s="55"/>
      <c r="F81" s="55"/>
      <c r="G81" s="47" t="str">
        <f aca="true">IFERROR(OFFSET(Tab!$M$1,$AG81,2,1,1),"")</f>
        <v/>
      </c>
      <c r="H81" s="55"/>
      <c r="I81" s="48" t="str">
        <f aca="true">IF(COUNTIF($AP81:$AS81,"X")=0,IFERROR(OFFSET(Tab!$T$1,$AN81,0,1,1),""),0)</f>
        <v/>
      </c>
      <c r="J81" s="56"/>
      <c r="K81" s="57"/>
      <c r="L81" s="50"/>
      <c r="M81" s="51" t="n">
        <v>1</v>
      </c>
      <c r="N81" s="48" t="n">
        <f aca="false">IFERROR($I81*$J81*$M81,0)</f>
        <v>0</v>
      </c>
      <c r="O81" s="52" t="n">
        <v>0</v>
      </c>
      <c r="R81" s="53" t="str">
        <f aca="false">LEFT($C81,3)</f>
        <v/>
      </c>
      <c r="S81" s="53" t="str">
        <f aca="true">IF(NOT(ISBLANK($C81)),MATCH($R81,INDIRECT(CONCATENATE("Tab!$D$1:$D$",COUNTA(Tab!$F:$F))),0),"")</f>
        <v/>
      </c>
      <c r="T81" s="53" t="str">
        <f aca="false">IF(NOT(ISBLANK($C81)),$S81 + COUNTIF(Tab!$D:$D,$R81) - 1,"")</f>
        <v/>
      </c>
      <c r="U81" s="53" t="str">
        <f aca="false">IF(NOT(ISBLANK(C81)),CONCATENATE("Tab!$F$",S81,":$F$",T81),"")</f>
        <v/>
      </c>
      <c r="W81" s="53" t="str">
        <f aca="false">LEFT($D81,6)</f>
        <v/>
      </c>
      <c r="X81" s="53" t="str">
        <f aca="true">IF(NOT(ISBLANK($D81)),MATCH($W81,INDIRECT(CONCATENATE("Tab!$H$1:$H$",COUNTA(Tab!$J:$J))),0),"")</f>
        <v/>
      </c>
      <c r="Y81" s="53" t="str">
        <f aca="false">IF(NOT(ISBLANK($D81)),$X81 + COUNTIF(Tab!$H:$H,$W81) - 1,"")</f>
        <v/>
      </c>
      <c r="Z81" s="53" t="str">
        <f aca="false">IF(NOT(ISBLANK($D81)),CONCATENATE("Tab!$J$",$X81,":$J$",$Y81),"")</f>
        <v/>
      </c>
      <c r="AB81" s="53" t="str">
        <f aca="false">LEFT($E81,9)</f>
        <v/>
      </c>
      <c r="AC81" s="53" t="str">
        <f aca="true">IF(NOT(ISBLANK($E81)),MATCH($AB81,INDIRECT(CONCATENATE("Tab!$L$1:$L$",COUNTA(Tab!$N:$N))),0),"")</f>
        <v/>
      </c>
      <c r="AD81" s="53" t="str">
        <f aca="false">IF(NOT(ISBLANK($E81)),$AC81 + COUNTIF(Tab!$L:$L,$AB81) - 1,"")</f>
        <v/>
      </c>
      <c r="AE81" s="53" t="str">
        <f aca="false">IF(NOT(ISBLANK($E81)),CONCATENATE("Tab!$N$",$AC81,":$N$",$AD81),"")</f>
        <v/>
      </c>
      <c r="AF81" s="53" t="str">
        <f aca="false">LEFT($F81,12)</f>
        <v/>
      </c>
      <c r="AG81" s="53" t="str">
        <f aca="true">IF(NOT(ISBLANK($F81)),MATCH($AF81,INDIRECT(CONCATENATE("Tab!$M$2:$M$",COUNTA(Tab!$M:$M))),0),"")</f>
        <v/>
      </c>
      <c r="AI81" s="53" t="str">
        <f aca="true">IF(NOT(ISBLANK($F81)),MATCH($AF81,INDIRECT(CONCATENATE("Tab!$Q$1:$Q$",COUNTA(Tab!$Q:$Q))),0),"")</f>
        <v/>
      </c>
      <c r="AJ81" s="53" t="str">
        <f aca="false">IF(NOT(ISBLANK($F81)),$AI81 + COUNTIF(Tab!$Q:$Q,$AF81) - 1,"")</f>
        <v/>
      </c>
      <c r="AK81" s="53" t="str">
        <f aca="false">IF(NOT(ISBLANK($F81)),CONCATENATE("Tab!$S$",$AI81,":$S$",$AJ81),"")</f>
        <v/>
      </c>
      <c r="AM81" s="53" t="str">
        <f aca="false">LEFT($H81,18)</f>
        <v/>
      </c>
      <c r="AN81" s="53" t="str">
        <f aca="true">IF(NOT(ISBLANK($H81)),MATCH($AM81,INDIRECT(CONCATENATE("Tab!$R$2:$R$",COUNTA(Tab!$R:$R))),0),"")</f>
        <v/>
      </c>
      <c r="AP81" s="53" t="str">
        <f aca="false">IF(LEFT($C81,3)=LEFT($D81,3),"","X")</f>
        <v/>
      </c>
      <c r="AQ81" s="53" t="str">
        <f aca="false">IF(LEFT($E81,6)=LEFT($D81,6),"","X")</f>
        <v/>
      </c>
      <c r="AR81" s="53" t="str">
        <f aca="false">IF(LEFT($E81,9)=LEFT($F81,9),"","X")</f>
        <v/>
      </c>
      <c r="AS81" s="53" t="str">
        <f aca="false">IF(LEFT($H81,12)=LEFT($F81,12),"","X")</f>
        <v/>
      </c>
    </row>
    <row r="82" s="53" customFormat="true" ht="15.6" hidden="false" customHeight="false" outlineLevel="0" collapsed="false">
      <c r="B82" s="54" t="n">
        <v>66</v>
      </c>
      <c r="C82" s="55"/>
      <c r="D82" s="55"/>
      <c r="E82" s="55"/>
      <c r="F82" s="55"/>
      <c r="G82" s="47" t="str">
        <f aca="true">IFERROR(OFFSET(Tab!$M$1,$AG82,2,1,1),"")</f>
        <v/>
      </c>
      <c r="H82" s="55"/>
      <c r="I82" s="48" t="str">
        <f aca="true">IF(COUNTIF($AP82:$AS82,"X")=0,IFERROR(OFFSET(Tab!$T$1,$AN82,0,1,1),""),0)</f>
        <v/>
      </c>
      <c r="J82" s="56"/>
      <c r="K82" s="57"/>
      <c r="L82" s="50"/>
      <c r="M82" s="51" t="n">
        <v>1</v>
      </c>
      <c r="N82" s="48" t="n">
        <f aca="false">IFERROR($I82*$J82*$M82,0)</f>
        <v>0</v>
      </c>
      <c r="O82" s="52" t="n">
        <v>0</v>
      </c>
      <c r="R82" s="53" t="str">
        <f aca="false">LEFT($C82,3)</f>
        <v/>
      </c>
      <c r="S82" s="53" t="str">
        <f aca="true">IF(NOT(ISBLANK($C82)),MATCH($R82,INDIRECT(CONCATENATE("Tab!$D$1:$D$",COUNTA(Tab!$F:$F))),0),"")</f>
        <v/>
      </c>
      <c r="T82" s="53" t="str">
        <f aca="false">IF(NOT(ISBLANK($C82)),$S82 + COUNTIF(Tab!$D:$D,$R82) - 1,"")</f>
        <v/>
      </c>
      <c r="U82" s="53" t="str">
        <f aca="false">IF(NOT(ISBLANK(C82)),CONCATENATE("Tab!$F$",S82,":$F$",T82),"")</f>
        <v/>
      </c>
      <c r="W82" s="53" t="str">
        <f aca="false">LEFT($D82,6)</f>
        <v/>
      </c>
      <c r="X82" s="53" t="str">
        <f aca="true">IF(NOT(ISBLANK($D82)),MATCH($W82,INDIRECT(CONCATENATE("Tab!$H$1:$H$",COUNTA(Tab!$J:$J))),0),"")</f>
        <v/>
      </c>
      <c r="Y82" s="53" t="str">
        <f aca="false">IF(NOT(ISBLANK($D82)),$X82 + COUNTIF(Tab!$H:$H,$W82) - 1,"")</f>
        <v/>
      </c>
      <c r="Z82" s="53" t="str">
        <f aca="false">IF(NOT(ISBLANK($D82)),CONCATENATE("Tab!$J$",$X82,":$J$",$Y82),"")</f>
        <v/>
      </c>
      <c r="AB82" s="53" t="str">
        <f aca="false">LEFT($E82,9)</f>
        <v/>
      </c>
      <c r="AC82" s="53" t="str">
        <f aca="true">IF(NOT(ISBLANK($E82)),MATCH($AB82,INDIRECT(CONCATENATE("Tab!$L$1:$L$",COUNTA(Tab!$N:$N))),0),"")</f>
        <v/>
      </c>
      <c r="AD82" s="53" t="str">
        <f aca="false">IF(NOT(ISBLANK($E82)),$AC82 + COUNTIF(Tab!$L:$L,$AB82) - 1,"")</f>
        <v/>
      </c>
      <c r="AE82" s="53" t="str">
        <f aca="false">IF(NOT(ISBLANK($E82)),CONCATENATE("Tab!$N$",$AC82,":$N$",$AD82),"")</f>
        <v/>
      </c>
      <c r="AF82" s="53" t="str">
        <f aca="false">LEFT($F82,12)</f>
        <v/>
      </c>
      <c r="AG82" s="53" t="str">
        <f aca="true">IF(NOT(ISBLANK($F82)),MATCH($AF82,INDIRECT(CONCATENATE("Tab!$M$2:$M$",COUNTA(Tab!$M:$M))),0),"")</f>
        <v/>
      </c>
      <c r="AI82" s="53" t="str">
        <f aca="true">IF(NOT(ISBLANK($F82)),MATCH($AF82,INDIRECT(CONCATENATE("Tab!$Q$1:$Q$",COUNTA(Tab!$Q:$Q))),0),"")</f>
        <v/>
      </c>
      <c r="AJ82" s="53" t="str">
        <f aca="false">IF(NOT(ISBLANK($F82)),$AI82 + COUNTIF(Tab!$Q:$Q,$AF82) - 1,"")</f>
        <v/>
      </c>
      <c r="AK82" s="53" t="str">
        <f aca="false">IF(NOT(ISBLANK($F82)),CONCATENATE("Tab!$S$",$AI82,":$S$",$AJ82),"")</f>
        <v/>
      </c>
      <c r="AM82" s="53" t="str">
        <f aca="false">LEFT($H82,18)</f>
        <v/>
      </c>
      <c r="AN82" s="53" t="str">
        <f aca="true">IF(NOT(ISBLANK($H82)),MATCH($AM82,INDIRECT(CONCATENATE("Tab!$R$2:$R$",COUNTA(Tab!$R:$R))),0),"")</f>
        <v/>
      </c>
      <c r="AP82" s="53" t="str">
        <f aca="false">IF(LEFT($C82,3)=LEFT($D82,3),"","X")</f>
        <v/>
      </c>
      <c r="AQ82" s="53" t="str">
        <f aca="false">IF(LEFT($E82,6)=LEFT($D82,6),"","X")</f>
        <v/>
      </c>
      <c r="AR82" s="53" t="str">
        <f aca="false">IF(LEFT($E82,9)=LEFT($F82,9),"","X")</f>
        <v/>
      </c>
      <c r="AS82" s="53" t="str">
        <f aca="false">IF(LEFT($H82,12)=LEFT($F82,12),"","X")</f>
        <v/>
      </c>
    </row>
    <row r="83" s="53" customFormat="true" ht="15.6" hidden="false" customHeight="false" outlineLevel="0" collapsed="false">
      <c r="B83" s="54" t="n">
        <v>67</v>
      </c>
      <c r="C83" s="55"/>
      <c r="D83" s="55"/>
      <c r="E83" s="55"/>
      <c r="F83" s="55"/>
      <c r="G83" s="47" t="str">
        <f aca="true">IFERROR(OFFSET(Tab!$M$1,$AG83,2,1,1),"")</f>
        <v/>
      </c>
      <c r="H83" s="55"/>
      <c r="I83" s="48" t="str">
        <f aca="true">IF(COUNTIF($AP83:$AS83,"X")=0,IFERROR(OFFSET(Tab!$T$1,$AN83,0,1,1),""),0)</f>
        <v/>
      </c>
      <c r="J83" s="56"/>
      <c r="K83" s="57"/>
      <c r="L83" s="50"/>
      <c r="M83" s="51" t="n">
        <v>1</v>
      </c>
      <c r="N83" s="48" t="n">
        <f aca="false">IFERROR($I83*$J83*$M83,0)</f>
        <v>0</v>
      </c>
      <c r="O83" s="52" t="n">
        <v>0</v>
      </c>
      <c r="R83" s="53" t="str">
        <f aca="false">LEFT($C83,3)</f>
        <v/>
      </c>
      <c r="S83" s="53" t="str">
        <f aca="true">IF(NOT(ISBLANK($C83)),MATCH($R83,INDIRECT(CONCATENATE("Tab!$D$1:$D$",COUNTA(Tab!$F:$F))),0),"")</f>
        <v/>
      </c>
      <c r="T83" s="53" t="str">
        <f aca="false">IF(NOT(ISBLANK($C83)),$S83 + COUNTIF(Tab!$D:$D,$R83) - 1,"")</f>
        <v/>
      </c>
      <c r="U83" s="53" t="str">
        <f aca="false">IF(NOT(ISBLANK(C83)),CONCATENATE("Tab!$F$",S83,":$F$",T83),"")</f>
        <v/>
      </c>
      <c r="W83" s="53" t="str">
        <f aca="false">LEFT($D83,6)</f>
        <v/>
      </c>
      <c r="X83" s="53" t="str">
        <f aca="true">IF(NOT(ISBLANK($D83)),MATCH($W83,INDIRECT(CONCATENATE("Tab!$H$1:$H$",COUNTA(Tab!$J:$J))),0),"")</f>
        <v/>
      </c>
      <c r="Y83" s="53" t="str">
        <f aca="false">IF(NOT(ISBLANK($D83)),$X83 + COUNTIF(Tab!$H:$H,$W83) - 1,"")</f>
        <v/>
      </c>
      <c r="Z83" s="53" t="str">
        <f aca="false">IF(NOT(ISBLANK($D83)),CONCATENATE("Tab!$J$",$X83,":$J$",$Y83),"")</f>
        <v/>
      </c>
      <c r="AB83" s="53" t="str">
        <f aca="false">LEFT($E83,9)</f>
        <v/>
      </c>
      <c r="AC83" s="53" t="str">
        <f aca="true">IF(NOT(ISBLANK($E83)),MATCH($AB83,INDIRECT(CONCATENATE("Tab!$L$1:$L$",COUNTA(Tab!$N:$N))),0),"")</f>
        <v/>
      </c>
      <c r="AD83" s="53" t="str">
        <f aca="false">IF(NOT(ISBLANK($E83)),$AC83 + COUNTIF(Tab!$L:$L,$AB83) - 1,"")</f>
        <v/>
      </c>
      <c r="AE83" s="53" t="str">
        <f aca="false">IF(NOT(ISBLANK($E83)),CONCATENATE("Tab!$N$",$AC83,":$N$",$AD83),"")</f>
        <v/>
      </c>
      <c r="AF83" s="53" t="str">
        <f aca="false">LEFT($F83,12)</f>
        <v/>
      </c>
      <c r="AG83" s="53" t="str">
        <f aca="true">IF(NOT(ISBLANK($F83)),MATCH($AF83,INDIRECT(CONCATENATE("Tab!$M$2:$M$",COUNTA(Tab!$M:$M))),0),"")</f>
        <v/>
      </c>
      <c r="AI83" s="53" t="str">
        <f aca="true">IF(NOT(ISBLANK($F83)),MATCH($AF83,INDIRECT(CONCATENATE("Tab!$Q$1:$Q$",COUNTA(Tab!$Q:$Q))),0),"")</f>
        <v/>
      </c>
      <c r="AJ83" s="53" t="str">
        <f aca="false">IF(NOT(ISBLANK($F83)),$AI83 + COUNTIF(Tab!$Q:$Q,$AF83) - 1,"")</f>
        <v/>
      </c>
      <c r="AK83" s="53" t="str">
        <f aca="false">IF(NOT(ISBLANK($F83)),CONCATENATE("Tab!$S$",$AI83,":$S$",$AJ83),"")</f>
        <v/>
      </c>
      <c r="AM83" s="53" t="str">
        <f aca="false">LEFT($H83,18)</f>
        <v/>
      </c>
      <c r="AN83" s="53" t="str">
        <f aca="true">IF(NOT(ISBLANK($H83)),MATCH($AM83,INDIRECT(CONCATENATE("Tab!$R$2:$R$",COUNTA(Tab!$R:$R))),0),"")</f>
        <v/>
      </c>
      <c r="AP83" s="53" t="str">
        <f aca="false">IF(LEFT($C83,3)=LEFT($D83,3),"","X")</f>
        <v/>
      </c>
      <c r="AQ83" s="53" t="str">
        <f aca="false">IF(LEFT($E83,6)=LEFT($D83,6),"","X")</f>
        <v/>
      </c>
      <c r="AR83" s="53" t="str">
        <f aca="false">IF(LEFT($E83,9)=LEFT($F83,9),"","X")</f>
        <v/>
      </c>
      <c r="AS83" s="53" t="str">
        <f aca="false">IF(LEFT($H83,12)=LEFT($F83,12),"","X")</f>
        <v/>
      </c>
    </row>
    <row r="84" s="53" customFormat="true" ht="15.6" hidden="false" customHeight="false" outlineLevel="0" collapsed="false">
      <c r="B84" s="54" t="n">
        <v>68</v>
      </c>
      <c r="C84" s="55"/>
      <c r="D84" s="55"/>
      <c r="E84" s="55"/>
      <c r="F84" s="55"/>
      <c r="G84" s="47" t="str">
        <f aca="true">IFERROR(OFFSET(Tab!$M$1,$AG84,2,1,1),"")</f>
        <v/>
      </c>
      <c r="H84" s="55"/>
      <c r="I84" s="48" t="str">
        <f aca="true">IF(COUNTIF($AP84:$AS84,"X")=0,IFERROR(OFFSET(Tab!$T$1,$AN84,0,1,1),""),0)</f>
        <v/>
      </c>
      <c r="J84" s="56"/>
      <c r="K84" s="57"/>
      <c r="L84" s="50"/>
      <c r="M84" s="51" t="n">
        <v>1</v>
      </c>
      <c r="N84" s="48" t="n">
        <f aca="false">IFERROR($I84*$J84*$M84,0)</f>
        <v>0</v>
      </c>
      <c r="O84" s="52" t="n">
        <v>0</v>
      </c>
      <c r="R84" s="53" t="str">
        <f aca="false">LEFT($C84,3)</f>
        <v/>
      </c>
      <c r="S84" s="53" t="str">
        <f aca="true">IF(NOT(ISBLANK($C84)),MATCH($R84,INDIRECT(CONCATENATE("Tab!$D$1:$D$",COUNTA(Tab!$F:$F))),0),"")</f>
        <v/>
      </c>
      <c r="T84" s="53" t="str">
        <f aca="false">IF(NOT(ISBLANK($C84)),$S84 + COUNTIF(Tab!$D:$D,$R84) - 1,"")</f>
        <v/>
      </c>
      <c r="U84" s="53" t="str">
        <f aca="false">IF(NOT(ISBLANK(C84)),CONCATENATE("Tab!$F$",S84,":$F$",T84),"")</f>
        <v/>
      </c>
      <c r="W84" s="53" t="str">
        <f aca="false">LEFT($D84,6)</f>
        <v/>
      </c>
      <c r="X84" s="53" t="str">
        <f aca="true">IF(NOT(ISBLANK($D84)),MATCH($W84,INDIRECT(CONCATENATE("Tab!$H$1:$H$",COUNTA(Tab!$J:$J))),0),"")</f>
        <v/>
      </c>
      <c r="Y84" s="53" t="str">
        <f aca="false">IF(NOT(ISBLANK($D84)),$X84 + COUNTIF(Tab!$H:$H,$W84) - 1,"")</f>
        <v/>
      </c>
      <c r="Z84" s="53" t="str">
        <f aca="false">IF(NOT(ISBLANK($D84)),CONCATENATE("Tab!$J$",$X84,":$J$",$Y84),"")</f>
        <v/>
      </c>
      <c r="AB84" s="53" t="str">
        <f aca="false">LEFT($E84,9)</f>
        <v/>
      </c>
      <c r="AC84" s="53" t="str">
        <f aca="true">IF(NOT(ISBLANK($E84)),MATCH($AB84,INDIRECT(CONCATENATE("Tab!$L$1:$L$",COUNTA(Tab!$N:$N))),0),"")</f>
        <v/>
      </c>
      <c r="AD84" s="53" t="str">
        <f aca="false">IF(NOT(ISBLANK($E84)),$AC84 + COUNTIF(Tab!$L:$L,$AB84) - 1,"")</f>
        <v/>
      </c>
      <c r="AE84" s="53" t="str">
        <f aca="false">IF(NOT(ISBLANK($E84)),CONCATENATE("Tab!$N$",$AC84,":$N$",$AD84),"")</f>
        <v/>
      </c>
      <c r="AF84" s="53" t="str">
        <f aca="false">LEFT($F84,12)</f>
        <v/>
      </c>
      <c r="AG84" s="53" t="str">
        <f aca="true">IF(NOT(ISBLANK($F84)),MATCH($AF84,INDIRECT(CONCATENATE("Tab!$M$2:$M$",COUNTA(Tab!$M:$M))),0),"")</f>
        <v/>
      </c>
      <c r="AI84" s="53" t="str">
        <f aca="true">IF(NOT(ISBLANK($F84)),MATCH($AF84,INDIRECT(CONCATENATE("Tab!$Q$1:$Q$",COUNTA(Tab!$Q:$Q))),0),"")</f>
        <v/>
      </c>
      <c r="AJ84" s="53" t="str">
        <f aca="false">IF(NOT(ISBLANK($F84)),$AI84 + COUNTIF(Tab!$Q:$Q,$AF84) - 1,"")</f>
        <v/>
      </c>
      <c r="AK84" s="53" t="str">
        <f aca="false">IF(NOT(ISBLANK($F84)),CONCATENATE("Tab!$S$",$AI84,":$S$",$AJ84),"")</f>
        <v/>
      </c>
      <c r="AM84" s="53" t="str">
        <f aca="false">LEFT($H84,18)</f>
        <v/>
      </c>
      <c r="AN84" s="53" t="str">
        <f aca="true">IF(NOT(ISBLANK($H84)),MATCH($AM84,INDIRECT(CONCATENATE("Tab!$R$2:$R$",COUNTA(Tab!$R:$R))),0),"")</f>
        <v/>
      </c>
      <c r="AP84" s="53" t="str">
        <f aca="false">IF(LEFT($C84,3)=LEFT($D84,3),"","X")</f>
        <v/>
      </c>
      <c r="AQ84" s="53" t="str">
        <f aca="false">IF(LEFT($E84,6)=LEFT($D84,6),"","X")</f>
        <v/>
      </c>
      <c r="AR84" s="53" t="str">
        <f aca="false">IF(LEFT($E84,9)=LEFT($F84,9),"","X")</f>
        <v/>
      </c>
      <c r="AS84" s="53" t="str">
        <f aca="false">IF(LEFT($H84,12)=LEFT($F84,12),"","X")</f>
        <v/>
      </c>
    </row>
    <row r="85" s="53" customFormat="true" ht="15.6" hidden="false" customHeight="false" outlineLevel="0" collapsed="false">
      <c r="B85" s="54" t="n">
        <v>69</v>
      </c>
      <c r="C85" s="55"/>
      <c r="D85" s="55"/>
      <c r="E85" s="55"/>
      <c r="F85" s="55"/>
      <c r="G85" s="47" t="str">
        <f aca="true">IFERROR(OFFSET(Tab!$M$1,$AG85,2,1,1),"")</f>
        <v/>
      </c>
      <c r="H85" s="55"/>
      <c r="I85" s="48" t="str">
        <f aca="true">IF(COUNTIF($AP85:$AS85,"X")=0,IFERROR(OFFSET(Tab!$T$1,$AN85,0,1,1),""),0)</f>
        <v/>
      </c>
      <c r="J85" s="56"/>
      <c r="K85" s="57"/>
      <c r="L85" s="50"/>
      <c r="M85" s="51" t="n">
        <v>1</v>
      </c>
      <c r="N85" s="48" t="n">
        <f aca="false">IFERROR($I85*$J85*$M85,0)</f>
        <v>0</v>
      </c>
      <c r="O85" s="52" t="n">
        <v>0</v>
      </c>
      <c r="R85" s="53" t="str">
        <f aca="false">LEFT($C85,3)</f>
        <v/>
      </c>
      <c r="S85" s="53" t="str">
        <f aca="true">IF(NOT(ISBLANK($C85)),MATCH($R85,INDIRECT(CONCATENATE("Tab!$D$1:$D$",COUNTA(Tab!$F:$F))),0),"")</f>
        <v/>
      </c>
      <c r="T85" s="53" t="str">
        <f aca="false">IF(NOT(ISBLANK($C85)),$S85 + COUNTIF(Tab!$D:$D,$R85) - 1,"")</f>
        <v/>
      </c>
      <c r="U85" s="53" t="str">
        <f aca="false">IF(NOT(ISBLANK(C85)),CONCATENATE("Tab!$F$",S85,":$F$",T85),"")</f>
        <v/>
      </c>
      <c r="W85" s="53" t="str">
        <f aca="false">LEFT($D85,6)</f>
        <v/>
      </c>
      <c r="X85" s="53" t="str">
        <f aca="true">IF(NOT(ISBLANK($D85)),MATCH($W85,INDIRECT(CONCATENATE("Tab!$H$1:$H$",COUNTA(Tab!$J:$J))),0),"")</f>
        <v/>
      </c>
      <c r="Y85" s="53" t="str">
        <f aca="false">IF(NOT(ISBLANK($D85)),$X85 + COUNTIF(Tab!$H:$H,$W85) - 1,"")</f>
        <v/>
      </c>
      <c r="Z85" s="53" t="str">
        <f aca="false">IF(NOT(ISBLANK($D85)),CONCATENATE("Tab!$J$",$X85,":$J$",$Y85),"")</f>
        <v/>
      </c>
      <c r="AB85" s="53" t="str">
        <f aca="false">LEFT($E85,9)</f>
        <v/>
      </c>
      <c r="AC85" s="53" t="str">
        <f aca="true">IF(NOT(ISBLANK($E85)),MATCH($AB85,INDIRECT(CONCATENATE("Tab!$L$1:$L$",COUNTA(Tab!$N:$N))),0),"")</f>
        <v/>
      </c>
      <c r="AD85" s="53" t="str">
        <f aca="false">IF(NOT(ISBLANK($E85)),$AC85 + COUNTIF(Tab!$L:$L,$AB85) - 1,"")</f>
        <v/>
      </c>
      <c r="AE85" s="53" t="str">
        <f aca="false">IF(NOT(ISBLANK($E85)),CONCATENATE("Tab!$N$",$AC85,":$N$",$AD85),"")</f>
        <v/>
      </c>
      <c r="AF85" s="53" t="str">
        <f aca="false">LEFT($F85,12)</f>
        <v/>
      </c>
      <c r="AG85" s="53" t="str">
        <f aca="true">IF(NOT(ISBLANK($F85)),MATCH($AF85,INDIRECT(CONCATENATE("Tab!$M$2:$M$",COUNTA(Tab!$M:$M))),0),"")</f>
        <v/>
      </c>
      <c r="AI85" s="53" t="str">
        <f aca="true">IF(NOT(ISBLANK($F85)),MATCH($AF85,INDIRECT(CONCATENATE("Tab!$Q$1:$Q$",COUNTA(Tab!$Q:$Q))),0),"")</f>
        <v/>
      </c>
      <c r="AJ85" s="53" t="str">
        <f aca="false">IF(NOT(ISBLANK($F85)),$AI85 + COUNTIF(Tab!$Q:$Q,$AF85) - 1,"")</f>
        <v/>
      </c>
      <c r="AK85" s="53" t="str">
        <f aca="false">IF(NOT(ISBLANK($F85)),CONCATENATE("Tab!$S$",$AI85,":$S$",$AJ85),"")</f>
        <v/>
      </c>
      <c r="AM85" s="53" t="str">
        <f aca="false">LEFT($H85,18)</f>
        <v/>
      </c>
      <c r="AN85" s="53" t="str">
        <f aca="true">IF(NOT(ISBLANK($H85)),MATCH($AM85,INDIRECT(CONCATENATE("Tab!$R$2:$R$",COUNTA(Tab!$R:$R))),0),"")</f>
        <v/>
      </c>
      <c r="AP85" s="53" t="str">
        <f aca="false">IF(LEFT($C85,3)=LEFT($D85,3),"","X")</f>
        <v/>
      </c>
      <c r="AQ85" s="53" t="str">
        <f aca="false">IF(LEFT($E85,6)=LEFT($D85,6),"","X")</f>
        <v/>
      </c>
      <c r="AR85" s="53" t="str">
        <f aca="false">IF(LEFT($E85,9)=LEFT($F85,9),"","X")</f>
        <v/>
      </c>
      <c r="AS85" s="53" t="str">
        <f aca="false">IF(LEFT($H85,12)=LEFT($F85,12),"","X")</f>
        <v/>
      </c>
    </row>
    <row r="86" s="53" customFormat="true" ht="15.6" hidden="false" customHeight="false" outlineLevel="0" collapsed="false">
      <c r="B86" s="54" t="n">
        <v>70</v>
      </c>
      <c r="C86" s="55"/>
      <c r="D86" s="55"/>
      <c r="E86" s="55"/>
      <c r="F86" s="55"/>
      <c r="G86" s="47" t="str">
        <f aca="true">IFERROR(OFFSET(Tab!$M$1,$AG86,2,1,1),"")</f>
        <v/>
      </c>
      <c r="H86" s="55"/>
      <c r="I86" s="48" t="str">
        <f aca="true">IF(COUNTIF($AP86:$AS86,"X")=0,IFERROR(OFFSET(Tab!$T$1,$AN86,0,1,1),""),0)</f>
        <v/>
      </c>
      <c r="J86" s="56"/>
      <c r="K86" s="57"/>
      <c r="L86" s="50"/>
      <c r="M86" s="51" t="n">
        <v>1</v>
      </c>
      <c r="N86" s="48" t="n">
        <f aca="false">IFERROR($I86*$J86*$M86,0)</f>
        <v>0</v>
      </c>
      <c r="O86" s="52" t="n">
        <v>0</v>
      </c>
      <c r="R86" s="53" t="str">
        <f aca="false">LEFT($C86,3)</f>
        <v/>
      </c>
      <c r="S86" s="53" t="str">
        <f aca="true">IF(NOT(ISBLANK($C86)),MATCH($R86,INDIRECT(CONCATENATE("Tab!$D$1:$D$",COUNTA(Tab!$F:$F))),0),"")</f>
        <v/>
      </c>
      <c r="T86" s="53" t="str">
        <f aca="false">IF(NOT(ISBLANK($C86)),$S86 + COUNTIF(Tab!$D:$D,$R86) - 1,"")</f>
        <v/>
      </c>
      <c r="U86" s="53" t="str">
        <f aca="false">IF(NOT(ISBLANK(C86)),CONCATENATE("Tab!$F$",S86,":$F$",T86),"")</f>
        <v/>
      </c>
      <c r="W86" s="53" t="str">
        <f aca="false">LEFT($D86,6)</f>
        <v/>
      </c>
      <c r="X86" s="53" t="str">
        <f aca="true">IF(NOT(ISBLANK($D86)),MATCH($W86,INDIRECT(CONCATENATE("Tab!$H$1:$H$",COUNTA(Tab!$J:$J))),0),"")</f>
        <v/>
      </c>
      <c r="Y86" s="53" t="str">
        <f aca="false">IF(NOT(ISBLANK($D86)),$X86 + COUNTIF(Tab!$H:$H,$W86) - 1,"")</f>
        <v/>
      </c>
      <c r="Z86" s="53" t="str">
        <f aca="false">IF(NOT(ISBLANK($D86)),CONCATENATE("Tab!$J$",$X86,":$J$",$Y86),"")</f>
        <v/>
      </c>
      <c r="AB86" s="53" t="str">
        <f aca="false">LEFT($E86,9)</f>
        <v/>
      </c>
      <c r="AC86" s="53" t="str">
        <f aca="true">IF(NOT(ISBLANK($E86)),MATCH($AB86,INDIRECT(CONCATENATE("Tab!$L$1:$L$",COUNTA(Tab!$N:$N))),0),"")</f>
        <v/>
      </c>
      <c r="AD86" s="53" t="str">
        <f aca="false">IF(NOT(ISBLANK($E86)),$AC86 + COUNTIF(Tab!$L:$L,$AB86) - 1,"")</f>
        <v/>
      </c>
      <c r="AE86" s="53" t="str">
        <f aca="false">IF(NOT(ISBLANK($E86)),CONCATENATE("Tab!$N$",$AC86,":$N$",$AD86),"")</f>
        <v/>
      </c>
      <c r="AF86" s="53" t="str">
        <f aca="false">LEFT($F86,12)</f>
        <v/>
      </c>
      <c r="AG86" s="53" t="str">
        <f aca="true">IF(NOT(ISBLANK($F86)),MATCH($AF86,INDIRECT(CONCATENATE("Tab!$M$2:$M$",COUNTA(Tab!$M:$M))),0),"")</f>
        <v/>
      </c>
      <c r="AI86" s="53" t="str">
        <f aca="true">IF(NOT(ISBLANK($F86)),MATCH($AF86,INDIRECT(CONCATENATE("Tab!$Q$1:$Q$",COUNTA(Tab!$Q:$Q))),0),"")</f>
        <v/>
      </c>
      <c r="AJ86" s="53" t="str">
        <f aca="false">IF(NOT(ISBLANK($F86)),$AI86 + COUNTIF(Tab!$Q:$Q,$AF86) - 1,"")</f>
        <v/>
      </c>
      <c r="AK86" s="53" t="str">
        <f aca="false">IF(NOT(ISBLANK($F86)),CONCATENATE("Tab!$S$",$AI86,":$S$",$AJ86),"")</f>
        <v/>
      </c>
      <c r="AM86" s="53" t="str">
        <f aca="false">LEFT($H86,18)</f>
        <v/>
      </c>
      <c r="AN86" s="53" t="str">
        <f aca="true">IF(NOT(ISBLANK($H86)),MATCH($AM86,INDIRECT(CONCATENATE("Tab!$R$2:$R$",COUNTA(Tab!$R:$R))),0),"")</f>
        <v/>
      </c>
      <c r="AP86" s="53" t="str">
        <f aca="false">IF(LEFT($C86,3)=LEFT($D86,3),"","X")</f>
        <v/>
      </c>
      <c r="AQ86" s="53" t="str">
        <f aca="false">IF(LEFT($E86,6)=LEFT($D86,6),"","X")</f>
        <v/>
      </c>
      <c r="AR86" s="53" t="str">
        <f aca="false">IF(LEFT($E86,9)=LEFT($F86,9),"","X")</f>
        <v/>
      </c>
      <c r="AS86" s="53" t="str">
        <f aca="false">IF(LEFT($H86,12)=LEFT($F86,12),"","X")</f>
        <v/>
      </c>
    </row>
    <row r="87" s="53" customFormat="true" ht="15.6" hidden="false" customHeight="false" outlineLevel="0" collapsed="false">
      <c r="B87" s="54" t="n">
        <v>71</v>
      </c>
      <c r="C87" s="55"/>
      <c r="D87" s="55"/>
      <c r="E87" s="55"/>
      <c r="F87" s="55"/>
      <c r="G87" s="47" t="str">
        <f aca="true">IFERROR(OFFSET(Tab!$M$1,$AG87,2,1,1),"")</f>
        <v/>
      </c>
      <c r="H87" s="55"/>
      <c r="I87" s="48" t="str">
        <f aca="true">IF(COUNTIF($AP87:$AS87,"X")=0,IFERROR(OFFSET(Tab!$T$1,$AN87,0,1,1),""),0)</f>
        <v/>
      </c>
      <c r="J87" s="56"/>
      <c r="K87" s="57"/>
      <c r="L87" s="50"/>
      <c r="M87" s="51" t="n">
        <v>1</v>
      </c>
      <c r="N87" s="48" t="n">
        <f aca="false">IFERROR($I87*$J87*$M87,0)</f>
        <v>0</v>
      </c>
      <c r="O87" s="52" t="n">
        <v>0</v>
      </c>
      <c r="R87" s="53" t="str">
        <f aca="false">LEFT($C87,3)</f>
        <v/>
      </c>
      <c r="S87" s="53" t="str">
        <f aca="true">IF(NOT(ISBLANK($C87)),MATCH($R87,INDIRECT(CONCATENATE("Tab!$D$1:$D$",COUNTA(Tab!$F:$F))),0),"")</f>
        <v/>
      </c>
      <c r="T87" s="53" t="str">
        <f aca="false">IF(NOT(ISBLANK($C87)),$S87 + COUNTIF(Tab!$D:$D,$R87) - 1,"")</f>
        <v/>
      </c>
      <c r="U87" s="53" t="str">
        <f aca="false">IF(NOT(ISBLANK(C87)),CONCATENATE("Tab!$F$",S87,":$F$",T87),"")</f>
        <v/>
      </c>
      <c r="W87" s="53" t="str">
        <f aca="false">LEFT($D87,6)</f>
        <v/>
      </c>
      <c r="X87" s="53" t="str">
        <f aca="true">IF(NOT(ISBLANK($D87)),MATCH($W87,INDIRECT(CONCATENATE("Tab!$H$1:$H$",COUNTA(Tab!$J:$J))),0),"")</f>
        <v/>
      </c>
      <c r="Y87" s="53" t="str">
        <f aca="false">IF(NOT(ISBLANK($D87)),$X87 + COUNTIF(Tab!$H:$H,$W87) - 1,"")</f>
        <v/>
      </c>
      <c r="Z87" s="53" t="str">
        <f aca="false">IF(NOT(ISBLANK($D87)),CONCATENATE("Tab!$J$",$X87,":$J$",$Y87),"")</f>
        <v/>
      </c>
      <c r="AB87" s="53" t="str">
        <f aca="false">LEFT($E87,9)</f>
        <v/>
      </c>
      <c r="AC87" s="53" t="str">
        <f aca="true">IF(NOT(ISBLANK($E87)),MATCH($AB87,INDIRECT(CONCATENATE("Tab!$L$1:$L$",COUNTA(Tab!$N:$N))),0),"")</f>
        <v/>
      </c>
      <c r="AD87" s="53" t="str">
        <f aca="false">IF(NOT(ISBLANK($E87)),$AC87 + COUNTIF(Tab!$L:$L,$AB87) - 1,"")</f>
        <v/>
      </c>
      <c r="AE87" s="53" t="str">
        <f aca="false">IF(NOT(ISBLANK($E87)),CONCATENATE("Tab!$N$",$AC87,":$N$",$AD87),"")</f>
        <v/>
      </c>
      <c r="AF87" s="53" t="str">
        <f aca="false">LEFT($F87,12)</f>
        <v/>
      </c>
      <c r="AG87" s="53" t="str">
        <f aca="true">IF(NOT(ISBLANK($F87)),MATCH($AF87,INDIRECT(CONCATENATE("Tab!$M$2:$M$",COUNTA(Tab!$M:$M))),0),"")</f>
        <v/>
      </c>
      <c r="AI87" s="53" t="str">
        <f aca="true">IF(NOT(ISBLANK($F87)),MATCH($AF87,INDIRECT(CONCATENATE("Tab!$Q$1:$Q$",COUNTA(Tab!$Q:$Q))),0),"")</f>
        <v/>
      </c>
      <c r="AJ87" s="53" t="str">
        <f aca="false">IF(NOT(ISBLANK($F87)),$AI87 + COUNTIF(Tab!$Q:$Q,$AF87) - 1,"")</f>
        <v/>
      </c>
      <c r="AK87" s="53" t="str">
        <f aca="false">IF(NOT(ISBLANK($F87)),CONCATENATE("Tab!$S$",$AI87,":$S$",$AJ87),"")</f>
        <v/>
      </c>
      <c r="AM87" s="53" t="str">
        <f aca="false">LEFT($H87,18)</f>
        <v/>
      </c>
      <c r="AN87" s="53" t="str">
        <f aca="true">IF(NOT(ISBLANK($H87)),MATCH($AM87,INDIRECT(CONCATENATE("Tab!$R$2:$R$",COUNTA(Tab!$R:$R))),0),"")</f>
        <v/>
      </c>
      <c r="AP87" s="53" t="str">
        <f aca="false">IF(LEFT($C87,3)=LEFT($D87,3),"","X")</f>
        <v/>
      </c>
      <c r="AQ87" s="53" t="str">
        <f aca="false">IF(LEFT($E87,6)=LEFT($D87,6),"","X")</f>
        <v/>
      </c>
      <c r="AR87" s="53" t="str">
        <f aca="false">IF(LEFT($E87,9)=LEFT($F87,9),"","X")</f>
        <v/>
      </c>
      <c r="AS87" s="53" t="str">
        <f aca="false">IF(LEFT($H87,12)=LEFT($F87,12),"","X")</f>
        <v/>
      </c>
    </row>
    <row r="88" s="53" customFormat="true" ht="15.6" hidden="false" customHeight="false" outlineLevel="0" collapsed="false">
      <c r="B88" s="54" t="n">
        <v>72</v>
      </c>
      <c r="C88" s="55"/>
      <c r="D88" s="55"/>
      <c r="E88" s="55"/>
      <c r="F88" s="55"/>
      <c r="G88" s="47" t="str">
        <f aca="true">IFERROR(OFFSET(Tab!$M$1,$AG88,2,1,1),"")</f>
        <v/>
      </c>
      <c r="H88" s="55"/>
      <c r="I88" s="48" t="str">
        <f aca="true">IF(COUNTIF($AP88:$AS88,"X")=0,IFERROR(OFFSET(Tab!$T$1,$AN88,0,1,1),""),0)</f>
        <v/>
      </c>
      <c r="J88" s="56"/>
      <c r="K88" s="57"/>
      <c r="L88" s="50"/>
      <c r="M88" s="51" t="n">
        <v>1</v>
      </c>
      <c r="N88" s="48" t="n">
        <f aca="false">IFERROR($I88*$J88*$M88,0)</f>
        <v>0</v>
      </c>
      <c r="O88" s="52" t="n">
        <v>0</v>
      </c>
      <c r="R88" s="53" t="str">
        <f aca="false">LEFT($C88,3)</f>
        <v/>
      </c>
      <c r="S88" s="53" t="str">
        <f aca="true">IF(NOT(ISBLANK($C88)),MATCH($R88,INDIRECT(CONCATENATE("Tab!$D$1:$D$",COUNTA(Tab!$F:$F))),0),"")</f>
        <v/>
      </c>
      <c r="T88" s="53" t="str">
        <f aca="false">IF(NOT(ISBLANK($C88)),$S88 + COUNTIF(Tab!$D:$D,$R88) - 1,"")</f>
        <v/>
      </c>
      <c r="U88" s="53" t="str">
        <f aca="false">IF(NOT(ISBLANK(C88)),CONCATENATE("Tab!$F$",S88,":$F$",T88),"")</f>
        <v/>
      </c>
      <c r="W88" s="53" t="str">
        <f aca="false">LEFT($D88,6)</f>
        <v/>
      </c>
      <c r="X88" s="53" t="str">
        <f aca="true">IF(NOT(ISBLANK($D88)),MATCH($W88,INDIRECT(CONCATENATE("Tab!$H$1:$H$",COUNTA(Tab!$J:$J))),0),"")</f>
        <v/>
      </c>
      <c r="Y88" s="53" t="str">
        <f aca="false">IF(NOT(ISBLANK($D88)),$X88 + COUNTIF(Tab!$H:$H,$W88) - 1,"")</f>
        <v/>
      </c>
      <c r="Z88" s="53" t="str">
        <f aca="false">IF(NOT(ISBLANK($D88)),CONCATENATE("Tab!$J$",$X88,":$J$",$Y88),"")</f>
        <v/>
      </c>
      <c r="AB88" s="53" t="str">
        <f aca="false">LEFT($E88,9)</f>
        <v/>
      </c>
      <c r="AC88" s="53" t="str">
        <f aca="true">IF(NOT(ISBLANK($E88)),MATCH($AB88,INDIRECT(CONCATENATE("Tab!$L$1:$L$",COUNTA(Tab!$N:$N))),0),"")</f>
        <v/>
      </c>
      <c r="AD88" s="53" t="str">
        <f aca="false">IF(NOT(ISBLANK($E88)),$AC88 + COUNTIF(Tab!$L:$L,$AB88) - 1,"")</f>
        <v/>
      </c>
      <c r="AE88" s="53" t="str">
        <f aca="false">IF(NOT(ISBLANK($E88)),CONCATENATE("Tab!$N$",$AC88,":$N$",$AD88),"")</f>
        <v/>
      </c>
      <c r="AF88" s="53" t="str">
        <f aca="false">LEFT($F88,12)</f>
        <v/>
      </c>
      <c r="AG88" s="53" t="str">
        <f aca="true">IF(NOT(ISBLANK($F88)),MATCH($AF88,INDIRECT(CONCATENATE("Tab!$M$2:$M$",COUNTA(Tab!$M:$M))),0),"")</f>
        <v/>
      </c>
      <c r="AI88" s="53" t="str">
        <f aca="true">IF(NOT(ISBLANK($F88)),MATCH($AF88,INDIRECT(CONCATENATE("Tab!$Q$1:$Q$",COUNTA(Tab!$Q:$Q))),0),"")</f>
        <v/>
      </c>
      <c r="AJ88" s="53" t="str">
        <f aca="false">IF(NOT(ISBLANK($F88)),$AI88 + COUNTIF(Tab!$Q:$Q,$AF88) - 1,"")</f>
        <v/>
      </c>
      <c r="AK88" s="53" t="str">
        <f aca="false">IF(NOT(ISBLANK($F88)),CONCATENATE("Tab!$S$",$AI88,":$S$",$AJ88),"")</f>
        <v/>
      </c>
      <c r="AM88" s="53" t="str">
        <f aca="false">LEFT($H88,18)</f>
        <v/>
      </c>
      <c r="AN88" s="53" t="str">
        <f aca="true">IF(NOT(ISBLANK($H88)),MATCH($AM88,INDIRECT(CONCATENATE("Tab!$R$2:$R$",COUNTA(Tab!$R:$R))),0),"")</f>
        <v/>
      </c>
      <c r="AP88" s="53" t="str">
        <f aca="false">IF(LEFT($C88,3)=LEFT($D88,3),"","X")</f>
        <v/>
      </c>
      <c r="AQ88" s="53" t="str">
        <f aca="false">IF(LEFT($E88,6)=LEFT($D88,6),"","X")</f>
        <v/>
      </c>
      <c r="AR88" s="53" t="str">
        <f aca="false">IF(LEFT($E88,9)=LEFT($F88,9),"","X")</f>
        <v/>
      </c>
      <c r="AS88" s="53" t="str">
        <f aca="false">IF(LEFT($H88,12)=LEFT($F88,12),"","X")</f>
        <v/>
      </c>
    </row>
    <row r="89" s="53" customFormat="true" ht="15.6" hidden="false" customHeight="false" outlineLevel="0" collapsed="false">
      <c r="B89" s="54" t="n">
        <v>73</v>
      </c>
      <c r="C89" s="55"/>
      <c r="D89" s="55"/>
      <c r="E89" s="55"/>
      <c r="F89" s="55"/>
      <c r="G89" s="47" t="str">
        <f aca="true">IFERROR(OFFSET(Tab!$M$1,$AG89,2,1,1),"")</f>
        <v/>
      </c>
      <c r="H89" s="55"/>
      <c r="I89" s="48" t="str">
        <f aca="true">IF(COUNTIF($AP89:$AS89,"X")=0,IFERROR(OFFSET(Tab!$T$1,$AN89,0,1,1),""),0)</f>
        <v/>
      </c>
      <c r="J89" s="56"/>
      <c r="K89" s="57"/>
      <c r="L89" s="50"/>
      <c r="M89" s="51" t="n">
        <v>1</v>
      </c>
      <c r="N89" s="48" t="n">
        <f aca="false">IFERROR($I89*$J89*$M89,0)</f>
        <v>0</v>
      </c>
      <c r="O89" s="52" t="n">
        <v>0</v>
      </c>
      <c r="R89" s="53" t="str">
        <f aca="false">LEFT($C89,3)</f>
        <v/>
      </c>
      <c r="S89" s="53" t="str">
        <f aca="true">IF(NOT(ISBLANK($C89)),MATCH($R89,INDIRECT(CONCATENATE("Tab!$D$1:$D$",COUNTA(Tab!$F:$F))),0),"")</f>
        <v/>
      </c>
      <c r="T89" s="53" t="str">
        <f aca="false">IF(NOT(ISBLANK($C89)),$S89 + COUNTIF(Tab!$D:$D,$R89) - 1,"")</f>
        <v/>
      </c>
      <c r="U89" s="53" t="str">
        <f aca="false">IF(NOT(ISBLANK(C89)),CONCATENATE("Tab!$F$",S89,":$F$",T89),"")</f>
        <v/>
      </c>
      <c r="W89" s="53" t="str">
        <f aca="false">LEFT($D89,6)</f>
        <v/>
      </c>
      <c r="X89" s="53" t="str">
        <f aca="true">IF(NOT(ISBLANK($D89)),MATCH($W89,INDIRECT(CONCATENATE("Tab!$H$1:$H$",COUNTA(Tab!$J:$J))),0),"")</f>
        <v/>
      </c>
      <c r="Y89" s="53" t="str">
        <f aca="false">IF(NOT(ISBLANK($D89)),$X89 + COUNTIF(Tab!$H:$H,$W89) - 1,"")</f>
        <v/>
      </c>
      <c r="Z89" s="53" t="str">
        <f aca="false">IF(NOT(ISBLANK($D89)),CONCATENATE("Tab!$J$",$X89,":$J$",$Y89),"")</f>
        <v/>
      </c>
      <c r="AB89" s="53" t="str">
        <f aca="false">LEFT($E89,9)</f>
        <v/>
      </c>
      <c r="AC89" s="53" t="str">
        <f aca="true">IF(NOT(ISBLANK($E89)),MATCH($AB89,INDIRECT(CONCATENATE("Tab!$L$1:$L$",COUNTA(Tab!$N:$N))),0),"")</f>
        <v/>
      </c>
      <c r="AD89" s="53" t="str">
        <f aca="false">IF(NOT(ISBLANK($E89)),$AC89 + COUNTIF(Tab!$L:$L,$AB89) - 1,"")</f>
        <v/>
      </c>
      <c r="AE89" s="53" t="str">
        <f aca="false">IF(NOT(ISBLANK($E89)),CONCATENATE("Tab!$N$",$AC89,":$N$",$AD89),"")</f>
        <v/>
      </c>
      <c r="AF89" s="53" t="str">
        <f aca="false">LEFT($F89,12)</f>
        <v/>
      </c>
      <c r="AG89" s="53" t="str">
        <f aca="true">IF(NOT(ISBLANK($F89)),MATCH($AF89,INDIRECT(CONCATENATE("Tab!$M$2:$M$",COUNTA(Tab!$M:$M))),0),"")</f>
        <v/>
      </c>
      <c r="AI89" s="53" t="str">
        <f aca="true">IF(NOT(ISBLANK($F89)),MATCH($AF89,INDIRECT(CONCATENATE("Tab!$Q$1:$Q$",COUNTA(Tab!$Q:$Q))),0),"")</f>
        <v/>
      </c>
      <c r="AJ89" s="53" t="str">
        <f aca="false">IF(NOT(ISBLANK($F89)),$AI89 + COUNTIF(Tab!$Q:$Q,$AF89) - 1,"")</f>
        <v/>
      </c>
      <c r="AK89" s="53" t="str">
        <f aca="false">IF(NOT(ISBLANK($F89)),CONCATENATE("Tab!$S$",$AI89,":$S$",$AJ89),"")</f>
        <v/>
      </c>
      <c r="AM89" s="53" t="str">
        <f aca="false">LEFT($H89,18)</f>
        <v/>
      </c>
      <c r="AN89" s="53" t="str">
        <f aca="true">IF(NOT(ISBLANK($H89)),MATCH($AM89,INDIRECT(CONCATENATE("Tab!$R$2:$R$",COUNTA(Tab!$R:$R))),0),"")</f>
        <v/>
      </c>
      <c r="AP89" s="53" t="str">
        <f aca="false">IF(LEFT($C89,3)=LEFT($D89,3),"","X")</f>
        <v/>
      </c>
      <c r="AQ89" s="53" t="str">
        <f aca="false">IF(LEFT($E89,6)=LEFT($D89,6),"","X")</f>
        <v/>
      </c>
      <c r="AR89" s="53" t="str">
        <f aca="false">IF(LEFT($E89,9)=LEFT($F89,9),"","X")</f>
        <v/>
      </c>
      <c r="AS89" s="53" t="str">
        <f aca="false">IF(LEFT($H89,12)=LEFT($F89,12),"","X")</f>
        <v/>
      </c>
    </row>
    <row r="90" s="53" customFormat="true" ht="15.6" hidden="false" customHeight="false" outlineLevel="0" collapsed="false">
      <c r="B90" s="54" t="n">
        <v>74</v>
      </c>
      <c r="C90" s="55"/>
      <c r="D90" s="55"/>
      <c r="E90" s="55"/>
      <c r="F90" s="55"/>
      <c r="G90" s="47" t="str">
        <f aca="true">IFERROR(OFFSET(Tab!$M$1,$AG90,2,1,1),"")</f>
        <v/>
      </c>
      <c r="H90" s="55"/>
      <c r="I90" s="48" t="str">
        <f aca="true">IF(COUNTIF($AP90:$AS90,"X")=0,IFERROR(OFFSET(Tab!$T$1,$AN90,0,1,1),""),0)</f>
        <v/>
      </c>
      <c r="J90" s="56"/>
      <c r="K90" s="57"/>
      <c r="L90" s="50"/>
      <c r="M90" s="51" t="n">
        <v>1</v>
      </c>
      <c r="N90" s="48" t="n">
        <f aca="false">IFERROR($I90*$J90*$M90,0)</f>
        <v>0</v>
      </c>
      <c r="O90" s="52" t="n">
        <v>0</v>
      </c>
      <c r="R90" s="53" t="str">
        <f aca="false">LEFT($C90,3)</f>
        <v/>
      </c>
      <c r="S90" s="53" t="str">
        <f aca="true">IF(NOT(ISBLANK($C90)),MATCH($R90,INDIRECT(CONCATENATE("Tab!$D$1:$D$",COUNTA(Tab!$F:$F))),0),"")</f>
        <v/>
      </c>
      <c r="T90" s="53" t="str">
        <f aca="false">IF(NOT(ISBLANK($C90)),$S90 + COUNTIF(Tab!$D:$D,$R90) - 1,"")</f>
        <v/>
      </c>
      <c r="U90" s="53" t="str">
        <f aca="false">IF(NOT(ISBLANK(C90)),CONCATENATE("Tab!$F$",S90,":$F$",T90),"")</f>
        <v/>
      </c>
      <c r="W90" s="53" t="str">
        <f aca="false">LEFT($D90,6)</f>
        <v/>
      </c>
      <c r="X90" s="53" t="str">
        <f aca="true">IF(NOT(ISBLANK($D90)),MATCH($W90,INDIRECT(CONCATENATE("Tab!$H$1:$H$",COUNTA(Tab!$J:$J))),0),"")</f>
        <v/>
      </c>
      <c r="Y90" s="53" t="str">
        <f aca="false">IF(NOT(ISBLANK($D90)),$X90 + COUNTIF(Tab!$H:$H,$W90) - 1,"")</f>
        <v/>
      </c>
      <c r="Z90" s="53" t="str">
        <f aca="false">IF(NOT(ISBLANK($D90)),CONCATENATE("Tab!$J$",$X90,":$J$",$Y90),"")</f>
        <v/>
      </c>
      <c r="AB90" s="53" t="str">
        <f aca="false">LEFT($E90,9)</f>
        <v/>
      </c>
      <c r="AC90" s="53" t="str">
        <f aca="true">IF(NOT(ISBLANK($E90)),MATCH($AB90,INDIRECT(CONCATENATE("Tab!$L$1:$L$",COUNTA(Tab!$N:$N))),0),"")</f>
        <v/>
      </c>
      <c r="AD90" s="53" t="str">
        <f aca="false">IF(NOT(ISBLANK($E90)),$AC90 + COUNTIF(Tab!$L:$L,$AB90) - 1,"")</f>
        <v/>
      </c>
      <c r="AE90" s="53" t="str">
        <f aca="false">IF(NOT(ISBLANK($E90)),CONCATENATE("Tab!$N$",$AC90,":$N$",$AD90),"")</f>
        <v/>
      </c>
      <c r="AF90" s="53" t="str">
        <f aca="false">LEFT($F90,12)</f>
        <v/>
      </c>
      <c r="AG90" s="53" t="str">
        <f aca="true">IF(NOT(ISBLANK($F90)),MATCH($AF90,INDIRECT(CONCATENATE("Tab!$M$2:$M$",COUNTA(Tab!$M:$M))),0),"")</f>
        <v/>
      </c>
      <c r="AI90" s="53" t="str">
        <f aca="true">IF(NOT(ISBLANK($F90)),MATCH($AF90,INDIRECT(CONCATENATE("Tab!$Q$1:$Q$",COUNTA(Tab!$Q:$Q))),0),"")</f>
        <v/>
      </c>
      <c r="AJ90" s="53" t="str">
        <f aca="false">IF(NOT(ISBLANK($F90)),$AI90 + COUNTIF(Tab!$Q:$Q,$AF90) - 1,"")</f>
        <v/>
      </c>
      <c r="AK90" s="53" t="str">
        <f aca="false">IF(NOT(ISBLANK($F90)),CONCATENATE("Tab!$S$",$AI90,":$S$",$AJ90),"")</f>
        <v/>
      </c>
      <c r="AM90" s="53" t="str">
        <f aca="false">LEFT($H90,18)</f>
        <v/>
      </c>
      <c r="AN90" s="53" t="str">
        <f aca="true">IF(NOT(ISBLANK($H90)),MATCH($AM90,INDIRECT(CONCATENATE("Tab!$R$2:$R$",COUNTA(Tab!$R:$R))),0),"")</f>
        <v/>
      </c>
      <c r="AP90" s="53" t="str">
        <f aca="false">IF(LEFT($C90,3)=LEFT($D90,3),"","X")</f>
        <v/>
      </c>
      <c r="AQ90" s="53" t="str">
        <f aca="false">IF(LEFT($E90,6)=LEFT($D90,6),"","X")</f>
        <v/>
      </c>
      <c r="AR90" s="53" t="str">
        <f aca="false">IF(LEFT($E90,9)=LEFT($F90,9),"","X")</f>
        <v/>
      </c>
      <c r="AS90" s="53" t="str">
        <f aca="false">IF(LEFT($H90,12)=LEFT($F90,12),"","X")</f>
        <v/>
      </c>
    </row>
    <row r="91" s="53" customFormat="true" ht="15.6" hidden="false" customHeight="false" outlineLevel="0" collapsed="false">
      <c r="B91" s="54" t="n">
        <v>75</v>
      </c>
      <c r="C91" s="55"/>
      <c r="D91" s="55"/>
      <c r="E91" s="55"/>
      <c r="F91" s="55"/>
      <c r="G91" s="47" t="str">
        <f aca="true">IFERROR(OFFSET(Tab!$M$1,$AG91,2,1,1),"")</f>
        <v/>
      </c>
      <c r="H91" s="55"/>
      <c r="I91" s="48" t="str">
        <f aca="true">IF(COUNTIF($AP91:$AS91,"X")=0,IFERROR(OFFSET(Tab!$T$1,$AN91,0,1,1),""),0)</f>
        <v/>
      </c>
      <c r="J91" s="56"/>
      <c r="K91" s="57"/>
      <c r="L91" s="50"/>
      <c r="M91" s="51" t="n">
        <v>1</v>
      </c>
      <c r="N91" s="48" t="n">
        <f aca="false">IFERROR($I91*$J91*$M91,0)</f>
        <v>0</v>
      </c>
      <c r="O91" s="52" t="n">
        <v>0</v>
      </c>
      <c r="R91" s="53" t="str">
        <f aca="false">LEFT($C91,3)</f>
        <v/>
      </c>
      <c r="S91" s="53" t="str">
        <f aca="true">IF(NOT(ISBLANK($C91)),MATCH($R91,INDIRECT(CONCATENATE("Tab!$D$1:$D$",COUNTA(Tab!$F:$F))),0),"")</f>
        <v/>
      </c>
      <c r="T91" s="53" t="str">
        <f aca="false">IF(NOT(ISBLANK($C91)),$S91 + COUNTIF(Tab!$D:$D,$R91) - 1,"")</f>
        <v/>
      </c>
      <c r="U91" s="53" t="str">
        <f aca="false">IF(NOT(ISBLANK(C91)),CONCATENATE("Tab!$F$",S91,":$F$",T91),"")</f>
        <v/>
      </c>
      <c r="W91" s="53" t="str">
        <f aca="false">LEFT($D91,6)</f>
        <v/>
      </c>
      <c r="X91" s="53" t="str">
        <f aca="true">IF(NOT(ISBLANK($D91)),MATCH($W91,INDIRECT(CONCATENATE("Tab!$H$1:$H$",COUNTA(Tab!$J:$J))),0),"")</f>
        <v/>
      </c>
      <c r="Y91" s="53" t="str">
        <f aca="false">IF(NOT(ISBLANK($D91)),$X91 + COUNTIF(Tab!$H:$H,$W91) - 1,"")</f>
        <v/>
      </c>
      <c r="Z91" s="53" t="str">
        <f aca="false">IF(NOT(ISBLANK($D91)),CONCATENATE("Tab!$J$",$X91,":$J$",$Y91),"")</f>
        <v/>
      </c>
      <c r="AB91" s="53" t="str">
        <f aca="false">LEFT($E91,9)</f>
        <v/>
      </c>
      <c r="AC91" s="53" t="str">
        <f aca="true">IF(NOT(ISBLANK($E91)),MATCH($AB91,INDIRECT(CONCATENATE("Tab!$L$1:$L$",COUNTA(Tab!$N:$N))),0),"")</f>
        <v/>
      </c>
      <c r="AD91" s="53" t="str">
        <f aca="false">IF(NOT(ISBLANK($E91)),$AC91 + COUNTIF(Tab!$L:$L,$AB91) - 1,"")</f>
        <v/>
      </c>
      <c r="AE91" s="53" t="str">
        <f aca="false">IF(NOT(ISBLANK($E91)),CONCATENATE("Tab!$N$",$AC91,":$N$",$AD91),"")</f>
        <v/>
      </c>
      <c r="AF91" s="53" t="str">
        <f aca="false">LEFT($F91,12)</f>
        <v/>
      </c>
      <c r="AG91" s="53" t="str">
        <f aca="true">IF(NOT(ISBLANK($F91)),MATCH($AF91,INDIRECT(CONCATENATE("Tab!$M$2:$M$",COUNTA(Tab!$M:$M))),0),"")</f>
        <v/>
      </c>
      <c r="AI91" s="53" t="str">
        <f aca="true">IF(NOT(ISBLANK($F91)),MATCH($AF91,INDIRECT(CONCATENATE("Tab!$Q$1:$Q$",COUNTA(Tab!$Q:$Q))),0),"")</f>
        <v/>
      </c>
      <c r="AJ91" s="53" t="str">
        <f aca="false">IF(NOT(ISBLANK($F91)),$AI91 + COUNTIF(Tab!$Q:$Q,$AF91) - 1,"")</f>
        <v/>
      </c>
      <c r="AK91" s="53" t="str">
        <f aca="false">IF(NOT(ISBLANK($F91)),CONCATENATE("Tab!$S$",$AI91,":$S$",$AJ91),"")</f>
        <v/>
      </c>
      <c r="AM91" s="53" t="str">
        <f aca="false">LEFT($H91,18)</f>
        <v/>
      </c>
      <c r="AN91" s="53" t="str">
        <f aca="true">IF(NOT(ISBLANK($H91)),MATCH($AM91,INDIRECT(CONCATENATE("Tab!$R$2:$R$",COUNTA(Tab!$R:$R))),0),"")</f>
        <v/>
      </c>
      <c r="AP91" s="53" t="str">
        <f aca="false">IF(LEFT($C91,3)=LEFT($D91,3),"","X")</f>
        <v/>
      </c>
      <c r="AQ91" s="53" t="str">
        <f aca="false">IF(LEFT($E91,6)=LEFT($D91,6),"","X")</f>
        <v/>
      </c>
      <c r="AR91" s="53" t="str">
        <f aca="false">IF(LEFT($E91,9)=LEFT($F91,9),"","X")</f>
        <v/>
      </c>
      <c r="AS91" s="53" t="str">
        <f aca="false">IF(LEFT($H91,12)=LEFT($F91,12),"","X")</f>
        <v/>
      </c>
    </row>
    <row r="92" s="53" customFormat="true" ht="15.6" hidden="false" customHeight="false" outlineLevel="0" collapsed="false">
      <c r="B92" s="54" t="n">
        <v>76</v>
      </c>
      <c r="C92" s="55"/>
      <c r="D92" s="55"/>
      <c r="E92" s="55"/>
      <c r="F92" s="55"/>
      <c r="G92" s="47" t="str">
        <f aca="true">IFERROR(OFFSET(Tab!$M$1,$AG92,2,1,1),"")</f>
        <v/>
      </c>
      <c r="H92" s="55"/>
      <c r="I92" s="48" t="str">
        <f aca="true">IF(COUNTIF($AP92:$AS92,"X")=0,IFERROR(OFFSET(Tab!$T$1,$AN92,0,1,1),""),0)</f>
        <v/>
      </c>
      <c r="J92" s="56"/>
      <c r="K92" s="57"/>
      <c r="L92" s="50"/>
      <c r="M92" s="51" t="n">
        <v>1</v>
      </c>
      <c r="N92" s="48" t="n">
        <f aca="false">IFERROR($I92*$J92*$M92,0)</f>
        <v>0</v>
      </c>
      <c r="O92" s="52" t="n">
        <v>0</v>
      </c>
      <c r="R92" s="53" t="str">
        <f aca="false">LEFT($C92,3)</f>
        <v/>
      </c>
      <c r="S92" s="53" t="str">
        <f aca="true">IF(NOT(ISBLANK($C92)),MATCH($R92,INDIRECT(CONCATENATE("Tab!$D$1:$D$",COUNTA(Tab!$F:$F))),0),"")</f>
        <v/>
      </c>
      <c r="T92" s="53" t="str">
        <f aca="false">IF(NOT(ISBLANK($C92)),$S92 + COUNTIF(Tab!$D:$D,$R92) - 1,"")</f>
        <v/>
      </c>
      <c r="U92" s="53" t="str">
        <f aca="false">IF(NOT(ISBLANK(C92)),CONCATENATE("Tab!$F$",S92,":$F$",T92),"")</f>
        <v/>
      </c>
      <c r="W92" s="53" t="str">
        <f aca="false">LEFT($D92,6)</f>
        <v/>
      </c>
      <c r="X92" s="53" t="str">
        <f aca="true">IF(NOT(ISBLANK($D92)),MATCH($W92,INDIRECT(CONCATENATE("Tab!$H$1:$H$",COUNTA(Tab!$J:$J))),0),"")</f>
        <v/>
      </c>
      <c r="Y92" s="53" t="str">
        <f aca="false">IF(NOT(ISBLANK($D92)),$X92 + COUNTIF(Tab!$H:$H,$W92) - 1,"")</f>
        <v/>
      </c>
      <c r="Z92" s="53" t="str">
        <f aca="false">IF(NOT(ISBLANK($D92)),CONCATENATE("Tab!$J$",$X92,":$J$",$Y92),"")</f>
        <v/>
      </c>
      <c r="AB92" s="53" t="str">
        <f aca="false">LEFT($E92,9)</f>
        <v/>
      </c>
      <c r="AC92" s="53" t="str">
        <f aca="true">IF(NOT(ISBLANK($E92)),MATCH($AB92,INDIRECT(CONCATENATE("Tab!$L$1:$L$",COUNTA(Tab!$N:$N))),0),"")</f>
        <v/>
      </c>
      <c r="AD92" s="53" t="str">
        <f aca="false">IF(NOT(ISBLANK($E92)),$AC92 + COUNTIF(Tab!$L:$L,$AB92) - 1,"")</f>
        <v/>
      </c>
      <c r="AE92" s="53" t="str">
        <f aca="false">IF(NOT(ISBLANK($E92)),CONCATENATE("Tab!$N$",$AC92,":$N$",$AD92),"")</f>
        <v/>
      </c>
      <c r="AF92" s="53" t="str">
        <f aca="false">LEFT($F92,12)</f>
        <v/>
      </c>
      <c r="AG92" s="53" t="str">
        <f aca="true">IF(NOT(ISBLANK($F92)),MATCH($AF92,INDIRECT(CONCATENATE("Tab!$M$2:$M$",COUNTA(Tab!$M:$M))),0),"")</f>
        <v/>
      </c>
      <c r="AI92" s="53" t="str">
        <f aca="true">IF(NOT(ISBLANK($F92)),MATCH($AF92,INDIRECT(CONCATENATE("Tab!$Q$1:$Q$",COUNTA(Tab!$Q:$Q))),0),"")</f>
        <v/>
      </c>
      <c r="AJ92" s="53" t="str">
        <f aca="false">IF(NOT(ISBLANK($F92)),$AI92 + COUNTIF(Tab!$Q:$Q,$AF92) - 1,"")</f>
        <v/>
      </c>
      <c r="AK92" s="53" t="str">
        <f aca="false">IF(NOT(ISBLANK($F92)),CONCATENATE("Tab!$S$",$AI92,":$S$",$AJ92),"")</f>
        <v/>
      </c>
      <c r="AM92" s="53" t="str">
        <f aca="false">LEFT($H92,18)</f>
        <v/>
      </c>
      <c r="AN92" s="53" t="str">
        <f aca="true">IF(NOT(ISBLANK($H92)),MATCH($AM92,INDIRECT(CONCATENATE("Tab!$R$2:$R$",COUNTA(Tab!$R:$R))),0),"")</f>
        <v/>
      </c>
      <c r="AP92" s="53" t="str">
        <f aca="false">IF(LEFT($C92,3)=LEFT($D92,3),"","X")</f>
        <v/>
      </c>
      <c r="AQ92" s="53" t="str">
        <f aca="false">IF(LEFT($E92,6)=LEFT($D92,6),"","X")</f>
        <v/>
      </c>
      <c r="AR92" s="53" t="str">
        <f aca="false">IF(LEFT($E92,9)=LEFT($F92,9),"","X")</f>
        <v/>
      </c>
      <c r="AS92" s="53" t="str">
        <f aca="false">IF(LEFT($H92,12)=LEFT($F92,12),"","X")</f>
        <v/>
      </c>
    </row>
    <row r="93" s="53" customFormat="true" ht="15.6" hidden="false" customHeight="false" outlineLevel="0" collapsed="false">
      <c r="B93" s="54" t="n">
        <v>77</v>
      </c>
      <c r="C93" s="55"/>
      <c r="D93" s="55"/>
      <c r="E93" s="55"/>
      <c r="F93" s="55"/>
      <c r="G93" s="47" t="str">
        <f aca="true">IFERROR(OFFSET(Tab!$M$1,$AG93,2,1,1),"")</f>
        <v/>
      </c>
      <c r="H93" s="55"/>
      <c r="I93" s="48" t="str">
        <f aca="true">IF(COUNTIF($AP93:$AS93,"X")=0,IFERROR(OFFSET(Tab!$T$1,$AN93,0,1,1),""),0)</f>
        <v/>
      </c>
      <c r="J93" s="56"/>
      <c r="K93" s="57"/>
      <c r="L93" s="50"/>
      <c r="M93" s="51" t="n">
        <v>1</v>
      </c>
      <c r="N93" s="48" t="n">
        <f aca="false">IFERROR($I93*$J93*$M93,0)</f>
        <v>0</v>
      </c>
      <c r="O93" s="52" t="n">
        <v>0</v>
      </c>
      <c r="R93" s="53" t="str">
        <f aca="false">LEFT($C93,3)</f>
        <v/>
      </c>
      <c r="S93" s="53" t="str">
        <f aca="true">IF(NOT(ISBLANK($C93)),MATCH($R93,INDIRECT(CONCATENATE("Tab!$D$1:$D$",COUNTA(Tab!$F:$F))),0),"")</f>
        <v/>
      </c>
      <c r="T93" s="53" t="str">
        <f aca="false">IF(NOT(ISBLANK($C93)),$S93 + COUNTIF(Tab!$D:$D,$R93) - 1,"")</f>
        <v/>
      </c>
      <c r="U93" s="53" t="str">
        <f aca="false">IF(NOT(ISBLANK(C93)),CONCATENATE("Tab!$F$",S93,":$F$",T93),"")</f>
        <v/>
      </c>
      <c r="W93" s="53" t="str">
        <f aca="false">LEFT($D93,6)</f>
        <v/>
      </c>
      <c r="X93" s="53" t="str">
        <f aca="true">IF(NOT(ISBLANK($D93)),MATCH($W93,INDIRECT(CONCATENATE("Tab!$H$1:$H$",COUNTA(Tab!$J:$J))),0),"")</f>
        <v/>
      </c>
      <c r="Y93" s="53" t="str">
        <f aca="false">IF(NOT(ISBLANK($D93)),$X93 + COUNTIF(Tab!$H:$H,$W93) - 1,"")</f>
        <v/>
      </c>
      <c r="Z93" s="53" t="str">
        <f aca="false">IF(NOT(ISBLANK($D93)),CONCATENATE("Tab!$J$",$X93,":$J$",$Y93),"")</f>
        <v/>
      </c>
      <c r="AB93" s="53" t="str">
        <f aca="false">LEFT($E93,9)</f>
        <v/>
      </c>
      <c r="AC93" s="53" t="str">
        <f aca="true">IF(NOT(ISBLANK($E93)),MATCH($AB93,INDIRECT(CONCATENATE("Tab!$L$1:$L$",COUNTA(Tab!$N:$N))),0),"")</f>
        <v/>
      </c>
      <c r="AD93" s="53" t="str">
        <f aca="false">IF(NOT(ISBLANK($E93)),$AC93 + COUNTIF(Tab!$L:$L,$AB93) - 1,"")</f>
        <v/>
      </c>
      <c r="AE93" s="53" t="str">
        <f aca="false">IF(NOT(ISBLANK($E93)),CONCATENATE("Tab!$N$",$AC93,":$N$",$AD93),"")</f>
        <v/>
      </c>
      <c r="AF93" s="53" t="str">
        <f aca="false">LEFT($F93,12)</f>
        <v/>
      </c>
      <c r="AG93" s="53" t="str">
        <f aca="true">IF(NOT(ISBLANK($F93)),MATCH($AF93,INDIRECT(CONCATENATE("Tab!$M$2:$M$",COUNTA(Tab!$M:$M))),0),"")</f>
        <v/>
      </c>
      <c r="AI93" s="53" t="str">
        <f aca="true">IF(NOT(ISBLANK($F93)),MATCH($AF93,INDIRECT(CONCATENATE("Tab!$Q$1:$Q$",COUNTA(Tab!$Q:$Q))),0),"")</f>
        <v/>
      </c>
      <c r="AJ93" s="53" t="str">
        <f aca="false">IF(NOT(ISBLANK($F93)),$AI93 + COUNTIF(Tab!$Q:$Q,$AF93) - 1,"")</f>
        <v/>
      </c>
      <c r="AK93" s="53" t="str">
        <f aca="false">IF(NOT(ISBLANK($F93)),CONCATENATE("Tab!$S$",$AI93,":$S$",$AJ93),"")</f>
        <v/>
      </c>
      <c r="AM93" s="53" t="str">
        <f aca="false">LEFT($H93,18)</f>
        <v/>
      </c>
      <c r="AN93" s="53" t="str">
        <f aca="true">IF(NOT(ISBLANK($H93)),MATCH($AM93,INDIRECT(CONCATENATE("Tab!$R$2:$R$",COUNTA(Tab!$R:$R))),0),"")</f>
        <v/>
      </c>
      <c r="AP93" s="53" t="str">
        <f aca="false">IF(LEFT($C93,3)=LEFT($D93,3),"","X")</f>
        <v/>
      </c>
      <c r="AQ93" s="53" t="str">
        <f aca="false">IF(LEFT($E93,6)=LEFT($D93,6),"","X")</f>
        <v/>
      </c>
      <c r="AR93" s="53" t="str">
        <f aca="false">IF(LEFT($E93,9)=LEFT($F93,9),"","X")</f>
        <v/>
      </c>
      <c r="AS93" s="53" t="str">
        <f aca="false">IF(LEFT($H93,12)=LEFT($F93,12),"","X")</f>
        <v/>
      </c>
    </row>
    <row r="94" s="53" customFormat="true" ht="15.6" hidden="false" customHeight="false" outlineLevel="0" collapsed="false">
      <c r="B94" s="54" t="n">
        <v>78</v>
      </c>
      <c r="C94" s="55"/>
      <c r="D94" s="55"/>
      <c r="E94" s="55"/>
      <c r="F94" s="55"/>
      <c r="G94" s="47" t="str">
        <f aca="true">IFERROR(OFFSET(Tab!$M$1,$AG94,2,1,1),"")</f>
        <v/>
      </c>
      <c r="H94" s="55"/>
      <c r="I94" s="48" t="str">
        <f aca="true">IF(COUNTIF($AP94:$AS94,"X")=0,IFERROR(OFFSET(Tab!$T$1,$AN94,0,1,1),""),0)</f>
        <v/>
      </c>
      <c r="J94" s="56"/>
      <c r="K94" s="57"/>
      <c r="L94" s="50"/>
      <c r="M94" s="51" t="n">
        <v>1</v>
      </c>
      <c r="N94" s="48" t="n">
        <f aca="false">IFERROR($I94*$J94*$M94,0)</f>
        <v>0</v>
      </c>
      <c r="O94" s="52" t="n">
        <v>0</v>
      </c>
      <c r="R94" s="53" t="str">
        <f aca="false">LEFT($C94,3)</f>
        <v/>
      </c>
      <c r="S94" s="53" t="str">
        <f aca="true">IF(NOT(ISBLANK($C94)),MATCH($R94,INDIRECT(CONCATENATE("Tab!$D$1:$D$",COUNTA(Tab!$F:$F))),0),"")</f>
        <v/>
      </c>
      <c r="T94" s="53" t="str">
        <f aca="false">IF(NOT(ISBLANK($C94)),$S94 + COUNTIF(Tab!$D:$D,$R94) - 1,"")</f>
        <v/>
      </c>
      <c r="U94" s="53" t="str">
        <f aca="false">IF(NOT(ISBLANK(C94)),CONCATENATE("Tab!$F$",S94,":$F$",T94),"")</f>
        <v/>
      </c>
      <c r="W94" s="53" t="str">
        <f aca="false">LEFT($D94,6)</f>
        <v/>
      </c>
      <c r="X94" s="53" t="str">
        <f aca="true">IF(NOT(ISBLANK($D94)),MATCH($W94,INDIRECT(CONCATENATE("Tab!$H$1:$H$",COUNTA(Tab!$J:$J))),0),"")</f>
        <v/>
      </c>
      <c r="Y94" s="53" t="str">
        <f aca="false">IF(NOT(ISBLANK($D94)),$X94 + COUNTIF(Tab!$H:$H,$W94) - 1,"")</f>
        <v/>
      </c>
      <c r="Z94" s="53" t="str">
        <f aca="false">IF(NOT(ISBLANK($D94)),CONCATENATE("Tab!$J$",$X94,":$J$",$Y94),"")</f>
        <v/>
      </c>
      <c r="AB94" s="53" t="str">
        <f aca="false">LEFT($E94,9)</f>
        <v/>
      </c>
      <c r="AC94" s="53" t="str">
        <f aca="true">IF(NOT(ISBLANK($E94)),MATCH($AB94,INDIRECT(CONCATENATE("Tab!$L$1:$L$",COUNTA(Tab!$N:$N))),0),"")</f>
        <v/>
      </c>
      <c r="AD94" s="53" t="str">
        <f aca="false">IF(NOT(ISBLANK($E94)),$AC94 + COUNTIF(Tab!$L:$L,$AB94) - 1,"")</f>
        <v/>
      </c>
      <c r="AE94" s="53" t="str">
        <f aca="false">IF(NOT(ISBLANK($E94)),CONCATENATE("Tab!$N$",$AC94,":$N$",$AD94),"")</f>
        <v/>
      </c>
      <c r="AF94" s="53" t="str">
        <f aca="false">LEFT($F94,12)</f>
        <v/>
      </c>
      <c r="AG94" s="53" t="str">
        <f aca="true">IF(NOT(ISBLANK($F94)),MATCH($AF94,INDIRECT(CONCATENATE("Tab!$M$2:$M$",COUNTA(Tab!$M:$M))),0),"")</f>
        <v/>
      </c>
      <c r="AI94" s="53" t="str">
        <f aca="true">IF(NOT(ISBLANK($F94)),MATCH($AF94,INDIRECT(CONCATENATE("Tab!$Q$1:$Q$",COUNTA(Tab!$Q:$Q))),0),"")</f>
        <v/>
      </c>
      <c r="AJ94" s="53" t="str">
        <f aca="false">IF(NOT(ISBLANK($F94)),$AI94 + COUNTIF(Tab!$Q:$Q,$AF94) - 1,"")</f>
        <v/>
      </c>
      <c r="AK94" s="53" t="str">
        <f aca="false">IF(NOT(ISBLANK($F94)),CONCATENATE("Tab!$S$",$AI94,":$S$",$AJ94),"")</f>
        <v/>
      </c>
      <c r="AM94" s="53" t="str">
        <f aca="false">LEFT($H94,18)</f>
        <v/>
      </c>
      <c r="AN94" s="53" t="str">
        <f aca="true">IF(NOT(ISBLANK($H94)),MATCH($AM94,INDIRECT(CONCATENATE("Tab!$R$2:$R$",COUNTA(Tab!$R:$R))),0),"")</f>
        <v/>
      </c>
      <c r="AP94" s="53" t="str">
        <f aca="false">IF(LEFT($C94,3)=LEFT($D94,3),"","X")</f>
        <v/>
      </c>
      <c r="AQ94" s="53" t="str">
        <f aca="false">IF(LEFT($E94,6)=LEFT($D94,6),"","X")</f>
        <v/>
      </c>
      <c r="AR94" s="53" t="str">
        <f aca="false">IF(LEFT($E94,9)=LEFT($F94,9),"","X")</f>
        <v/>
      </c>
      <c r="AS94" s="53" t="str">
        <f aca="false">IF(LEFT($H94,12)=LEFT($F94,12),"","X")</f>
        <v/>
      </c>
    </row>
    <row r="95" s="53" customFormat="true" ht="15.6" hidden="false" customHeight="false" outlineLevel="0" collapsed="false">
      <c r="B95" s="54" t="n">
        <v>79</v>
      </c>
      <c r="C95" s="55"/>
      <c r="D95" s="55"/>
      <c r="E95" s="55"/>
      <c r="F95" s="55"/>
      <c r="G95" s="47" t="str">
        <f aca="true">IFERROR(OFFSET(Tab!$M$1,$AG95,2,1,1),"")</f>
        <v/>
      </c>
      <c r="H95" s="55"/>
      <c r="I95" s="48" t="str">
        <f aca="true">IF(COUNTIF($AP95:$AS95,"X")=0,IFERROR(OFFSET(Tab!$T$1,$AN95,0,1,1),""),0)</f>
        <v/>
      </c>
      <c r="J95" s="56"/>
      <c r="K95" s="57"/>
      <c r="L95" s="50"/>
      <c r="M95" s="51" t="n">
        <v>1</v>
      </c>
      <c r="N95" s="48" t="n">
        <f aca="false">IFERROR($I95*$J95*$M95,0)</f>
        <v>0</v>
      </c>
      <c r="O95" s="52" t="n">
        <v>0</v>
      </c>
      <c r="R95" s="53" t="str">
        <f aca="false">LEFT($C95,3)</f>
        <v/>
      </c>
      <c r="S95" s="53" t="str">
        <f aca="true">IF(NOT(ISBLANK($C95)),MATCH($R95,INDIRECT(CONCATENATE("Tab!$D$1:$D$",COUNTA(Tab!$F:$F))),0),"")</f>
        <v/>
      </c>
      <c r="T95" s="53" t="str">
        <f aca="false">IF(NOT(ISBLANK($C95)),$S95 + COUNTIF(Tab!$D:$D,$R95) - 1,"")</f>
        <v/>
      </c>
      <c r="U95" s="53" t="str">
        <f aca="false">IF(NOT(ISBLANK(C95)),CONCATENATE("Tab!$F$",S95,":$F$",T95),"")</f>
        <v/>
      </c>
      <c r="W95" s="53" t="str">
        <f aca="false">LEFT($D95,6)</f>
        <v/>
      </c>
      <c r="X95" s="53" t="str">
        <f aca="true">IF(NOT(ISBLANK($D95)),MATCH($W95,INDIRECT(CONCATENATE("Tab!$H$1:$H$",COUNTA(Tab!$J:$J))),0),"")</f>
        <v/>
      </c>
      <c r="Y95" s="53" t="str">
        <f aca="false">IF(NOT(ISBLANK($D95)),$X95 + COUNTIF(Tab!$H:$H,$W95) - 1,"")</f>
        <v/>
      </c>
      <c r="Z95" s="53" t="str">
        <f aca="false">IF(NOT(ISBLANK($D95)),CONCATENATE("Tab!$J$",$X95,":$J$",$Y95),"")</f>
        <v/>
      </c>
      <c r="AB95" s="53" t="str">
        <f aca="false">LEFT($E95,9)</f>
        <v/>
      </c>
      <c r="AC95" s="53" t="str">
        <f aca="true">IF(NOT(ISBLANK($E95)),MATCH($AB95,INDIRECT(CONCATENATE("Tab!$L$1:$L$",COUNTA(Tab!$N:$N))),0),"")</f>
        <v/>
      </c>
      <c r="AD95" s="53" t="str">
        <f aca="false">IF(NOT(ISBLANK($E95)),$AC95 + COUNTIF(Tab!$L:$L,$AB95) - 1,"")</f>
        <v/>
      </c>
      <c r="AE95" s="53" t="str">
        <f aca="false">IF(NOT(ISBLANK($E95)),CONCATENATE("Tab!$N$",$AC95,":$N$",$AD95),"")</f>
        <v/>
      </c>
      <c r="AF95" s="53" t="str">
        <f aca="false">LEFT($F95,12)</f>
        <v/>
      </c>
      <c r="AG95" s="53" t="str">
        <f aca="true">IF(NOT(ISBLANK($F95)),MATCH($AF95,INDIRECT(CONCATENATE("Tab!$M$2:$M$",COUNTA(Tab!$M:$M))),0),"")</f>
        <v/>
      </c>
      <c r="AI95" s="53" t="str">
        <f aca="true">IF(NOT(ISBLANK($F95)),MATCH($AF95,INDIRECT(CONCATENATE("Tab!$Q$1:$Q$",COUNTA(Tab!$Q:$Q))),0),"")</f>
        <v/>
      </c>
      <c r="AJ95" s="53" t="str">
        <f aca="false">IF(NOT(ISBLANK($F95)),$AI95 + COUNTIF(Tab!$Q:$Q,$AF95) - 1,"")</f>
        <v/>
      </c>
      <c r="AK95" s="53" t="str">
        <f aca="false">IF(NOT(ISBLANK($F95)),CONCATENATE("Tab!$S$",$AI95,":$S$",$AJ95),"")</f>
        <v/>
      </c>
      <c r="AM95" s="53" t="str">
        <f aca="false">LEFT($H95,18)</f>
        <v/>
      </c>
      <c r="AN95" s="53" t="str">
        <f aca="true">IF(NOT(ISBLANK($H95)),MATCH($AM95,INDIRECT(CONCATENATE("Tab!$R$2:$R$",COUNTA(Tab!$R:$R))),0),"")</f>
        <v/>
      </c>
      <c r="AP95" s="53" t="str">
        <f aca="false">IF(LEFT($C95,3)=LEFT($D95,3),"","X")</f>
        <v/>
      </c>
      <c r="AQ95" s="53" t="str">
        <f aca="false">IF(LEFT($E95,6)=LEFT($D95,6),"","X")</f>
        <v/>
      </c>
      <c r="AR95" s="53" t="str">
        <f aca="false">IF(LEFT($E95,9)=LEFT($F95,9),"","X")</f>
        <v/>
      </c>
      <c r="AS95" s="53" t="str">
        <f aca="false">IF(LEFT($H95,12)=LEFT($F95,12),"","X")</f>
        <v/>
      </c>
    </row>
    <row r="96" s="53" customFormat="true" ht="15.6" hidden="false" customHeight="false" outlineLevel="0" collapsed="false">
      <c r="B96" s="54" t="n">
        <v>80</v>
      </c>
      <c r="C96" s="55"/>
      <c r="D96" s="55"/>
      <c r="E96" s="55"/>
      <c r="F96" s="55"/>
      <c r="G96" s="47" t="str">
        <f aca="true">IFERROR(OFFSET(Tab!$M$1,$AG96,2,1,1),"")</f>
        <v/>
      </c>
      <c r="H96" s="55"/>
      <c r="I96" s="48" t="str">
        <f aca="true">IF(COUNTIF($AP96:$AS96,"X")=0,IFERROR(OFFSET(Tab!$T$1,$AN96,0,1,1),""),0)</f>
        <v/>
      </c>
      <c r="J96" s="56"/>
      <c r="K96" s="57"/>
      <c r="L96" s="50"/>
      <c r="M96" s="51" t="n">
        <v>1</v>
      </c>
      <c r="N96" s="48" t="n">
        <f aca="false">IFERROR($I96*$J96*$M96,0)</f>
        <v>0</v>
      </c>
      <c r="O96" s="52" t="n">
        <v>0</v>
      </c>
      <c r="R96" s="53" t="str">
        <f aca="false">LEFT($C96,3)</f>
        <v/>
      </c>
      <c r="S96" s="53" t="str">
        <f aca="true">IF(NOT(ISBLANK($C96)),MATCH($R96,INDIRECT(CONCATENATE("Tab!$D$1:$D$",COUNTA(Tab!$F:$F))),0),"")</f>
        <v/>
      </c>
      <c r="T96" s="53" t="str">
        <f aca="false">IF(NOT(ISBLANK($C96)),$S96 + COUNTIF(Tab!$D:$D,$R96) - 1,"")</f>
        <v/>
      </c>
      <c r="U96" s="53" t="str">
        <f aca="false">IF(NOT(ISBLANK(C96)),CONCATENATE("Tab!$F$",S96,":$F$",T96),"")</f>
        <v/>
      </c>
      <c r="W96" s="53" t="str">
        <f aca="false">LEFT($D96,6)</f>
        <v/>
      </c>
      <c r="X96" s="53" t="str">
        <f aca="true">IF(NOT(ISBLANK($D96)),MATCH($W96,INDIRECT(CONCATENATE("Tab!$H$1:$H$",COUNTA(Tab!$J:$J))),0),"")</f>
        <v/>
      </c>
      <c r="Y96" s="53" t="str">
        <f aca="false">IF(NOT(ISBLANK($D96)),$X96 + COUNTIF(Tab!$H:$H,$W96) - 1,"")</f>
        <v/>
      </c>
      <c r="Z96" s="53" t="str">
        <f aca="false">IF(NOT(ISBLANK($D96)),CONCATENATE("Tab!$J$",$X96,":$J$",$Y96),"")</f>
        <v/>
      </c>
      <c r="AB96" s="53" t="str">
        <f aca="false">LEFT($E96,9)</f>
        <v/>
      </c>
      <c r="AC96" s="53" t="str">
        <f aca="true">IF(NOT(ISBLANK($E96)),MATCH($AB96,INDIRECT(CONCATENATE("Tab!$L$1:$L$",COUNTA(Tab!$N:$N))),0),"")</f>
        <v/>
      </c>
      <c r="AD96" s="53" t="str">
        <f aca="false">IF(NOT(ISBLANK($E96)),$AC96 + COUNTIF(Tab!$L:$L,$AB96) - 1,"")</f>
        <v/>
      </c>
      <c r="AE96" s="53" t="str">
        <f aca="false">IF(NOT(ISBLANK($E96)),CONCATENATE("Tab!$N$",$AC96,":$N$",$AD96),"")</f>
        <v/>
      </c>
      <c r="AF96" s="53" t="str">
        <f aca="false">LEFT($F96,12)</f>
        <v/>
      </c>
      <c r="AG96" s="53" t="str">
        <f aca="true">IF(NOT(ISBLANK($F96)),MATCH($AF96,INDIRECT(CONCATENATE("Tab!$M$2:$M$",COUNTA(Tab!$M:$M))),0),"")</f>
        <v/>
      </c>
      <c r="AI96" s="53" t="str">
        <f aca="true">IF(NOT(ISBLANK($F96)),MATCH($AF96,INDIRECT(CONCATENATE("Tab!$Q$1:$Q$",COUNTA(Tab!$Q:$Q))),0),"")</f>
        <v/>
      </c>
      <c r="AJ96" s="53" t="str">
        <f aca="false">IF(NOT(ISBLANK($F96)),$AI96 + COUNTIF(Tab!$Q:$Q,$AF96) - 1,"")</f>
        <v/>
      </c>
      <c r="AK96" s="53" t="str">
        <f aca="false">IF(NOT(ISBLANK($F96)),CONCATENATE("Tab!$S$",$AI96,":$S$",$AJ96),"")</f>
        <v/>
      </c>
      <c r="AM96" s="53" t="str">
        <f aca="false">LEFT($H96,18)</f>
        <v/>
      </c>
      <c r="AN96" s="53" t="str">
        <f aca="true">IF(NOT(ISBLANK($H96)),MATCH($AM96,INDIRECT(CONCATENATE("Tab!$R$2:$R$",COUNTA(Tab!$R:$R))),0),"")</f>
        <v/>
      </c>
      <c r="AP96" s="53" t="str">
        <f aca="false">IF(LEFT($C96,3)=LEFT($D96,3),"","X")</f>
        <v/>
      </c>
      <c r="AQ96" s="53" t="str">
        <f aca="false">IF(LEFT($E96,6)=LEFT($D96,6),"","X")</f>
        <v/>
      </c>
      <c r="AR96" s="53" t="str">
        <f aca="false">IF(LEFT($E96,9)=LEFT($F96,9),"","X")</f>
        <v/>
      </c>
      <c r="AS96" s="53" t="str">
        <f aca="false">IF(LEFT($H96,12)=LEFT($F96,12),"","X")</f>
        <v/>
      </c>
    </row>
    <row r="97" s="53" customFormat="true" ht="15.6" hidden="false" customHeight="false" outlineLevel="0" collapsed="false">
      <c r="B97" s="54" t="n">
        <v>81</v>
      </c>
      <c r="C97" s="55"/>
      <c r="D97" s="55"/>
      <c r="E97" s="55"/>
      <c r="F97" s="55"/>
      <c r="G97" s="47" t="str">
        <f aca="true">IFERROR(OFFSET(Tab!$M$1,$AG97,2,1,1),"")</f>
        <v/>
      </c>
      <c r="H97" s="55"/>
      <c r="I97" s="48" t="str">
        <f aca="true">IF(COUNTIF($AP97:$AS97,"X")=0,IFERROR(OFFSET(Tab!$T$1,$AN97,0,1,1),""),0)</f>
        <v/>
      </c>
      <c r="J97" s="56"/>
      <c r="K97" s="57"/>
      <c r="L97" s="50"/>
      <c r="M97" s="51" t="n">
        <v>1</v>
      </c>
      <c r="N97" s="48" t="n">
        <f aca="false">IFERROR($I97*$J97*$M97,0)</f>
        <v>0</v>
      </c>
      <c r="O97" s="52" t="n">
        <v>0</v>
      </c>
      <c r="R97" s="53" t="str">
        <f aca="false">LEFT($C97,3)</f>
        <v/>
      </c>
      <c r="S97" s="53" t="str">
        <f aca="true">IF(NOT(ISBLANK($C97)),MATCH($R97,INDIRECT(CONCATENATE("Tab!$D$1:$D$",COUNTA(Tab!$F:$F))),0),"")</f>
        <v/>
      </c>
      <c r="T97" s="53" t="str">
        <f aca="false">IF(NOT(ISBLANK($C97)),$S97 + COUNTIF(Tab!$D:$D,$R97) - 1,"")</f>
        <v/>
      </c>
      <c r="U97" s="53" t="str">
        <f aca="false">IF(NOT(ISBLANK(C97)),CONCATENATE("Tab!$F$",S97,":$F$",T97),"")</f>
        <v/>
      </c>
      <c r="W97" s="53" t="str">
        <f aca="false">LEFT($D97,6)</f>
        <v/>
      </c>
      <c r="X97" s="53" t="str">
        <f aca="true">IF(NOT(ISBLANK($D97)),MATCH($W97,INDIRECT(CONCATENATE("Tab!$H$1:$H$",COUNTA(Tab!$J:$J))),0),"")</f>
        <v/>
      </c>
      <c r="Y97" s="53" t="str">
        <f aca="false">IF(NOT(ISBLANK($D97)),$X97 + COUNTIF(Tab!$H:$H,$W97) - 1,"")</f>
        <v/>
      </c>
      <c r="Z97" s="53" t="str">
        <f aca="false">IF(NOT(ISBLANK($D97)),CONCATENATE("Tab!$J$",$X97,":$J$",$Y97),"")</f>
        <v/>
      </c>
      <c r="AB97" s="53" t="str">
        <f aca="false">LEFT($E97,9)</f>
        <v/>
      </c>
      <c r="AC97" s="53" t="str">
        <f aca="true">IF(NOT(ISBLANK($E97)),MATCH($AB97,INDIRECT(CONCATENATE("Tab!$L$1:$L$",COUNTA(Tab!$N:$N))),0),"")</f>
        <v/>
      </c>
      <c r="AD97" s="53" t="str">
        <f aca="false">IF(NOT(ISBLANK($E97)),$AC97 + COUNTIF(Tab!$L:$L,$AB97) - 1,"")</f>
        <v/>
      </c>
      <c r="AE97" s="53" t="str">
        <f aca="false">IF(NOT(ISBLANK($E97)),CONCATENATE("Tab!$N$",$AC97,":$N$",$AD97),"")</f>
        <v/>
      </c>
      <c r="AF97" s="53" t="str">
        <f aca="false">LEFT($F97,12)</f>
        <v/>
      </c>
      <c r="AG97" s="53" t="str">
        <f aca="true">IF(NOT(ISBLANK($F97)),MATCH($AF97,INDIRECT(CONCATENATE("Tab!$M$2:$M$",COUNTA(Tab!$M:$M))),0),"")</f>
        <v/>
      </c>
      <c r="AI97" s="53" t="str">
        <f aca="true">IF(NOT(ISBLANK($F97)),MATCH($AF97,INDIRECT(CONCATENATE("Tab!$Q$1:$Q$",COUNTA(Tab!$Q:$Q))),0),"")</f>
        <v/>
      </c>
      <c r="AJ97" s="53" t="str">
        <f aca="false">IF(NOT(ISBLANK($F97)),$AI97 + COUNTIF(Tab!$Q:$Q,$AF97) - 1,"")</f>
        <v/>
      </c>
      <c r="AK97" s="53" t="str">
        <f aca="false">IF(NOT(ISBLANK($F97)),CONCATENATE("Tab!$S$",$AI97,":$S$",$AJ97),"")</f>
        <v/>
      </c>
      <c r="AM97" s="53" t="str">
        <f aca="false">LEFT($H97,18)</f>
        <v/>
      </c>
      <c r="AN97" s="53" t="str">
        <f aca="true">IF(NOT(ISBLANK($H97)),MATCH($AM97,INDIRECT(CONCATENATE("Tab!$R$2:$R$",COUNTA(Tab!$R:$R))),0),"")</f>
        <v/>
      </c>
      <c r="AP97" s="53" t="str">
        <f aca="false">IF(LEFT($C97,3)=LEFT($D97,3),"","X")</f>
        <v/>
      </c>
      <c r="AQ97" s="53" t="str">
        <f aca="false">IF(LEFT($E97,6)=LEFT($D97,6),"","X")</f>
        <v/>
      </c>
      <c r="AR97" s="53" t="str">
        <f aca="false">IF(LEFT($E97,9)=LEFT($F97,9),"","X")</f>
        <v/>
      </c>
      <c r="AS97" s="53" t="str">
        <f aca="false">IF(LEFT($H97,12)=LEFT($F97,12),"","X")</f>
        <v/>
      </c>
    </row>
    <row r="98" s="53" customFormat="true" ht="15.6" hidden="false" customHeight="false" outlineLevel="0" collapsed="false">
      <c r="B98" s="54" t="n">
        <v>82</v>
      </c>
      <c r="C98" s="55"/>
      <c r="D98" s="55"/>
      <c r="E98" s="55"/>
      <c r="F98" s="55"/>
      <c r="G98" s="47" t="str">
        <f aca="true">IFERROR(OFFSET(Tab!$M$1,$AG98,2,1,1),"")</f>
        <v/>
      </c>
      <c r="H98" s="55"/>
      <c r="I98" s="48" t="str">
        <f aca="true">IF(COUNTIF($AP98:$AS98,"X")=0,IFERROR(OFFSET(Tab!$T$1,$AN98,0,1,1),""),0)</f>
        <v/>
      </c>
      <c r="J98" s="56"/>
      <c r="K98" s="57"/>
      <c r="L98" s="50"/>
      <c r="M98" s="51" t="n">
        <v>1</v>
      </c>
      <c r="N98" s="48" t="n">
        <f aca="false">IFERROR($I98*$J98*$M98,0)</f>
        <v>0</v>
      </c>
      <c r="O98" s="52" t="n">
        <v>0</v>
      </c>
      <c r="R98" s="53" t="str">
        <f aca="false">LEFT($C98,3)</f>
        <v/>
      </c>
      <c r="S98" s="53" t="str">
        <f aca="true">IF(NOT(ISBLANK($C98)),MATCH($R98,INDIRECT(CONCATENATE("Tab!$D$1:$D$",COUNTA(Tab!$F:$F))),0),"")</f>
        <v/>
      </c>
      <c r="T98" s="53" t="str">
        <f aca="false">IF(NOT(ISBLANK($C98)),$S98 + COUNTIF(Tab!$D:$D,$R98) - 1,"")</f>
        <v/>
      </c>
      <c r="U98" s="53" t="str">
        <f aca="false">IF(NOT(ISBLANK(C98)),CONCATENATE("Tab!$F$",S98,":$F$",T98),"")</f>
        <v/>
      </c>
      <c r="W98" s="53" t="str">
        <f aca="false">LEFT($D98,6)</f>
        <v/>
      </c>
      <c r="X98" s="53" t="str">
        <f aca="true">IF(NOT(ISBLANK($D98)),MATCH($W98,INDIRECT(CONCATENATE("Tab!$H$1:$H$",COUNTA(Tab!$J:$J))),0),"")</f>
        <v/>
      </c>
      <c r="Y98" s="53" t="str">
        <f aca="false">IF(NOT(ISBLANK($D98)),$X98 + COUNTIF(Tab!$H:$H,$W98) - 1,"")</f>
        <v/>
      </c>
      <c r="Z98" s="53" t="str">
        <f aca="false">IF(NOT(ISBLANK($D98)),CONCATENATE("Tab!$J$",$X98,":$J$",$Y98),"")</f>
        <v/>
      </c>
      <c r="AB98" s="53" t="str">
        <f aca="false">LEFT($E98,9)</f>
        <v/>
      </c>
      <c r="AC98" s="53" t="str">
        <f aca="true">IF(NOT(ISBLANK($E98)),MATCH($AB98,INDIRECT(CONCATENATE("Tab!$L$1:$L$",COUNTA(Tab!$N:$N))),0),"")</f>
        <v/>
      </c>
      <c r="AD98" s="53" t="str">
        <f aca="false">IF(NOT(ISBLANK($E98)),$AC98 + COUNTIF(Tab!$L:$L,$AB98) - 1,"")</f>
        <v/>
      </c>
      <c r="AE98" s="53" t="str">
        <f aca="false">IF(NOT(ISBLANK($E98)),CONCATENATE("Tab!$N$",$AC98,":$N$",$AD98),"")</f>
        <v/>
      </c>
      <c r="AF98" s="53" t="str">
        <f aca="false">LEFT($F98,12)</f>
        <v/>
      </c>
      <c r="AG98" s="53" t="str">
        <f aca="true">IF(NOT(ISBLANK($F98)),MATCH($AF98,INDIRECT(CONCATENATE("Tab!$M$2:$M$",COUNTA(Tab!$M:$M))),0),"")</f>
        <v/>
      </c>
      <c r="AI98" s="53" t="str">
        <f aca="true">IF(NOT(ISBLANK($F98)),MATCH($AF98,INDIRECT(CONCATENATE("Tab!$Q$1:$Q$",COUNTA(Tab!$Q:$Q))),0),"")</f>
        <v/>
      </c>
      <c r="AJ98" s="53" t="str">
        <f aca="false">IF(NOT(ISBLANK($F98)),$AI98 + COUNTIF(Tab!$Q:$Q,$AF98) - 1,"")</f>
        <v/>
      </c>
      <c r="AK98" s="53" t="str">
        <f aca="false">IF(NOT(ISBLANK($F98)),CONCATENATE("Tab!$S$",$AI98,":$S$",$AJ98),"")</f>
        <v/>
      </c>
      <c r="AM98" s="53" t="str">
        <f aca="false">LEFT($H98,18)</f>
        <v/>
      </c>
      <c r="AN98" s="53" t="str">
        <f aca="true">IF(NOT(ISBLANK($H98)),MATCH($AM98,INDIRECT(CONCATENATE("Tab!$R$2:$R$",COUNTA(Tab!$R:$R))),0),"")</f>
        <v/>
      </c>
      <c r="AP98" s="53" t="str">
        <f aca="false">IF(LEFT($C98,3)=LEFT($D98,3),"","X")</f>
        <v/>
      </c>
      <c r="AQ98" s="53" t="str">
        <f aca="false">IF(LEFT($E98,6)=LEFT($D98,6),"","X")</f>
        <v/>
      </c>
      <c r="AR98" s="53" t="str">
        <f aca="false">IF(LEFT($E98,9)=LEFT($F98,9),"","X")</f>
        <v/>
      </c>
      <c r="AS98" s="53" t="str">
        <f aca="false">IF(LEFT($H98,12)=LEFT($F98,12),"","X")</f>
        <v/>
      </c>
    </row>
    <row r="99" s="53" customFormat="true" ht="15.6" hidden="false" customHeight="false" outlineLevel="0" collapsed="false">
      <c r="B99" s="54" t="n">
        <v>83</v>
      </c>
      <c r="C99" s="55"/>
      <c r="D99" s="55"/>
      <c r="E99" s="55"/>
      <c r="F99" s="55"/>
      <c r="G99" s="47" t="str">
        <f aca="true">IFERROR(OFFSET(Tab!$M$1,$AG99,2,1,1),"")</f>
        <v/>
      </c>
      <c r="H99" s="55"/>
      <c r="I99" s="48" t="str">
        <f aca="true">IF(COUNTIF($AP99:$AS99,"X")=0,IFERROR(OFFSET(Tab!$T$1,$AN99,0,1,1),""),0)</f>
        <v/>
      </c>
      <c r="J99" s="56"/>
      <c r="K99" s="57"/>
      <c r="L99" s="50"/>
      <c r="M99" s="51" t="n">
        <v>1</v>
      </c>
      <c r="N99" s="48" t="n">
        <f aca="false">IFERROR($I99*$J99*$M99,0)</f>
        <v>0</v>
      </c>
      <c r="O99" s="52" t="n">
        <v>0</v>
      </c>
      <c r="R99" s="53" t="str">
        <f aca="false">LEFT($C99,3)</f>
        <v/>
      </c>
      <c r="S99" s="53" t="str">
        <f aca="true">IF(NOT(ISBLANK($C99)),MATCH($R99,INDIRECT(CONCATENATE("Tab!$D$1:$D$",COUNTA(Tab!$F:$F))),0),"")</f>
        <v/>
      </c>
      <c r="T99" s="53" t="str">
        <f aca="false">IF(NOT(ISBLANK($C99)),$S99 + COUNTIF(Tab!$D:$D,$R99) - 1,"")</f>
        <v/>
      </c>
      <c r="U99" s="53" t="str">
        <f aca="false">IF(NOT(ISBLANK(C99)),CONCATENATE("Tab!$F$",S99,":$F$",T99),"")</f>
        <v/>
      </c>
      <c r="W99" s="53" t="str">
        <f aca="false">LEFT($D99,6)</f>
        <v/>
      </c>
      <c r="X99" s="53" t="str">
        <f aca="true">IF(NOT(ISBLANK($D99)),MATCH($W99,INDIRECT(CONCATENATE("Tab!$H$1:$H$",COUNTA(Tab!$J:$J))),0),"")</f>
        <v/>
      </c>
      <c r="Y99" s="53" t="str">
        <f aca="false">IF(NOT(ISBLANK($D99)),$X99 + COUNTIF(Tab!$H:$H,$W99) - 1,"")</f>
        <v/>
      </c>
      <c r="Z99" s="53" t="str">
        <f aca="false">IF(NOT(ISBLANK($D99)),CONCATENATE("Tab!$J$",$X99,":$J$",$Y99),"")</f>
        <v/>
      </c>
      <c r="AB99" s="53" t="str">
        <f aca="false">LEFT($E99,9)</f>
        <v/>
      </c>
      <c r="AC99" s="53" t="str">
        <f aca="true">IF(NOT(ISBLANK($E99)),MATCH($AB99,INDIRECT(CONCATENATE("Tab!$L$1:$L$",COUNTA(Tab!$N:$N))),0),"")</f>
        <v/>
      </c>
      <c r="AD99" s="53" t="str">
        <f aca="false">IF(NOT(ISBLANK($E99)),$AC99 + COUNTIF(Tab!$L:$L,$AB99) - 1,"")</f>
        <v/>
      </c>
      <c r="AE99" s="53" t="str">
        <f aca="false">IF(NOT(ISBLANK($E99)),CONCATENATE("Tab!$N$",$AC99,":$N$",$AD99),"")</f>
        <v/>
      </c>
      <c r="AF99" s="53" t="str">
        <f aca="false">LEFT($F99,12)</f>
        <v/>
      </c>
      <c r="AG99" s="53" t="str">
        <f aca="true">IF(NOT(ISBLANK($F99)),MATCH($AF99,INDIRECT(CONCATENATE("Tab!$M$2:$M$",COUNTA(Tab!$M:$M))),0),"")</f>
        <v/>
      </c>
      <c r="AI99" s="53" t="str">
        <f aca="true">IF(NOT(ISBLANK($F99)),MATCH($AF99,INDIRECT(CONCATENATE("Tab!$Q$1:$Q$",COUNTA(Tab!$Q:$Q))),0),"")</f>
        <v/>
      </c>
      <c r="AJ99" s="53" t="str">
        <f aca="false">IF(NOT(ISBLANK($F99)),$AI99 + COUNTIF(Tab!$Q:$Q,$AF99) - 1,"")</f>
        <v/>
      </c>
      <c r="AK99" s="53" t="str">
        <f aca="false">IF(NOT(ISBLANK($F99)),CONCATENATE("Tab!$S$",$AI99,":$S$",$AJ99),"")</f>
        <v/>
      </c>
      <c r="AM99" s="53" t="str">
        <f aca="false">LEFT($H99,18)</f>
        <v/>
      </c>
      <c r="AN99" s="53" t="str">
        <f aca="true">IF(NOT(ISBLANK($H99)),MATCH($AM99,INDIRECT(CONCATENATE("Tab!$R$2:$R$",COUNTA(Tab!$R:$R))),0),"")</f>
        <v/>
      </c>
      <c r="AP99" s="53" t="str">
        <f aca="false">IF(LEFT($C99,3)=LEFT($D99,3),"","X")</f>
        <v/>
      </c>
      <c r="AQ99" s="53" t="str">
        <f aca="false">IF(LEFT($E99,6)=LEFT($D99,6),"","X")</f>
        <v/>
      </c>
      <c r="AR99" s="53" t="str">
        <f aca="false">IF(LEFT($E99,9)=LEFT($F99,9),"","X")</f>
        <v/>
      </c>
      <c r="AS99" s="53" t="str">
        <f aca="false">IF(LEFT($H99,12)=LEFT($F99,12),"","X")</f>
        <v/>
      </c>
    </row>
    <row r="100" s="53" customFormat="true" ht="15.6" hidden="false" customHeight="false" outlineLevel="0" collapsed="false">
      <c r="B100" s="54" t="n">
        <v>84</v>
      </c>
      <c r="C100" s="55"/>
      <c r="D100" s="55"/>
      <c r="E100" s="55"/>
      <c r="F100" s="55"/>
      <c r="G100" s="47" t="str">
        <f aca="true">IFERROR(OFFSET(Tab!$M$1,$AG100,2,1,1),"")</f>
        <v/>
      </c>
      <c r="H100" s="55"/>
      <c r="I100" s="48" t="str">
        <f aca="true">IF(COUNTIF($AP100:$AS100,"X")=0,IFERROR(OFFSET(Tab!$T$1,$AN100,0,1,1),""),0)</f>
        <v/>
      </c>
      <c r="J100" s="56"/>
      <c r="K100" s="57"/>
      <c r="L100" s="50"/>
      <c r="M100" s="51" t="n">
        <v>1</v>
      </c>
      <c r="N100" s="48" t="n">
        <f aca="false">IFERROR($I100*$J100*$M100,0)</f>
        <v>0</v>
      </c>
      <c r="O100" s="52" t="n">
        <v>0</v>
      </c>
      <c r="R100" s="53" t="str">
        <f aca="false">LEFT($C100,3)</f>
        <v/>
      </c>
      <c r="S100" s="53" t="str">
        <f aca="true">IF(NOT(ISBLANK($C100)),MATCH($R100,INDIRECT(CONCATENATE("Tab!$D$1:$D$",COUNTA(Tab!$F:$F))),0),"")</f>
        <v/>
      </c>
      <c r="T100" s="53" t="str">
        <f aca="false">IF(NOT(ISBLANK($C100)),$S100 + COUNTIF(Tab!$D:$D,$R100) - 1,"")</f>
        <v/>
      </c>
      <c r="U100" s="53" t="str">
        <f aca="false">IF(NOT(ISBLANK(C100)),CONCATENATE("Tab!$F$",S100,":$F$",T100),"")</f>
        <v/>
      </c>
      <c r="W100" s="53" t="str">
        <f aca="false">LEFT($D100,6)</f>
        <v/>
      </c>
      <c r="X100" s="53" t="str">
        <f aca="true">IF(NOT(ISBLANK($D100)),MATCH($W100,INDIRECT(CONCATENATE("Tab!$H$1:$H$",COUNTA(Tab!$J:$J))),0),"")</f>
        <v/>
      </c>
      <c r="Y100" s="53" t="str">
        <f aca="false">IF(NOT(ISBLANK($D100)),$X100 + COUNTIF(Tab!$H:$H,$W100) - 1,"")</f>
        <v/>
      </c>
      <c r="Z100" s="53" t="str">
        <f aca="false">IF(NOT(ISBLANK($D100)),CONCATENATE("Tab!$J$",$X100,":$J$",$Y100),"")</f>
        <v/>
      </c>
      <c r="AB100" s="53" t="str">
        <f aca="false">LEFT($E100,9)</f>
        <v/>
      </c>
      <c r="AC100" s="53" t="str">
        <f aca="true">IF(NOT(ISBLANK($E100)),MATCH($AB100,INDIRECT(CONCATENATE("Tab!$L$1:$L$",COUNTA(Tab!$N:$N))),0),"")</f>
        <v/>
      </c>
      <c r="AD100" s="53" t="str">
        <f aca="false">IF(NOT(ISBLANK($E100)),$AC100 + COUNTIF(Tab!$L:$L,$AB100) - 1,"")</f>
        <v/>
      </c>
      <c r="AE100" s="53" t="str">
        <f aca="false">IF(NOT(ISBLANK($E100)),CONCATENATE("Tab!$N$",$AC100,":$N$",$AD100),"")</f>
        <v/>
      </c>
      <c r="AF100" s="53" t="str">
        <f aca="false">LEFT($F100,12)</f>
        <v/>
      </c>
      <c r="AG100" s="53" t="str">
        <f aca="true">IF(NOT(ISBLANK($F100)),MATCH($AF100,INDIRECT(CONCATENATE("Tab!$M$2:$M$",COUNTA(Tab!$M:$M))),0),"")</f>
        <v/>
      </c>
      <c r="AI100" s="53" t="str">
        <f aca="true">IF(NOT(ISBLANK($F100)),MATCH($AF100,INDIRECT(CONCATENATE("Tab!$Q$1:$Q$",COUNTA(Tab!$Q:$Q))),0),"")</f>
        <v/>
      </c>
      <c r="AJ100" s="53" t="str">
        <f aca="false">IF(NOT(ISBLANK($F100)),$AI100 + COUNTIF(Tab!$Q:$Q,$AF100) - 1,"")</f>
        <v/>
      </c>
      <c r="AK100" s="53" t="str">
        <f aca="false">IF(NOT(ISBLANK($F100)),CONCATENATE("Tab!$S$",$AI100,":$S$",$AJ100),"")</f>
        <v/>
      </c>
      <c r="AM100" s="53" t="str">
        <f aca="false">LEFT($H100,18)</f>
        <v/>
      </c>
      <c r="AN100" s="53" t="str">
        <f aca="true">IF(NOT(ISBLANK($H100)),MATCH($AM100,INDIRECT(CONCATENATE("Tab!$R$2:$R$",COUNTA(Tab!$R:$R))),0),"")</f>
        <v/>
      </c>
      <c r="AP100" s="53" t="str">
        <f aca="false">IF(LEFT($C100,3)=LEFT($D100,3),"","X")</f>
        <v/>
      </c>
      <c r="AQ100" s="53" t="str">
        <f aca="false">IF(LEFT($E100,6)=LEFT($D100,6),"","X")</f>
        <v/>
      </c>
      <c r="AR100" s="53" t="str">
        <f aca="false">IF(LEFT($E100,9)=LEFT($F100,9),"","X")</f>
        <v/>
      </c>
      <c r="AS100" s="53" t="str">
        <f aca="false">IF(LEFT($H100,12)=LEFT($F100,12),"","X")</f>
        <v/>
      </c>
    </row>
    <row r="101" s="53" customFormat="true" ht="15.6" hidden="false" customHeight="false" outlineLevel="0" collapsed="false">
      <c r="B101" s="54" t="n">
        <v>85</v>
      </c>
      <c r="C101" s="55"/>
      <c r="D101" s="55"/>
      <c r="E101" s="55"/>
      <c r="F101" s="55"/>
      <c r="G101" s="47" t="str">
        <f aca="true">IFERROR(OFFSET(Tab!$M$1,$AG101,2,1,1),"")</f>
        <v/>
      </c>
      <c r="H101" s="55"/>
      <c r="I101" s="48" t="str">
        <f aca="true">IF(COUNTIF($AP101:$AS101,"X")=0,IFERROR(OFFSET(Tab!$T$1,$AN101,0,1,1),""),0)</f>
        <v/>
      </c>
      <c r="J101" s="56"/>
      <c r="K101" s="57"/>
      <c r="L101" s="50"/>
      <c r="M101" s="51" t="n">
        <v>1</v>
      </c>
      <c r="N101" s="48" t="n">
        <f aca="false">IFERROR($I101*$J101*$M101,0)</f>
        <v>0</v>
      </c>
      <c r="O101" s="52" t="n">
        <v>0</v>
      </c>
      <c r="R101" s="53" t="str">
        <f aca="false">LEFT($C101,3)</f>
        <v/>
      </c>
      <c r="S101" s="53" t="str">
        <f aca="true">IF(NOT(ISBLANK($C101)),MATCH($R101,INDIRECT(CONCATENATE("Tab!$D$1:$D$",COUNTA(Tab!$F:$F))),0),"")</f>
        <v/>
      </c>
      <c r="T101" s="53" t="str">
        <f aca="false">IF(NOT(ISBLANK($C101)),$S101 + COUNTIF(Tab!$D:$D,$R101) - 1,"")</f>
        <v/>
      </c>
      <c r="U101" s="53" t="str">
        <f aca="false">IF(NOT(ISBLANK(C101)),CONCATENATE("Tab!$F$",S101,":$F$",T101),"")</f>
        <v/>
      </c>
      <c r="W101" s="53" t="str">
        <f aca="false">LEFT($D101,6)</f>
        <v/>
      </c>
      <c r="X101" s="53" t="str">
        <f aca="true">IF(NOT(ISBLANK($D101)),MATCH($W101,INDIRECT(CONCATENATE("Tab!$H$1:$H$",COUNTA(Tab!$J:$J))),0),"")</f>
        <v/>
      </c>
      <c r="Y101" s="53" t="str">
        <f aca="false">IF(NOT(ISBLANK($D101)),$X101 + COUNTIF(Tab!$H:$H,$W101) - 1,"")</f>
        <v/>
      </c>
      <c r="Z101" s="53" t="str">
        <f aca="false">IF(NOT(ISBLANK($D101)),CONCATENATE("Tab!$J$",$X101,":$J$",$Y101),"")</f>
        <v/>
      </c>
      <c r="AB101" s="53" t="str">
        <f aca="false">LEFT($E101,9)</f>
        <v/>
      </c>
      <c r="AC101" s="53" t="str">
        <f aca="true">IF(NOT(ISBLANK($E101)),MATCH($AB101,INDIRECT(CONCATENATE("Tab!$L$1:$L$",COUNTA(Tab!$N:$N))),0),"")</f>
        <v/>
      </c>
      <c r="AD101" s="53" t="str">
        <f aca="false">IF(NOT(ISBLANK($E101)),$AC101 + COUNTIF(Tab!$L:$L,$AB101) - 1,"")</f>
        <v/>
      </c>
      <c r="AE101" s="53" t="str">
        <f aca="false">IF(NOT(ISBLANK($E101)),CONCATENATE("Tab!$N$",$AC101,":$N$",$AD101),"")</f>
        <v/>
      </c>
      <c r="AF101" s="53" t="str">
        <f aca="false">LEFT($F101,12)</f>
        <v/>
      </c>
      <c r="AG101" s="53" t="str">
        <f aca="true">IF(NOT(ISBLANK($F101)),MATCH($AF101,INDIRECT(CONCATENATE("Tab!$M$2:$M$",COUNTA(Tab!$M:$M))),0),"")</f>
        <v/>
      </c>
      <c r="AI101" s="53" t="str">
        <f aca="true">IF(NOT(ISBLANK($F101)),MATCH($AF101,INDIRECT(CONCATENATE("Tab!$Q$1:$Q$",COUNTA(Tab!$Q:$Q))),0),"")</f>
        <v/>
      </c>
      <c r="AJ101" s="53" t="str">
        <f aca="false">IF(NOT(ISBLANK($F101)),$AI101 + COUNTIF(Tab!$Q:$Q,$AF101) - 1,"")</f>
        <v/>
      </c>
      <c r="AK101" s="53" t="str">
        <f aca="false">IF(NOT(ISBLANK($F101)),CONCATENATE("Tab!$S$",$AI101,":$S$",$AJ101),"")</f>
        <v/>
      </c>
      <c r="AM101" s="53" t="str">
        <f aca="false">LEFT($H101,18)</f>
        <v/>
      </c>
      <c r="AN101" s="53" t="str">
        <f aca="true">IF(NOT(ISBLANK($H101)),MATCH($AM101,INDIRECT(CONCATENATE("Tab!$R$2:$R$",COUNTA(Tab!$R:$R))),0),"")</f>
        <v/>
      </c>
      <c r="AP101" s="53" t="str">
        <f aca="false">IF(LEFT($C101,3)=LEFT($D101,3),"","X")</f>
        <v/>
      </c>
      <c r="AQ101" s="53" t="str">
        <f aca="false">IF(LEFT($E101,6)=LEFT($D101,6),"","X")</f>
        <v/>
      </c>
      <c r="AR101" s="53" t="str">
        <f aca="false">IF(LEFT($E101,9)=LEFT($F101,9),"","X")</f>
        <v/>
      </c>
      <c r="AS101" s="53" t="str">
        <f aca="false">IF(LEFT($H101,12)=LEFT($F101,12),"","X")</f>
        <v/>
      </c>
    </row>
    <row r="102" s="53" customFormat="true" ht="15.6" hidden="false" customHeight="false" outlineLevel="0" collapsed="false">
      <c r="B102" s="54" t="n">
        <v>86</v>
      </c>
      <c r="C102" s="55"/>
      <c r="D102" s="55"/>
      <c r="E102" s="55"/>
      <c r="F102" s="55"/>
      <c r="G102" s="47" t="str">
        <f aca="true">IFERROR(OFFSET(Tab!$M$1,$AG102,2,1,1),"")</f>
        <v/>
      </c>
      <c r="H102" s="55"/>
      <c r="I102" s="48" t="str">
        <f aca="true">IF(COUNTIF($AP102:$AS102,"X")=0,IFERROR(OFFSET(Tab!$T$1,$AN102,0,1,1),""),0)</f>
        <v/>
      </c>
      <c r="J102" s="56"/>
      <c r="K102" s="57"/>
      <c r="L102" s="50"/>
      <c r="M102" s="51" t="n">
        <v>1</v>
      </c>
      <c r="N102" s="48" t="n">
        <f aca="false">IFERROR($I102*$J102*$M102,0)</f>
        <v>0</v>
      </c>
      <c r="O102" s="52" t="n">
        <v>0</v>
      </c>
      <c r="R102" s="53" t="str">
        <f aca="false">LEFT($C102,3)</f>
        <v/>
      </c>
      <c r="S102" s="53" t="str">
        <f aca="true">IF(NOT(ISBLANK($C102)),MATCH($R102,INDIRECT(CONCATENATE("Tab!$D$1:$D$",COUNTA(Tab!$F:$F))),0),"")</f>
        <v/>
      </c>
      <c r="T102" s="53" t="str">
        <f aca="false">IF(NOT(ISBLANK($C102)),$S102 + COUNTIF(Tab!$D:$D,$R102) - 1,"")</f>
        <v/>
      </c>
      <c r="U102" s="53" t="str">
        <f aca="false">IF(NOT(ISBLANK(C102)),CONCATENATE("Tab!$F$",S102,":$F$",T102),"")</f>
        <v/>
      </c>
      <c r="W102" s="53" t="str">
        <f aca="false">LEFT($D102,6)</f>
        <v/>
      </c>
      <c r="X102" s="53" t="str">
        <f aca="true">IF(NOT(ISBLANK($D102)),MATCH($W102,INDIRECT(CONCATENATE("Tab!$H$1:$H$",COUNTA(Tab!$J:$J))),0),"")</f>
        <v/>
      </c>
      <c r="Y102" s="53" t="str">
        <f aca="false">IF(NOT(ISBLANK($D102)),$X102 + COUNTIF(Tab!$H:$H,$W102) - 1,"")</f>
        <v/>
      </c>
      <c r="Z102" s="53" t="str">
        <f aca="false">IF(NOT(ISBLANK($D102)),CONCATENATE("Tab!$J$",$X102,":$J$",$Y102),"")</f>
        <v/>
      </c>
      <c r="AB102" s="53" t="str">
        <f aca="false">LEFT($E102,9)</f>
        <v/>
      </c>
      <c r="AC102" s="53" t="str">
        <f aca="true">IF(NOT(ISBLANK($E102)),MATCH($AB102,INDIRECT(CONCATENATE("Tab!$L$1:$L$",COUNTA(Tab!$N:$N))),0),"")</f>
        <v/>
      </c>
      <c r="AD102" s="53" t="str">
        <f aca="false">IF(NOT(ISBLANK($E102)),$AC102 + COUNTIF(Tab!$L:$L,$AB102) - 1,"")</f>
        <v/>
      </c>
      <c r="AE102" s="53" t="str">
        <f aca="false">IF(NOT(ISBLANK($E102)),CONCATENATE("Tab!$N$",$AC102,":$N$",$AD102),"")</f>
        <v/>
      </c>
      <c r="AF102" s="53" t="str">
        <f aca="false">LEFT($F102,12)</f>
        <v/>
      </c>
      <c r="AG102" s="53" t="str">
        <f aca="true">IF(NOT(ISBLANK($F102)),MATCH($AF102,INDIRECT(CONCATENATE("Tab!$M$2:$M$",COUNTA(Tab!$M:$M))),0),"")</f>
        <v/>
      </c>
      <c r="AI102" s="53" t="str">
        <f aca="true">IF(NOT(ISBLANK($F102)),MATCH($AF102,INDIRECT(CONCATENATE("Tab!$Q$1:$Q$",COUNTA(Tab!$Q:$Q))),0),"")</f>
        <v/>
      </c>
      <c r="AJ102" s="53" t="str">
        <f aca="false">IF(NOT(ISBLANK($F102)),$AI102 + COUNTIF(Tab!$Q:$Q,$AF102) - 1,"")</f>
        <v/>
      </c>
      <c r="AK102" s="53" t="str">
        <f aca="false">IF(NOT(ISBLANK($F102)),CONCATENATE("Tab!$S$",$AI102,":$S$",$AJ102),"")</f>
        <v/>
      </c>
      <c r="AM102" s="53" t="str">
        <f aca="false">LEFT($H102,18)</f>
        <v/>
      </c>
      <c r="AN102" s="53" t="str">
        <f aca="true">IF(NOT(ISBLANK($H102)),MATCH($AM102,INDIRECT(CONCATENATE("Tab!$R$2:$R$",COUNTA(Tab!$R:$R))),0),"")</f>
        <v/>
      </c>
      <c r="AP102" s="53" t="str">
        <f aca="false">IF(LEFT($C102,3)=LEFT($D102,3),"","X")</f>
        <v/>
      </c>
      <c r="AQ102" s="53" t="str">
        <f aca="false">IF(LEFT($E102,6)=LEFT($D102,6),"","X")</f>
        <v/>
      </c>
      <c r="AR102" s="53" t="str">
        <f aca="false">IF(LEFT($E102,9)=LEFT($F102,9),"","X")</f>
        <v/>
      </c>
      <c r="AS102" s="53" t="str">
        <f aca="false">IF(LEFT($H102,12)=LEFT($F102,12),"","X")</f>
        <v/>
      </c>
    </row>
    <row r="103" s="53" customFormat="true" ht="15.6" hidden="false" customHeight="false" outlineLevel="0" collapsed="false">
      <c r="B103" s="54" t="n">
        <v>87</v>
      </c>
      <c r="C103" s="55"/>
      <c r="D103" s="55"/>
      <c r="E103" s="55"/>
      <c r="F103" s="55"/>
      <c r="G103" s="47" t="str">
        <f aca="true">IFERROR(OFFSET(Tab!$M$1,$AG103,2,1,1),"")</f>
        <v/>
      </c>
      <c r="H103" s="55"/>
      <c r="I103" s="48" t="str">
        <f aca="true">IF(COUNTIF($AP103:$AS103,"X")=0,IFERROR(OFFSET(Tab!$T$1,$AN103,0,1,1),""),0)</f>
        <v/>
      </c>
      <c r="J103" s="56"/>
      <c r="K103" s="57"/>
      <c r="L103" s="50"/>
      <c r="M103" s="51" t="n">
        <v>1</v>
      </c>
      <c r="N103" s="48" t="n">
        <f aca="false">IFERROR($I103*$J103*$M103,0)</f>
        <v>0</v>
      </c>
      <c r="O103" s="52" t="n">
        <v>0</v>
      </c>
      <c r="R103" s="53" t="str">
        <f aca="false">LEFT($C103,3)</f>
        <v/>
      </c>
      <c r="S103" s="53" t="str">
        <f aca="true">IF(NOT(ISBLANK($C103)),MATCH($R103,INDIRECT(CONCATENATE("Tab!$D$1:$D$",COUNTA(Tab!$F:$F))),0),"")</f>
        <v/>
      </c>
      <c r="T103" s="53" t="str">
        <f aca="false">IF(NOT(ISBLANK($C103)),$S103 + COUNTIF(Tab!$D:$D,$R103) - 1,"")</f>
        <v/>
      </c>
      <c r="U103" s="53" t="str">
        <f aca="false">IF(NOT(ISBLANK(C103)),CONCATENATE("Tab!$F$",S103,":$F$",T103),"")</f>
        <v/>
      </c>
      <c r="W103" s="53" t="str">
        <f aca="false">LEFT($D103,6)</f>
        <v/>
      </c>
      <c r="X103" s="53" t="str">
        <f aca="true">IF(NOT(ISBLANK($D103)),MATCH($W103,INDIRECT(CONCATENATE("Tab!$H$1:$H$",COUNTA(Tab!$J:$J))),0),"")</f>
        <v/>
      </c>
      <c r="Y103" s="53" t="str">
        <f aca="false">IF(NOT(ISBLANK($D103)),$X103 + COUNTIF(Tab!$H:$H,$W103) - 1,"")</f>
        <v/>
      </c>
      <c r="Z103" s="53" t="str">
        <f aca="false">IF(NOT(ISBLANK($D103)),CONCATENATE("Tab!$J$",$X103,":$J$",$Y103),"")</f>
        <v/>
      </c>
      <c r="AB103" s="53" t="str">
        <f aca="false">LEFT($E103,9)</f>
        <v/>
      </c>
      <c r="AC103" s="53" t="str">
        <f aca="true">IF(NOT(ISBLANK($E103)),MATCH($AB103,INDIRECT(CONCATENATE("Tab!$L$1:$L$",COUNTA(Tab!$N:$N))),0),"")</f>
        <v/>
      </c>
      <c r="AD103" s="53" t="str">
        <f aca="false">IF(NOT(ISBLANK($E103)),$AC103 + COUNTIF(Tab!$L:$L,$AB103) - 1,"")</f>
        <v/>
      </c>
      <c r="AE103" s="53" t="str">
        <f aca="false">IF(NOT(ISBLANK($E103)),CONCATENATE("Tab!$N$",$AC103,":$N$",$AD103),"")</f>
        <v/>
      </c>
      <c r="AF103" s="53" t="str">
        <f aca="false">LEFT($F103,12)</f>
        <v/>
      </c>
      <c r="AG103" s="53" t="str">
        <f aca="true">IF(NOT(ISBLANK($F103)),MATCH($AF103,INDIRECT(CONCATENATE("Tab!$M$2:$M$",COUNTA(Tab!$M:$M))),0),"")</f>
        <v/>
      </c>
      <c r="AI103" s="53" t="str">
        <f aca="true">IF(NOT(ISBLANK($F103)),MATCH($AF103,INDIRECT(CONCATENATE("Tab!$Q$1:$Q$",COUNTA(Tab!$Q:$Q))),0),"")</f>
        <v/>
      </c>
      <c r="AJ103" s="53" t="str">
        <f aca="false">IF(NOT(ISBLANK($F103)),$AI103 + COUNTIF(Tab!$Q:$Q,$AF103) - 1,"")</f>
        <v/>
      </c>
      <c r="AK103" s="53" t="str">
        <f aca="false">IF(NOT(ISBLANK($F103)),CONCATENATE("Tab!$S$",$AI103,":$S$",$AJ103),"")</f>
        <v/>
      </c>
      <c r="AM103" s="53" t="str">
        <f aca="false">LEFT($H103,18)</f>
        <v/>
      </c>
      <c r="AN103" s="53" t="str">
        <f aca="true">IF(NOT(ISBLANK($H103)),MATCH($AM103,INDIRECT(CONCATENATE("Tab!$R$2:$R$",COUNTA(Tab!$R:$R))),0),"")</f>
        <v/>
      </c>
      <c r="AP103" s="53" t="str">
        <f aca="false">IF(LEFT($C103,3)=LEFT($D103,3),"","X")</f>
        <v/>
      </c>
      <c r="AQ103" s="53" t="str">
        <f aca="false">IF(LEFT($E103,6)=LEFT($D103,6),"","X")</f>
        <v/>
      </c>
      <c r="AR103" s="53" t="str">
        <f aca="false">IF(LEFT($E103,9)=LEFT($F103,9),"","X")</f>
        <v/>
      </c>
      <c r="AS103" s="53" t="str">
        <f aca="false">IF(LEFT($H103,12)=LEFT($F103,12),"","X")</f>
        <v/>
      </c>
    </row>
    <row r="104" s="53" customFormat="true" ht="15.6" hidden="false" customHeight="false" outlineLevel="0" collapsed="false">
      <c r="B104" s="54" t="n">
        <v>88</v>
      </c>
      <c r="C104" s="55"/>
      <c r="D104" s="55"/>
      <c r="E104" s="55"/>
      <c r="F104" s="55"/>
      <c r="G104" s="47" t="str">
        <f aca="true">IFERROR(OFFSET(Tab!$M$1,$AG104,2,1,1),"")</f>
        <v/>
      </c>
      <c r="H104" s="55"/>
      <c r="I104" s="48" t="str">
        <f aca="true">IF(COUNTIF($AP104:$AS104,"X")=0,IFERROR(OFFSET(Tab!$T$1,$AN104,0,1,1),""),0)</f>
        <v/>
      </c>
      <c r="J104" s="56"/>
      <c r="K104" s="57"/>
      <c r="L104" s="50"/>
      <c r="M104" s="51" t="n">
        <v>1</v>
      </c>
      <c r="N104" s="48" t="n">
        <f aca="false">IFERROR($I104*$J104*$M104,0)</f>
        <v>0</v>
      </c>
      <c r="O104" s="52" t="n">
        <v>0</v>
      </c>
      <c r="R104" s="53" t="str">
        <f aca="false">LEFT($C104,3)</f>
        <v/>
      </c>
      <c r="S104" s="53" t="str">
        <f aca="true">IF(NOT(ISBLANK($C104)),MATCH($R104,INDIRECT(CONCATENATE("Tab!$D$1:$D$",COUNTA(Tab!$F:$F))),0),"")</f>
        <v/>
      </c>
      <c r="T104" s="53" t="str">
        <f aca="false">IF(NOT(ISBLANK($C104)),$S104 + COUNTIF(Tab!$D:$D,$R104) - 1,"")</f>
        <v/>
      </c>
      <c r="U104" s="53" t="str">
        <f aca="false">IF(NOT(ISBLANK(C104)),CONCATENATE("Tab!$F$",S104,":$F$",T104),"")</f>
        <v/>
      </c>
      <c r="W104" s="53" t="str">
        <f aca="false">LEFT($D104,6)</f>
        <v/>
      </c>
      <c r="X104" s="53" t="str">
        <f aca="true">IF(NOT(ISBLANK($D104)),MATCH($W104,INDIRECT(CONCATENATE("Tab!$H$1:$H$",COUNTA(Tab!$J:$J))),0),"")</f>
        <v/>
      </c>
      <c r="Y104" s="53" t="str">
        <f aca="false">IF(NOT(ISBLANK($D104)),$X104 + COUNTIF(Tab!$H:$H,$W104) - 1,"")</f>
        <v/>
      </c>
      <c r="Z104" s="53" t="str">
        <f aca="false">IF(NOT(ISBLANK($D104)),CONCATENATE("Tab!$J$",$X104,":$J$",$Y104),"")</f>
        <v/>
      </c>
      <c r="AB104" s="53" t="str">
        <f aca="false">LEFT($E104,9)</f>
        <v/>
      </c>
      <c r="AC104" s="53" t="str">
        <f aca="true">IF(NOT(ISBLANK($E104)),MATCH($AB104,INDIRECT(CONCATENATE("Tab!$L$1:$L$",COUNTA(Tab!$N:$N))),0),"")</f>
        <v/>
      </c>
      <c r="AD104" s="53" t="str">
        <f aca="false">IF(NOT(ISBLANK($E104)),$AC104 + COUNTIF(Tab!$L:$L,$AB104) - 1,"")</f>
        <v/>
      </c>
      <c r="AE104" s="53" t="str">
        <f aca="false">IF(NOT(ISBLANK($E104)),CONCATENATE("Tab!$N$",$AC104,":$N$",$AD104),"")</f>
        <v/>
      </c>
      <c r="AF104" s="53" t="str">
        <f aca="false">LEFT($F104,12)</f>
        <v/>
      </c>
      <c r="AG104" s="53" t="str">
        <f aca="true">IF(NOT(ISBLANK($F104)),MATCH($AF104,INDIRECT(CONCATENATE("Tab!$M$2:$M$",COUNTA(Tab!$M:$M))),0),"")</f>
        <v/>
      </c>
      <c r="AI104" s="53" t="str">
        <f aca="true">IF(NOT(ISBLANK($F104)),MATCH($AF104,INDIRECT(CONCATENATE("Tab!$Q$1:$Q$",COUNTA(Tab!$Q:$Q))),0),"")</f>
        <v/>
      </c>
      <c r="AJ104" s="53" t="str">
        <f aca="false">IF(NOT(ISBLANK($F104)),$AI104 + COUNTIF(Tab!$Q:$Q,$AF104) - 1,"")</f>
        <v/>
      </c>
      <c r="AK104" s="53" t="str">
        <f aca="false">IF(NOT(ISBLANK($F104)),CONCATENATE("Tab!$S$",$AI104,":$S$",$AJ104),"")</f>
        <v/>
      </c>
      <c r="AM104" s="53" t="str">
        <f aca="false">LEFT($H104,18)</f>
        <v/>
      </c>
      <c r="AN104" s="53" t="str">
        <f aca="true">IF(NOT(ISBLANK($H104)),MATCH($AM104,INDIRECT(CONCATENATE("Tab!$R$2:$R$",COUNTA(Tab!$R:$R))),0),"")</f>
        <v/>
      </c>
      <c r="AP104" s="53" t="str">
        <f aca="false">IF(LEFT($C104,3)=LEFT($D104,3),"","X")</f>
        <v/>
      </c>
      <c r="AQ104" s="53" t="str">
        <f aca="false">IF(LEFT($E104,6)=LEFT($D104,6),"","X")</f>
        <v/>
      </c>
      <c r="AR104" s="53" t="str">
        <f aca="false">IF(LEFT($E104,9)=LEFT($F104,9),"","X")</f>
        <v/>
      </c>
      <c r="AS104" s="53" t="str">
        <f aca="false">IF(LEFT($H104,12)=LEFT($F104,12),"","X")</f>
        <v/>
      </c>
    </row>
    <row r="105" s="53" customFormat="true" ht="15.6" hidden="false" customHeight="false" outlineLevel="0" collapsed="false">
      <c r="B105" s="54" t="n">
        <v>89</v>
      </c>
      <c r="C105" s="55"/>
      <c r="D105" s="55"/>
      <c r="E105" s="55"/>
      <c r="F105" s="55"/>
      <c r="G105" s="47" t="str">
        <f aca="true">IFERROR(OFFSET(Tab!$M$1,$AG105,2,1,1),"")</f>
        <v/>
      </c>
      <c r="H105" s="55"/>
      <c r="I105" s="48" t="str">
        <f aca="true">IF(COUNTIF($AP105:$AS105,"X")=0,IFERROR(OFFSET(Tab!$T$1,$AN105,0,1,1),""),0)</f>
        <v/>
      </c>
      <c r="J105" s="56"/>
      <c r="K105" s="57"/>
      <c r="L105" s="50"/>
      <c r="M105" s="51" t="n">
        <v>1</v>
      </c>
      <c r="N105" s="48" t="n">
        <f aca="false">IFERROR($I105*$J105*$M105,0)</f>
        <v>0</v>
      </c>
      <c r="O105" s="52" t="n">
        <v>0</v>
      </c>
      <c r="R105" s="53" t="str">
        <f aca="false">LEFT($C105,3)</f>
        <v/>
      </c>
      <c r="S105" s="53" t="str">
        <f aca="true">IF(NOT(ISBLANK($C105)),MATCH($R105,INDIRECT(CONCATENATE("Tab!$D$1:$D$",COUNTA(Tab!$F:$F))),0),"")</f>
        <v/>
      </c>
      <c r="T105" s="53" t="str">
        <f aca="false">IF(NOT(ISBLANK($C105)),$S105 + COUNTIF(Tab!$D:$D,$R105) - 1,"")</f>
        <v/>
      </c>
      <c r="U105" s="53" t="str">
        <f aca="false">IF(NOT(ISBLANK(C105)),CONCATENATE("Tab!$F$",S105,":$F$",T105),"")</f>
        <v/>
      </c>
      <c r="W105" s="53" t="str">
        <f aca="false">LEFT($D105,6)</f>
        <v/>
      </c>
      <c r="X105" s="53" t="str">
        <f aca="true">IF(NOT(ISBLANK($D105)),MATCH($W105,INDIRECT(CONCATENATE("Tab!$H$1:$H$",COUNTA(Tab!$J:$J))),0),"")</f>
        <v/>
      </c>
      <c r="Y105" s="53" t="str">
        <f aca="false">IF(NOT(ISBLANK($D105)),$X105 + COUNTIF(Tab!$H:$H,$W105) - 1,"")</f>
        <v/>
      </c>
      <c r="Z105" s="53" t="str">
        <f aca="false">IF(NOT(ISBLANK($D105)),CONCATENATE("Tab!$J$",$X105,":$J$",$Y105),"")</f>
        <v/>
      </c>
      <c r="AB105" s="53" t="str">
        <f aca="false">LEFT($E105,9)</f>
        <v/>
      </c>
      <c r="AC105" s="53" t="str">
        <f aca="true">IF(NOT(ISBLANK($E105)),MATCH($AB105,INDIRECT(CONCATENATE("Tab!$L$1:$L$",COUNTA(Tab!$N:$N))),0),"")</f>
        <v/>
      </c>
      <c r="AD105" s="53" t="str">
        <f aca="false">IF(NOT(ISBLANK($E105)),$AC105 + COUNTIF(Tab!$L:$L,$AB105) - 1,"")</f>
        <v/>
      </c>
      <c r="AE105" s="53" t="str">
        <f aca="false">IF(NOT(ISBLANK($E105)),CONCATENATE("Tab!$N$",$AC105,":$N$",$AD105),"")</f>
        <v/>
      </c>
      <c r="AF105" s="53" t="str">
        <f aca="false">LEFT($F105,12)</f>
        <v/>
      </c>
      <c r="AG105" s="53" t="str">
        <f aca="true">IF(NOT(ISBLANK($F105)),MATCH($AF105,INDIRECT(CONCATENATE("Tab!$M$2:$M$",COUNTA(Tab!$M:$M))),0),"")</f>
        <v/>
      </c>
      <c r="AI105" s="53" t="str">
        <f aca="true">IF(NOT(ISBLANK($F105)),MATCH($AF105,INDIRECT(CONCATENATE("Tab!$Q$1:$Q$",COUNTA(Tab!$Q:$Q))),0),"")</f>
        <v/>
      </c>
      <c r="AJ105" s="53" t="str">
        <f aca="false">IF(NOT(ISBLANK($F105)),$AI105 + COUNTIF(Tab!$Q:$Q,$AF105) - 1,"")</f>
        <v/>
      </c>
      <c r="AK105" s="53" t="str">
        <f aca="false">IF(NOT(ISBLANK($F105)),CONCATENATE("Tab!$S$",$AI105,":$S$",$AJ105),"")</f>
        <v/>
      </c>
      <c r="AM105" s="53" t="str">
        <f aca="false">LEFT($H105,18)</f>
        <v/>
      </c>
      <c r="AN105" s="53" t="str">
        <f aca="true">IF(NOT(ISBLANK($H105)),MATCH($AM105,INDIRECT(CONCATENATE("Tab!$R$2:$R$",COUNTA(Tab!$R:$R))),0),"")</f>
        <v/>
      </c>
      <c r="AP105" s="53" t="str">
        <f aca="false">IF(LEFT($C105,3)=LEFT($D105,3),"","X")</f>
        <v/>
      </c>
      <c r="AQ105" s="53" t="str">
        <f aca="false">IF(LEFT($E105,6)=LEFT($D105,6),"","X")</f>
        <v/>
      </c>
      <c r="AR105" s="53" t="str">
        <f aca="false">IF(LEFT($E105,9)=LEFT($F105,9),"","X")</f>
        <v/>
      </c>
      <c r="AS105" s="53" t="str">
        <f aca="false">IF(LEFT($H105,12)=LEFT($F105,12),"","X")</f>
        <v/>
      </c>
    </row>
    <row r="106" s="53" customFormat="true" ht="15.6" hidden="false" customHeight="false" outlineLevel="0" collapsed="false">
      <c r="B106" s="54" t="n">
        <v>90</v>
      </c>
      <c r="C106" s="55"/>
      <c r="D106" s="55"/>
      <c r="E106" s="55"/>
      <c r="F106" s="55"/>
      <c r="G106" s="47" t="str">
        <f aca="true">IFERROR(OFFSET(Tab!$M$1,$AG106,2,1,1),"")</f>
        <v/>
      </c>
      <c r="H106" s="55"/>
      <c r="I106" s="48" t="str">
        <f aca="true">IF(COUNTIF($AP106:$AS106,"X")=0,IFERROR(OFFSET(Tab!$T$1,$AN106,0,1,1),""),0)</f>
        <v/>
      </c>
      <c r="J106" s="56"/>
      <c r="K106" s="57"/>
      <c r="L106" s="50"/>
      <c r="M106" s="51" t="n">
        <v>1</v>
      </c>
      <c r="N106" s="48" t="n">
        <f aca="false">IFERROR($I106*$J106*$M106,0)</f>
        <v>0</v>
      </c>
      <c r="O106" s="52" t="n">
        <v>0</v>
      </c>
      <c r="R106" s="53" t="str">
        <f aca="false">LEFT($C106,3)</f>
        <v/>
      </c>
      <c r="S106" s="53" t="str">
        <f aca="true">IF(NOT(ISBLANK($C106)),MATCH($R106,INDIRECT(CONCATENATE("Tab!$D$1:$D$",COUNTA(Tab!$F:$F))),0),"")</f>
        <v/>
      </c>
      <c r="T106" s="53" t="str">
        <f aca="false">IF(NOT(ISBLANK($C106)),$S106 + COUNTIF(Tab!$D:$D,$R106) - 1,"")</f>
        <v/>
      </c>
      <c r="U106" s="53" t="str">
        <f aca="false">IF(NOT(ISBLANK(C106)),CONCATENATE("Tab!$F$",S106,":$F$",T106),"")</f>
        <v/>
      </c>
      <c r="W106" s="53" t="str">
        <f aca="false">LEFT($D106,6)</f>
        <v/>
      </c>
      <c r="X106" s="53" t="str">
        <f aca="true">IF(NOT(ISBLANK($D106)),MATCH($W106,INDIRECT(CONCATENATE("Tab!$H$1:$H$",COUNTA(Tab!$J:$J))),0),"")</f>
        <v/>
      </c>
      <c r="Y106" s="53" t="str">
        <f aca="false">IF(NOT(ISBLANK($D106)),$X106 + COUNTIF(Tab!$H:$H,$W106) - 1,"")</f>
        <v/>
      </c>
      <c r="Z106" s="53" t="str">
        <f aca="false">IF(NOT(ISBLANK($D106)),CONCATENATE("Tab!$J$",$X106,":$J$",$Y106),"")</f>
        <v/>
      </c>
      <c r="AB106" s="53" t="str">
        <f aca="false">LEFT($E106,9)</f>
        <v/>
      </c>
      <c r="AC106" s="53" t="str">
        <f aca="true">IF(NOT(ISBLANK($E106)),MATCH($AB106,INDIRECT(CONCATENATE("Tab!$L$1:$L$",COUNTA(Tab!$N:$N))),0),"")</f>
        <v/>
      </c>
      <c r="AD106" s="53" t="str">
        <f aca="false">IF(NOT(ISBLANK($E106)),$AC106 + COUNTIF(Tab!$L:$L,$AB106) - 1,"")</f>
        <v/>
      </c>
      <c r="AE106" s="53" t="str">
        <f aca="false">IF(NOT(ISBLANK($E106)),CONCATENATE("Tab!$N$",$AC106,":$N$",$AD106),"")</f>
        <v/>
      </c>
      <c r="AF106" s="53" t="str">
        <f aca="false">LEFT($F106,12)</f>
        <v/>
      </c>
      <c r="AG106" s="53" t="str">
        <f aca="true">IF(NOT(ISBLANK($F106)),MATCH($AF106,INDIRECT(CONCATENATE("Tab!$M$2:$M$",COUNTA(Tab!$M:$M))),0),"")</f>
        <v/>
      </c>
      <c r="AI106" s="53" t="str">
        <f aca="true">IF(NOT(ISBLANK($F106)),MATCH($AF106,INDIRECT(CONCATENATE("Tab!$Q$1:$Q$",COUNTA(Tab!$Q:$Q))),0),"")</f>
        <v/>
      </c>
      <c r="AJ106" s="53" t="str">
        <f aca="false">IF(NOT(ISBLANK($F106)),$AI106 + COUNTIF(Tab!$Q:$Q,$AF106) - 1,"")</f>
        <v/>
      </c>
      <c r="AK106" s="53" t="str">
        <f aca="false">IF(NOT(ISBLANK($F106)),CONCATENATE("Tab!$S$",$AI106,":$S$",$AJ106),"")</f>
        <v/>
      </c>
      <c r="AM106" s="53" t="str">
        <f aca="false">LEFT($H106,18)</f>
        <v/>
      </c>
      <c r="AN106" s="53" t="str">
        <f aca="true">IF(NOT(ISBLANK($H106)),MATCH($AM106,INDIRECT(CONCATENATE("Tab!$R$2:$R$",COUNTA(Tab!$R:$R))),0),"")</f>
        <v/>
      </c>
      <c r="AP106" s="53" t="str">
        <f aca="false">IF(LEFT($C106,3)=LEFT($D106,3),"","X")</f>
        <v/>
      </c>
      <c r="AQ106" s="53" t="str">
        <f aca="false">IF(LEFT($E106,6)=LEFT($D106,6),"","X")</f>
        <v/>
      </c>
      <c r="AR106" s="53" t="str">
        <f aca="false">IF(LEFT($E106,9)=LEFT($F106,9),"","X")</f>
        <v/>
      </c>
      <c r="AS106" s="53" t="str">
        <f aca="false">IF(LEFT($H106,12)=LEFT($F106,12),"","X")</f>
        <v/>
      </c>
    </row>
    <row r="107" s="53" customFormat="true" ht="15.6" hidden="false" customHeight="false" outlineLevel="0" collapsed="false">
      <c r="B107" s="54" t="n">
        <v>91</v>
      </c>
      <c r="C107" s="55"/>
      <c r="D107" s="55"/>
      <c r="E107" s="55"/>
      <c r="F107" s="55"/>
      <c r="G107" s="47" t="str">
        <f aca="true">IFERROR(OFFSET(Tab!$M$1,$AG107,2,1,1),"")</f>
        <v/>
      </c>
      <c r="H107" s="55"/>
      <c r="I107" s="48" t="str">
        <f aca="true">IF(COUNTIF($AP107:$AS107,"X")=0,IFERROR(OFFSET(Tab!$T$1,$AN107,0,1,1),""),0)</f>
        <v/>
      </c>
      <c r="J107" s="56"/>
      <c r="K107" s="57"/>
      <c r="L107" s="50"/>
      <c r="M107" s="51" t="n">
        <v>1</v>
      </c>
      <c r="N107" s="48" t="n">
        <f aca="false">IFERROR($I107*$J107*$M107,0)</f>
        <v>0</v>
      </c>
      <c r="O107" s="52" t="n">
        <v>0</v>
      </c>
      <c r="R107" s="53" t="str">
        <f aca="false">LEFT($C107,3)</f>
        <v/>
      </c>
      <c r="S107" s="53" t="str">
        <f aca="true">IF(NOT(ISBLANK($C107)),MATCH($R107,INDIRECT(CONCATENATE("Tab!$D$1:$D$",COUNTA(Tab!$F:$F))),0),"")</f>
        <v/>
      </c>
      <c r="T107" s="53" t="str">
        <f aca="false">IF(NOT(ISBLANK($C107)),$S107 + COUNTIF(Tab!$D:$D,$R107) - 1,"")</f>
        <v/>
      </c>
      <c r="U107" s="53" t="str">
        <f aca="false">IF(NOT(ISBLANK(C107)),CONCATENATE("Tab!$F$",S107,":$F$",T107),"")</f>
        <v/>
      </c>
      <c r="W107" s="53" t="str">
        <f aca="false">LEFT($D107,6)</f>
        <v/>
      </c>
      <c r="X107" s="53" t="str">
        <f aca="true">IF(NOT(ISBLANK($D107)),MATCH($W107,INDIRECT(CONCATENATE("Tab!$H$1:$H$",COUNTA(Tab!$J:$J))),0),"")</f>
        <v/>
      </c>
      <c r="Y107" s="53" t="str">
        <f aca="false">IF(NOT(ISBLANK($D107)),$X107 + COUNTIF(Tab!$H:$H,$W107) - 1,"")</f>
        <v/>
      </c>
      <c r="Z107" s="53" t="str">
        <f aca="false">IF(NOT(ISBLANK($D107)),CONCATENATE("Tab!$J$",$X107,":$J$",$Y107),"")</f>
        <v/>
      </c>
      <c r="AB107" s="53" t="str">
        <f aca="false">LEFT($E107,9)</f>
        <v/>
      </c>
      <c r="AC107" s="53" t="str">
        <f aca="true">IF(NOT(ISBLANK($E107)),MATCH($AB107,INDIRECT(CONCATENATE("Tab!$L$1:$L$",COUNTA(Tab!$N:$N))),0),"")</f>
        <v/>
      </c>
      <c r="AD107" s="53" t="str">
        <f aca="false">IF(NOT(ISBLANK($E107)),$AC107 + COUNTIF(Tab!$L:$L,$AB107) - 1,"")</f>
        <v/>
      </c>
      <c r="AE107" s="53" t="str">
        <f aca="false">IF(NOT(ISBLANK($E107)),CONCATENATE("Tab!$N$",$AC107,":$N$",$AD107),"")</f>
        <v/>
      </c>
      <c r="AF107" s="53" t="str">
        <f aca="false">LEFT($F107,12)</f>
        <v/>
      </c>
      <c r="AG107" s="53" t="str">
        <f aca="true">IF(NOT(ISBLANK($F107)),MATCH($AF107,INDIRECT(CONCATENATE("Tab!$M$2:$M$",COUNTA(Tab!$M:$M))),0),"")</f>
        <v/>
      </c>
      <c r="AI107" s="53" t="str">
        <f aca="true">IF(NOT(ISBLANK($F107)),MATCH($AF107,INDIRECT(CONCATENATE("Tab!$Q$1:$Q$",COUNTA(Tab!$Q:$Q))),0),"")</f>
        <v/>
      </c>
      <c r="AJ107" s="53" t="str">
        <f aca="false">IF(NOT(ISBLANK($F107)),$AI107 + COUNTIF(Tab!$Q:$Q,$AF107) - 1,"")</f>
        <v/>
      </c>
      <c r="AK107" s="53" t="str">
        <f aca="false">IF(NOT(ISBLANK($F107)),CONCATENATE("Tab!$S$",$AI107,":$S$",$AJ107),"")</f>
        <v/>
      </c>
      <c r="AM107" s="53" t="str">
        <f aca="false">LEFT($H107,18)</f>
        <v/>
      </c>
      <c r="AN107" s="53" t="str">
        <f aca="true">IF(NOT(ISBLANK($H107)),MATCH($AM107,INDIRECT(CONCATENATE("Tab!$R$2:$R$",COUNTA(Tab!$R:$R))),0),"")</f>
        <v/>
      </c>
      <c r="AP107" s="53" t="str">
        <f aca="false">IF(LEFT($C107,3)=LEFT($D107,3),"","X")</f>
        <v/>
      </c>
      <c r="AQ107" s="53" t="str">
        <f aca="false">IF(LEFT($E107,6)=LEFT($D107,6),"","X")</f>
        <v/>
      </c>
      <c r="AR107" s="53" t="str">
        <f aca="false">IF(LEFT($E107,9)=LEFT($F107,9),"","X")</f>
        <v/>
      </c>
      <c r="AS107" s="53" t="str">
        <f aca="false">IF(LEFT($H107,12)=LEFT($F107,12),"","X")</f>
        <v/>
      </c>
    </row>
    <row r="108" s="53" customFormat="true" ht="15.6" hidden="false" customHeight="false" outlineLevel="0" collapsed="false">
      <c r="B108" s="54" t="n">
        <v>92</v>
      </c>
      <c r="C108" s="55"/>
      <c r="D108" s="55"/>
      <c r="E108" s="55"/>
      <c r="F108" s="55"/>
      <c r="G108" s="47" t="str">
        <f aca="true">IFERROR(OFFSET(Tab!$M$1,$AG108,2,1,1),"")</f>
        <v/>
      </c>
      <c r="H108" s="55"/>
      <c r="I108" s="48" t="str">
        <f aca="true">IF(COUNTIF($AP108:$AS108,"X")=0,IFERROR(OFFSET(Tab!$T$1,$AN108,0,1,1),""),0)</f>
        <v/>
      </c>
      <c r="J108" s="56"/>
      <c r="K108" s="57"/>
      <c r="L108" s="50"/>
      <c r="M108" s="51" t="n">
        <v>1</v>
      </c>
      <c r="N108" s="48" t="n">
        <f aca="false">IFERROR($I108*$J108*$M108,0)</f>
        <v>0</v>
      </c>
      <c r="O108" s="52" t="n">
        <v>0</v>
      </c>
      <c r="R108" s="53" t="str">
        <f aca="false">LEFT($C108,3)</f>
        <v/>
      </c>
      <c r="S108" s="53" t="str">
        <f aca="true">IF(NOT(ISBLANK($C108)),MATCH($R108,INDIRECT(CONCATENATE("Tab!$D$1:$D$",COUNTA(Tab!$F:$F))),0),"")</f>
        <v/>
      </c>
      <c r="T108" s="53" t="str">
        <f aca="false">IF(NOT(ISBLANK($C108)),$S108 + COUNTIF(Tab!$D:$D,$R108) - 1,"")</f>
        <v/>
      </c>
      <c r="U108" s="53" t="str">
        <f aca="false">IF(NOT(ISBLANK(C108)),CONCATENATE("Tab!$F$",S108,":$F$",T108),"")</f>
        <v/>
      </c>
      <c r="W108" s="53" t="str">
        <f aca="false">LEFT($D108,6)</f>
        <v/>
      </c>
      <c r="X108" s="53" t="str">
        <f aca="true">IF(NOT(ISBLANK($D108)),MATCH($W108,INDIRECT(CONCATENATE("Tab!$H$1:$H$",COUNTA(Tab!$J:$J))),0),"")</f>
        <v/>
      </c>
      <c r="Y108" s="53" t="str">
        <f aca="false">IF(NOT(ISBLANK($D108)),$X108 + COUNTIF(Tab!$H:$H,$W108) - 1,"")</f>
        <v/>
      </c>
      <c r="Z108" s="53" t="str">
        <f aca="false">IF(NOT(ISBLANK($D108)),CONCATENATE("Tab!$J$",$X108,":$J$",$Y108),"")</f>
        <v/>
      </c>
      <c r="AB108" s="53" t="str">
        <f aca="false">LEFT($E108,9)</f>
        <v/>
      </c>
      <c r="AC108" s="53" t="str">
        <f aca="true">IF(NOT(ISBLANK($E108)),MATCH($AB108,INDIRECT(CONCATENATE("Tab!$L$1:$L$",COUNTA(Tab!$N:$N))),0),"")</f>
        <v/>
      </c>
      <c r="AD108" s="53" t="str">
        <f aca="false">IF(NOT(ISBLANK($E108)),$AC108 + COUNTIF(Tab!$L:$L,$AB108) - 1,"")</f>
        <v/>
      </c>
      <c r="AE108" s="53" t="str">
        <f aca="false">IF(NOT(ISBLANK($E108)),CONCATENATE("Tab!$N$",$AC108,":$N$",$AD108),"")</f>
        <v/>
      </c>
      <c r="AF108" s="53" t="str">
        <f aca="false">LEFT($F108,12)</f>
        <v/>
      </c>
      <c r="AG108" s="53" t="str">
        <f aca="true">IF(NOT(ISBLANK($F108)),MATCH($AF108,INDIRECT(CONCATENATE("Tab!$M$2:$M$",COUNTA(Tab!$M:$M))),0),"")</f>
        <v/>
      </c>
      <c r="AI108" s="53" t="str">
        <f aca="true">IF(NOT(ISBLANK($F108)),MATCH($AF108,INDIRECT(CONCATENATE("Tab!$Q$1:$Q$",COUNTA(Tab!$Q:$Q))),0),"")</f>
        <v/>
      </c>
      <c r="AJ108" s="53" t="str">
        <f aca="false">IF(NOT(ISBLANK($F108)),$AI108 + COUNTIF(Tab!$Q:$Q,$AF108) - 1,"")</f>
        <v/>
      </c>
      <c r="AK108" s="53" t="str">
        <f aca="false">IF(NOT(ISBLANK($F108)),CONCATENATE("Tab!$S$",$AI108,":$S$",$AJ108),"")</f>
        <v/>
      </c>
      <c r="AM108" s="53" t="str">
        <f aca="false">LEFT($H108,18)</f>
        <v/>
      </c>
      <c r="AN108" s="53" t="str">
        <f aca="true">IF(NOT(ISBLANK($H108)),MATCH($AM108,INDIRECT(CONCATENATE("Tab!$R$2:$R$",COUNTA(Tab!$R:$R))),0),"")</f>
        <v/>
      </c>
      <c r="AP108" s="53" t="str">
        <f aca="false">IF(LEFT($C108,3)=LEFT($D108,3),"","X")</f>
        <v/>
      </c>
      <c r="AQ108" s="53" t="str">
        <f aca="false">IF(LEFT($E108,6)=LEFT($D108,6),"","X")</f>
        <v/>
      </c>
      <c r="AR108" s="53" t="str">
        <f aca="false">IF(LEFT($E108,9)=LEFT($F108,9),"","X")</f>
        <v/>
      </c>
      <c r="AS108" s="53" t="str">
        <f aca="false">IF(LEFT($H108,12)=LEFT($F108,12),"","X")</f>
        <v/>
      </c>
    </row>
    <row r="109" s="53" customFormat="true" ht="15.6" hidden="false" customHeight="false" outlineLevel="0" collapsed="false">
      <c r="B109" s="54" t="n">
        <v>93</v>
      </c>
      <c r="C109" s="55"/>
      <c r="D109" s="55"/>
      <c r="E109" s="55"/>
      <c r="F109" s="55"/>
      <c r="G109" s="47" t="str">
        <f aca="true">IFERROR(OFFSET(Tab!$M$1,$AG109,2,1,1),"")</f>
        <v/>
      </c>
      <c r="H109" s="55"/>
      <c r="I109" s="48" t="str">
        <f aca="true">IF(COUNTIF($AP109:$AS109,"X")=0,IFERROR(OFFSET(Tab!$T$1,$AN109,0,1,1),""),0)</f>
        <v/>
      </c>
      <c r="J109" s="56"/>
      <c r="K109" s="57"/>
      <c r="L109" s="50"/>
      <c r="M109" s="51" t="n">
        <v>1</v>
      </c>
      <c r="N109" s="48" t="n">
        <f aca="false">IFERROR($I109*$J109*$M109,0)</f>
        <v>0</v>
      </c>
      <c r="O109" s="52" t="n">
        <v>0</v>
      </c>
      <c r="R109" s="53" t="str">
        <f aca="false">LEFT($C109,3)</f>
        <v/>
      </c>
      <c r="S109" s="53" t="str">
        <f aca="true">IF(NOT(ISBLANK($C109)),MATCH($R109,INDIRECT(CONCATENATE("Tab!$D$1:$D$",COUNTA(Tab!$F:$F))),0),"")</f>
        <v/>
      </c>
      <c r="T109" s="53" t="str">
        <f aca="false">IF(NOT(ISBLANK($C109)),$S109 + COUNTIF(Tab!$D:$D,$R109) - 1,"")</f>
        <v/>
      </c>
      <c r="U109" s="53" t="str">
        <f aca="false">IF(NOT(ISBLANK(C109)),CONCATENATE("Tab!$F$",S109,":$F$",T109),"")</f>
        <v/>
      </c>
      <c r="W109" s="53" t="str">
        <f aca="false">LEFT($D109,6)</f>
        <v/>
      </c>
      <c r="X109" s="53" t="str">
        <f aca="true">IF(NOT(ISBLANK($D109)),MATCH($W109,INDIRECT(CONCATENATE("Tab!$H$1:$H$",COUNTA(Tab!$J:$J))),0),"")</f>
        <v/>
      </c>
      <c r="Y109" s="53" t="str">
        <f aca="false">IF(NOT(ISBLANK($D109)),$X109 + COUNTIF(Tab!$H:$H,$W109) - 1,"")</f>
        <v/>
      </c>
      <c r="Z109" s="53" t="str">
        <f aca="false">IF(NOT(ISBLANK($D109)),CONCATENATE("Tab!$J$",$X109,":$J$",$Y109),"")</f>
        <v/>
      </c>
      <c r="AB109" s="53" t="str">
        <f aca="false">LEFT($E109,9)</f>
        <v/>
      </c>
      <c r="AC109" s="53" t="str">
        <f aca="true">IF(NOT(ISBLANK($E109)),MATCH($AB109,INDIRECT(CONCATENATE("Tab!$L$1:$L$",COUNTA(Tab!$N:$N))),0),"")</f>
        <v/>
      </c>
      <c r="AD109" s="53" t="str">
        <f aca="false">IF(NOT(ISBLANK($E109)),$AC109 + COUNTIF(Tab!$L:$L,$AB109) - 1,"")</f>
        <v/>
      </c>
      <c r="AE109" s="53" t="str">
        <f aca="false">IF(NOT(ISBLANK($E109)),CONCATENATE("Tab!$N$",$AC109,":$N$",$AD109),"")</f>
        <v/>
      </c>
      <c r="AF109" s="53" t="str">
        <f aca="false">LEFT($F109,12)</f>
        <v/>
      </c>
      <c r="AG109" s="53" t="str">
        <f aca="true">IF(NOT(ISBLANK($F109)),MATCH($AF109,INDIRECT(CONCATENATE("Tab!$M$2:$M$",COUNTA(Tab!$M:$M))),0),"")</f>
        <v/>
      </c>
      <c r="AI109" s="53" t="str">
        <f aca="true">IF(NOT(ISBLANK($F109)),MATCH($AF109,INDIRECT(CONCATENATE("Tab!$Q$1:$Q$",COUNTA(Tab!$Q:$Q))),0),"")</f>
        <v/>
      </c>
      <c r="AJ109" s="53" t="str">
        <f aca="false">IF(NOT(ISBLANK($F109)),$AI109 + COUNTIF(Tab!$Q:$Q,$AF109) - 1,"")</f>
        <v/>
      </c>
      <c r="AK109" s="53" t="str">
        <f aca="false">IF(NOT(ISBLANK($F109)),CONCATENATE("Tab!$S$",$AI109,":$S$",$AJ109),"")</f>
        <v/>
      </c>
      <c r="AM109" s="53" t="str">
        <f aca="false">LEFT($H109,18)</f>
        <v/>
      </c>
      <c r="AN109" s="53" t="str">
        <f aca="true">IF(NOT(ISBLANK($H109)),MATCH($AM109,INDIRECT(CONCATENATE("Tab!$R$2:$R$",COUNTA(Tab!$R:$R))),0),"")</f>
        <v/>
      </c>
      <c r="AP109" s="53" t="str">
        <f aca="false">IF(LEFT($C109,3)=LEFT($D109,3),"","X")</f>
        <v/>
      </c>
      <c r="AQ109" s="53" t="str">
        <f aca="false">IF(LEFT($E109,6)=LEFT($D109,6),"","X")</f>
        <v/>
      </c>
      <c r="AR109" s="53" t="str">
        <f aca="false">IF(LEFT($E109,9)=LEFT($F109,9),"","X")</f>
        <v/>
      </c>
      <c r="AS109" s="53" t="str">
        <f aca="false">IF(LEFT($H109,12)=LEFT($F109,12),"","X")</f>
        <v/>
      </c>
    </row>
    <row r="110" s="53" customFormat="true" ht="15.6" hidden="false" customHeight="false" outlineLevel="0" collapsed="false">
      <c r="B110" s="54" t="n">
        <v>94</v>
      </c>
      <c r="C110" s="55"/>
      <c r="D110" s="55"/>
      <c r="E110" s="55"/>
      <c r="F110" s="55"/>
      <c r="G110" s="47" t="str">
        <f aca="true">IFERROR(OFFSET(Tab!$M$1,$AG110,2,1,1),"")</f>
        <v/>
      </c>
      <c r="H110" s="55"/>
      <c r="I110" s="48" t="str">
        <f aca="true">IF(COUNTIF($AP110:$AS110,"X")=0,IFERROR(OFFSET(Tab!$T$1,$AN110,0,1,1),""),0)</f>
        <v/>
      </c>
      <c r="J110" s="56"/>
      <c r="K110" s="57"/>
      <c r="L110" s="50"/>
      <c r="M110" s="51" t="n">
        <v>1</v>
      </c>
      <c r="N110" s="48" t="n">
        <f aca="false">IFERROR($I110*$J110*$M110,0)</f>
        <v>0</v>
      </c>
      <c r="O110" s="52" t="n">
        <v>0</v>
      </c>
      <c r="R110" s="53" t="str">
        <f aca="false">LEFT($C110,3)</f>
        <v/>
      </c>
      <c r="S110" s="53" t="str">
        <f aca="true">IF(NOT(ISBLANK($C110)),MATCH($R110,INDIRECT(CONCATENATE("Tab!$D$1:$D$",COUNTA(Tab!$F:$F))),0),"")</f>
        <v/>
      </c>
      <c r="T110" s="53" t="str">
        <f aca="false">IF(NOT(ISBLANK($C110)),$S110 + COUNTIF(Tab!$D:$D,$R110) - 1,"")</f>
        <v/>
      </c>
      <c r="U110" s="53" t="str">
        <f aca="false">IF(NOT(ISBLANK(C110)),CONCATENATE("Tab!$F$",S110,":$F$",T110),"")</f>
        <v/>
      </c>
      <c r="W110" s="53" t="str">
        <f aca="false">LEFT($D110,6)</f>
        <v/>
      </c>
      <c r="X110" s="53" t="str">
        <f aca="true">IF(NOT(ISBLANK($D110)),MATCH($W110,INDIRECT(CONCATENATE("Tab!$H$1:$H$",COUNTA(Tab!$J:$J))),0),"")</f>
        <v/>
      </c>
      <c r="Y110" s="53" t="str">
        <f aca="false">IF(NOT(ISBLANK($D110)),$X110 + COUNTIF(Tab!$H:$H,$W110) - 1,"")</f>
        <v/>
      </c>
      <c r="Z110" s="53" t="str">
        <f aca="false">IF(NOT(ISBLANK($D110)),CONCATENATE("Tab!$J$",$X110,":$J$",$Y110),"")</f>
        <v/>
      </c>
      <c r="AB110" s="53" t="str">
        <f aca="false">LEFT($E110,9)</f>
        <v/>
      </c>
      <c r="AC110" s="53" t="str">
        <f aca="true">IF(NOT(ISBLANK($E110)),MATCH($AB110,INDIRECT(CONCATENATE("Tab!$L$1:$L$",COUNTA(Tab!$N:$N))),0),"")</f>
        <v/>
      </c>
      <c r="AD110" s="53" t="str">
        <f aca="false">IF(NOT(ISBLANK($E110)),$AC110 + COUNTIF(Tab!$L:$L,$AB110) - 1,"")</f>
        <v/>
      </c>
      <c r="AE110" s="53" t="str">
        <f aca="false">IF(NOT(ISBLANK($E110)),CONCATENATE("Tab!$N$",$AC110,":$N$",$AD110),"")</f>
        <v/>
      </c>
      <c r="AF110" s="53" t="str">
        <f aca="false">LEFT($F110,12)</f>
        <v/>
      </c>
      <c r="AG110" s="53" t="str">
        <f aca="true">IF(NOT(ISBLANK($F110)),MATCH($AF110,INDIRECT(CONCATENATE("Tab!$M$2:$M$",COUNTA(Tab!$M:$M))),0),"")</f>
        <v/>
      </c>
      <c r="AI110" s="53" t="str">
        <f aca="true">IF(NOT(ISBLANK($F110)),MATCH($AF110,INDIRECT(CONCATENATE("Tab!$Q$1:$Q$",COUNTA(Tab!$Q:$Q))),0),"")</f>
        <v/>
      </c>
      <c r="AJ110" s="53" t="str">
        <f aca="false">IF(NOT(ISBLANK($F110)),$AI110 + COUNTIF(Tab!$Q:$Q,$AF110) - 1,"")</f>
        <v/>
      </c>
      <c r="AK110" s="53" t="str">
        <f aca="false">IF(NOT(ISBLANK($F110)),CONCATENATE("Tab!$S$",$AI110,":$S$",$AJ110),"")</f>
        <v/>
      </c>
      <c r="AM110" s="53" t="str">
        <f aca="false">LEFT($H110,18)</f>
        <v/>
      </c>
      <c r="AN110" s="53" t="str">
        <f aca="true">IF(NOT(ISBLANK($H110)),MATCH($AM110,INDIRECT(CONCATENATE("Tab!$R$2:$R$",COUNTA(Tab!$R:$R))),0),"")</f>
        <v/>
      </c>
      <c r="AP110" s="53" t="str">
        <f aca="false">IF(LEFT($C110,3)=LEFT($D110,3),"","X")</f>
        <v/>
      </c>
      <c r="AQ110" s="53" t="str">
        <f aca="false">IF(LEFT($E110,6)=LEFT($D110,6),"","X")</f>
        <v/>
      </c>
      <c r="AR110" s="53" t="str">
        <f aca="false">IF(LEFT($E110,9)=LEFT($F110,9),"","X")</f>
        <v/>
      </c>
      <c r="AS110" s="53" t="str">
        <f aca="false">IF(LEFT($H110,12)=LEFT($F110,12),"","X")</f>
        <v/>
      </c>
    </row>
    <row r="111" s="53" customFormat="true" ht="15.6" hidden="false" customHeight="false" outlineLevel="0" collapsed="false">
      <c r="B111" s="54" t="n">
        <v>95</v>
      </c>
      <c r="C111" s="55"/>
      <c r="D111" s="55"/>
      <c r="E111" s="55"/>
      <c r="F111" s="55"/>
      <c r="G111" s="47" t="str">
        <f aca="true">IFERROR(OFFSET(Tab!$M$1,$AG111,2,1,1),"")</f>
        <v/>
      </c>
      <c r="H111" s="55"/>
      <c r="I111" s="48" t="str">
        <f aca="true">IF(COUNTIF($AP111:$AS111,"X")=0,IFERROR(OFFSET(Tab!$T$1,$AN111,0,1,1),""),0)</f>
        <v/>
      </c>
      <c r="J111" s="56"/>
      <c r="K111" s="57"/>
      <c r="L111" s="50"/>
      <c r="M111" s="51" t="n">
        <v>1</v>
      </c>
      <c r="N111" s="48" t="n">
        <f aca="false">IFERROR($I111*$J111*$M111,0)</f>
        <v>0</v>
      </c>
      <c r="O111" s="52" t="n">
        <v>0</v>
      </c>
      <c r="R111" s="53" t="str">
        <f aca="false">LEFT($C111,3)</f>
        <v/>
      </c>
      <c r="S111" s="53" t="str">
        <f aca="true">IF(NOT(ISBLANK($C111)),MATCH($R111,INDIRECT(CONCATENATE("Tab!$D$1:$D$",COUNTA(Tab!$F:$F))),0),"")</f>
        <v/>
      </c>
      <c r="T111" s="53" t="str">
        <f aca="false">IF(NOT(ISBLANK($C111)),$S111 + COUNTIF(Tab!$D:$D,$R111) - 1,"")</f>
        <v/>
      </c>
      <c r="U111" s="53" t="str">
        <f aca="false">IF(NOT(ISBLANK(C111)),CONCATENATE("Tab!$F$",S111,":$F$",T111),"")</f>
        <v/>
      </c>
      <c r="W111" s="53" t="str">
        <f aca="false">LEFT($D111,6)</f>
        <v/>
      </c>
      <c r="X111" s="53" t="str">
        <f aca="true">IF(NOT(ISBLANK($D111)),MATCH($W111,INDIRECT(CONCATENATE("Tab!$H$1:$H$",COUNTA(Tab!$J:$J))),0),"")</f>
        <v/>
      </c>
      <c r="Y111" s="53" t="str">
        <f aca="false">IF(NOT(ISBLANK($D111)),$X111 + COUNTIF(Tab!$H:$H,$W111) - 1,"")</f>
        <v/>
      </c>
      <c r="Z111" s="53" t="str">
        <f aca="false">IF(NOT(ISBLANK($D111)),CONCATENATE("Tab!$J$",$X111,":$J$",$Y111),"")</f>
        <v/>
      </c>
      <c r="AB111" s="53" t="str">
        <f aca="false">LEFT($E111,9)</f>
        <v/>
      </c>
      <c r="AC111" s="53" t="str">
        <f aca="true">IF(NOT(ISBLANK($E111)),MATCH($AB111,INDIRECT(CONCATENATE("Tab!$L$1:$L$",COUNTA(Tab!$N:$N))),0),"")</f>
        <v/>
      </c>
      <c r="AD111" s="53" t="str">
        <f aca="false">IF(NOT(ISBLANK($E111)),$AC111 + COUNTIF(Tab!$L:$L,$AB111) - 1,"")</f>
        <v/>
      </c>
      <c r="AE111" s="53" t="str">
        <f aca="false">IF(NOT(ISBLANK($E111)),CONCATENATE("Tab!$N$",$AC111,":$N$",$AD111),"")</f>
        <v/>
      </c>
      <c r="AF111" s="53" t="str">
        <f aca="false">LEFT($F111,12)</f>
        <v/>
      </c>
      <c r="AG111" s="53" t="str">
        <f aca="true">IF(NOT(ISBLANK($F111)),MATCH($AF111,INDIRECT(CONCATENATE("Tab!$M$2:$M$",COUNTA(Tab!$M:$M))),0),"")</f>
        <v/>
      </c>
      <c r="AI111" s="53" t="str">
        <f aca="true">IF(NOT(ISBLANK($F111)),MATCH($AF111,INDIRECT(CONCATENATE("Tab!$Q$1:$Q$",COUNTA(Tab!$Q:$Q))),0),"")</f>
        <v/>
      </c>
      <c r="AJ111" s="53" t="str">
        <f aca="false">IF(NOT(ISBLANK($F111)),$AI111 + COUNTIF(Tab!$Q:$Q,$AF111) - 1,"")</f>
        <v/>
      </c>
      <c r="AK111" s="53" t="str">
        <f aca="false">IF(NOT(ISBLANK($F111)),CONCATENATE("Tab!$S$",$AI111,":$S$",$AJ111),"")</f>
        <v/>
      </c>
      <c r="AM111" s="53" t="str">
        <f aca="false">LEFT($H111,18)</f>
        <v/>
      </c>
      <c r="AN111" s="53" t="str">
        <f aca="true">IF(NOT(ISBLANK($H111)),MATCH($AM111,INDIRECT(CONCATENATE("Tab!$R$2:$R$",COUNTA(Tab!$R:$R))),0),"")</f>
        <v/>
      </c>
      <c r="AP111" s="53" t="str">
        <f aca="false">IF(LEFT($C111,3)=LEFT($D111,3),"","X")</f>
        <v/>
      </c>
      <c r="AQ111" s="53" t="str">
        <f aca="false">IF(LEFT($E111,6)=LEFT($D111,6),"","X")</f>
        <v/>
      </c>
      <c r="AR111" s="53" t="str">
        <f aca="false">IF(LEFT($E111,9)=LEFT($F111,9),"","X")</f>
        <v/>
      </c>
      <c r="AS111" s="53" t="str">
        <f aca="false">IF(LEFT($H111,12)=LEFT($F111,12),"","X")</f>
        <v/>
      </c>
    </row>
    <row r="112" s="53" customFormat="true" ht="15.6" hidden="false" customHeight="false" outlineLevel="0" collapsed="false">
      <c r="B112" s="54" t="n">
        <v>96</v>
      </c>
      <c r="C112" s="55"/>
      <c r="D112" s="55"/>
      <c r="E112" s="55"/>
      <c r="F112" s="55"/>
      <c r="G112" s="47" t="str">
        <f aca="true">IFERROR(OFFSET(Tab!$M$1,$AG112,2,1,1),"")</f>
        <v/>
      </c>
      <c r="H112" s="55"/>
      <c r="I112" s="48" t="str">
        <f aca="true">IF(COUNTIF($AP112:$AS112,"X")=0,IFERROR(OFFSET(Tab!$T$1,$AN112,0,1,1),""),0)</f>
        <v/>
      </c>
      <c r="J112" s="56"/>
      <c r="K112" s="57"/>
      <c r="L112" s="50"/>
      <c r="M112" s="51" t="n">
        <v>1</v>
      </c>
      <c r="N112" s="48" t="n">
        <f aca="false">IFERROR($I112*$J112*$M112,0)</f>
        <v>0</v>
      </c>
      <c r="O112" s="52" t="n">
        <v>0</v>
      </c>
      <c r="R112" s="53" t="str">
        <f aca="false">LEFT($C112,3)</f>
        <v/>
      </c>
      <c r="S112" s="53" t="str">
        <f aca="true">IF(NOT(ISBLANK($C112)),MATCH($R112,INDIRECT(CONCATENATE("Tab!$D$1:$D$",COUNTA(Tab!$F:$F))),0),"")</f>
        <v/>
      </c>
      <c r="T112" s="53" t="str">
        <f aca="false">IF(NOT(ISBLANK($C112)),$S112 + COUNTIF(Tab!$D:$D,$R112) - 1,"")</f>
        <v/>
      </c>
      <c r="U112" s="53" t="str">
        <f aca="false">IF(NOT(ISBLANK(C112)),CONCATENATE("Tab!$F$",S112,":$F$",T112),"")</f>
        <v/>
      </c>
      <c r="W112" s="53" t="str">
        <f aca="false">LEFT($D112,6)</f>
        <v/>
      </c>
      <c r="X112" s="53" t="str">
        <f aca="true">IF(NOT(ISBLANK($D112)),MATCH($W112,INDIRECT(CONCATENATE("Tab!$H$1:$H$",COUNTA(Tab!$J:$J))),0),"")</f>
        <v/>
      </c>
      <c r="Y112" s="53" t="str">
        <f aca="false">IF(NOT(ISBLANK($D112)),$X112 + COUNTIF(Tab!$H:$H,$W112) - 1,"")</f>
        <v/>
      </c>
      <c r="Z112" s="53" t="str">
        <f aca="false">IF(NOT(ISBLANK($D112)),CONCATENATE("Tab!$J$",$X112,":$J$",$Y112),"")</f>
        <v/>
      </c>
      <c r="AB112" s="53" t="str">
        <f aca="false">LEFT($E112,9)</f>
        <v/>
      </c>
      <c r="AC112" s="53" t="str">
        <f aca="true">IF(NOT(ISBLANK($E112)),MATCH($AB112,INDIRECT(CONCATENATE("Tab!$L$1:$L$",COUNTA(Tab!$N:$N))),0),"")</f>
        <v/>
      </c>
      <c r="AD112" s="53" t="str">
        <f aca="false">IF(NOT(ISBLANK($E112)),$AC112 + COUNTIF(Tab!$L:$L,$AB112) - 1,"")</f>
        <v/>
      </c>
      <c r="AE112" s="53" t="str">
        <f aca="false">IF(NOT(ISBLANK($E112)),CONCATENATE("Tab!$N$",$AC112,":$N$",$AD112),"")</f>
        <v/>
      </c>
      <c r="AF112" s="53" t="str">
        <f aca="false">LEFT($F112,12)</f>
        <v/>
      </c>
      <c r="AG112" s="53" t="str">
        <f aca="true">IF(NOT(ISBLANK($F112)),MATCH($AF112,INDIRECT(CONCATENATE("Tab!$M$2:$M$",COUNTA(Tab!$M:$M))),0),"")</f>
        <v/>
      </c>
      <c r="AI112" s="53" t="str">
        <f aca="true">IF(NOT(ISBLANK($F112)),MATCH($AF112,INDIRECT(CONCATENATE("Tab!$Q$1:$Q$",COUNTA(Tab!$Q:$Q))),0),"")</f>
        <v/>
      </c>
      <c r="AJ112" s="53" t="str">
        <f aca="false">IF(NOT(ISBLANK($F112)),$AI112 + COUNTIF(Tab!$Q:$Q,$AF112) - 1,"")</f>
        <v/>
      </c>
      <c r="AK112" s="53" t="str">
        <f aca="false">IF(NOT(ISBLANK($F112)),CONCATENATE("Tab!$S$",$AI112,":$S$",$AJ112),"")</f>
        <v/>
      </c>
      <c r="AM112" s="53" t="str">
        <f aca="false">LEFT($H112,18)</f>
        <v/>
      </c>
      <c r="AN112" s="53" t="str">
        <f aca="true">IF(NOT(ISBLANK($H112)),MATCH($AM112,INDIRECT(CONCATENATE("Tab!$R$2:$R$",COUNTA(Tab!$R:$R))),0),"")</f>
        <v/>
      </c>
      <c r="AP112" s="53" t="str">
        <f aca="false">IF(LEFT($C112,3)=LEFT($D112,3),"","X")</f>
        <v/>
      </c>
      <c r="AQ112" s="53" t="str">
        <f aca="false">IF(LEFT($E112,6)=LEFT($D112,6),"","X")</f>
        <v/>
      </c>
      <c r="AR112" s="53" t="str">
        <f aca="false">IF(LEFT($E112,9)=LEFT($F112,9),"","X")</f>
        <v/>
      </c>
      <c r="AS112" s="53" t="str">
        <f aca="false">IF(LEFT($H112,12)=LEFT($F112,12),"","X")</f>
        <v/>
      </c>
    </row>
    <row r="113" s="53" customFormat="true" ht="15.6" hidden="false" customHeight="false" outlineLevel="0" collapsed="false">
      <c r="B113" s="54" t="n">
        <v>97</v>
      </c>
      <c r="C113" s="55"/>
      <c r="D113" s="55"/>
      <c r="E113" s="55"/>
      <c r="F113" s="55"/>
      <c r="G113" s="47" t="str">
        <f aca="true">IFERROR(OFFSET(Tab!$M$1,$AG113,2,1,1),"")</f>
        <v/>
      </c>
      <c r="H113" s="55"/>
      <c r="I113" s="48" t="str">
        <f aca="true">IF(COUNTIF($AP113:$AS113,"X")=0,IFERROR(OFFSET(Tab!$T$1,$AN113,0,1,1),""),0)</f>
        <v/>
      </c>
      <c r="J113" s="56"/>
      <c r="K113" s="57"/>
      <c r="L113" s="50"/>
      <c r="M113" s="51" t="n">
        <v>1</v>
      </c>
      <c r="N113" s="48" t="n">
        <f aca="false">IFERROR($I113*$J113*$M113,0)</f>
        <v>0</v>
      </c>
      <c r="O113" s="52" t="n">
        <v>0</v>
      </c>
      <c r="R113" s="53" t="str">
        <f aca="false">LEFT($C113,3)</f>
        <v/>
      </c>
      <c r="S113" s="53" t="str">
        <f aca="true">IF(NOT(ISBLANK($C113)),MATCH($R113,INDIRECT(CONCATENATE("Tab!$D$1:$D$",COUNTA(Tab!$F:$F))),0),"")</f>
        <v/>
      </c>
      <c r="T113" s="53" t="str">
        <f aca="false">IF(NOT(ISBLANK($C113)),$S113 + COUNTIF(Tab!$D:$D,$R113) - 1,"")</f>
        <v/>
      </c>
      <c r="U113" s="53" t="str">
        <f aca="false">IF(NOT(ISBLANK(C113)),CONCATENATE("Tab!$F$",S113,":$F$",T113),"")</f>
        <v/>
      </c>
      <c r="W113" s="53" t="str">
        <f aca="false">LEFT($D113,6)</f>
        <v/>
      </c>
      <c r="X113" s="53" t="str">
        <f aca="true">IF(NOT(ISBLANK($D113)),MATCH($W113,INDIRECT(CONCATENATE("Tab!$H$1:$H$",COUNTA(Tab!$J:$J))),0),"")</f>
        <v/>
      </c>
      <c r="Y113" s="53" t="str">
        <f aca="false">IF(NOT(ISBLANK($D113)),$X113 + COUNTIF(Tab!$H:$H,$W113) - 1,"")</f>
        <v/>
      </c>
      <c r="Z113" s="53" t="str">
        <f aca="false">IF(NOT(ISBLANK($D113)),CONCATENATE("Tab!$J$",$X113,":$J$",$Y113),"")</f>
        <v/>
      </c>
      <c r="AB113" s="53" t="str">
        <f aca="false">LEFT($E113,9)</f>
        <v/>
      </c>
      <c r="AC113" s="53" t="str">
        <f aca="true">IF(NOT(ISBLANK($E113)),MATCH($AB113,INDIRECT(CONCATENATE("Tab!$L$1:$L$",COUNTA(Tab!$N:$N))),0),"")</f>
        <v/>
      </c>
      <c r="AD113" s="53" t="str">
        <f aca="false">IF(NOT(ISBLANK($E113)),$AC113 + COUNTIF(Tab!$L:$L,$AB113) - 1,"")</f>
        <v/>
      </c>
      <c r="AE113" s="53" t="str">
        <f aca="false">IF(NOT(ISBLANK($E113)),CONCATENATE("Tab!$N$",$AC113,":$N$",$AD113),"")</f>
        <v/>
      </c>
      <c r="AF113" s="53" t="str">
        <f aca="false">LEFT($F113,12)</f>
        <v/>
      </c>
      <c r="AG113" s="53" t="str">
        <f aca="true">IF(NOT(ISBLANK($F113)),MATCH($AF113,INDIRECT(CONCATENATE("Tab!$M$2:$M$",COUNTA(Tab!$M:$M))),0),"")</f>
        <v/>
      </c>
      <c r="AI113" s="53" t="str">
        <f aca="true">IF(NOT(ISBLANK($F113)),MATCH($AF113,INDIRECT(CONCATENATE("Tab!$Q$1:$Q$",COUNTA(Tab!$Q:$Q))),0),"")</f>
        <v/>
      </c>
      <c r="AJ113" s="53" t="str">
        <f aca="false">IF(NOT(ISBLANK($F113)),$AI113 + COUNTIF(Tab!$Q:$Q,$AF113) - 1,"")</f>
        <v/>
      </c>
      <c r="AK113" s="53" t="str">
        <f aca="false">IF(NOT(ISBLANK($F113)),CONCATENATE("Tab!$S$",$AI113,":$S$",$AJ113),"")</f>
        <v/>
      </c>
      <c r="AM113" s="53" t="str">
        <f aca="false">LEFT($H113,18)</f>
        <v/>
      </c>
      <c r="AN113" s="53" t="str">
        <f aca="true">IF(NOT(ISBLANK($H113)),MATCH($AM113,INDIRECT(CONCATENATE("Tab!$R$2:$R$",COUNTA(Tab!$R:$R))),0),"")</f>
        <v/>
      </c>
      <c r="AP113" s="53" t="str">
        <f aca="false">IF(LEFT($C113,3)=LEFT($D113,3),"","X")</f>
        <v/>
      </c>
      <c r="AQ113" s="53" t="str">
        <f aca="false">IF(LEFT($E113,6)=LEFT($D113,6),"","X")</f>
        <v/>
      </c>
      <c r="AR113" s="53" t="str">
        <f aca="false">IF(LEFT($E113,9)=LEFT($F113,9),"","X")</f>
        <v/>
      </c>
      <c r="AS113" s="53" t="str">
        <f aca="false">IF(LEFT($H113,12)=LEFT($F113,12),"","X")</f>
        <v/>
      </c>
    </row>
    <row r="114" s="53" customFormat="true" ht="15.6" hidden="false" customHeight="false" outlineLevel="0" collapsed="false">
      <c r="B114" s="54" t="n">
        <v>98</v>
      </c>
      <c r="C114" s="55"/>
      <c r="D114" s="55"/>
      <c r="E114" s="55"/>
      <c r="F114" s="55"/>
      <c r="G114" s="47" t="str">
        <f aca="true">IFERROR(OFFSET(Tab!$M$1,$AG114,2,1,1),"")</f>
        <v/>
      </c>
      <c r="H114" s="55"/>
      <c r="I114" s="48" t="str">
        <f aca="true">IF(COUNTIF($AP114:$AS114,"X")=0,IFERROR(OFFSET(Tab!$T$1,$AN114,0,1,1),""),0)</f>
        <v/>
      </c>
      <c r="J114" s="56"/>
      <c r="K114" s="57"/>
      <c r="L114" s="50"/>
      <c r="M114" s="51" t="n">
        <v>1</v>
      </c>
      <c r="N114" s="48" t="n">
        <f aca="false">IFERROR($I114*$J114*$M114,0)</f>
        <v>0</v>
      </c>
      <c r="O114" s="52" t="n">
        <v>0</v>
      </c>
      <c r="R114" s="53" t="str">
        <f aca="false">LEFT($C114,3)</f>
        <v/>
      </c>
      <c r="S114" s="53" t="str">
        <f aca="true">IF(NOT(ISBLANK($C114)),MATCH($R114,INDIRECT(CONCATENATE("Tab!$D$1:$D$",COUNTA(Tab!$F:$F))),0),"")</f>
        <v/>
      </c>
      <c r="T114" s="53" t="str">
        <f aca="false">IF(NOT(ISBLANK($C114)),$S114 + COUNTIF(Tab!$D:$D,$R114) - 1,"")</f>
        <v/>
      </c>
      <c r="U114" s="53" t="str">
        <f aca="false">IF(NOT(ISBLANK(C114)),CONCATENATE("Tab!$F$",S114,":$F$",T114),"")</f>
        <v/>
      </c>
      <c r="W114" s="53" t="str">
        <f aca="false">LEFT($D114,6)</f>
        <v/>
      </c>
      <c r="X114" s="53" t="str">
        <f aca="true">IF(NOT(ISBLANK($D114)),MATCH($W114,INDIRECT(CONCATENATE("Tab!$H$1:$H$",COUNTA(Tab!$J:$J))),0),"")</f>
        <v/>
      </c>
      <c r="Y114" s="53" t="str">
        <f aca="false">IF(NOT(ISBLANK($D114)),$X114 + COUNTIF(Tab!$H:$H,$W114) - 1,"")</f>
        <v/>
      </c>
      <c r="Z114" s="53" t="str">
        <f aca="false">IF(NOT(ISBLANK($D114)),CONCATENATE("Tab!$J$",$X114,":$J$",$Y114),"")</f>
        <v/>
      </c>
      <c r="AB114" s="53" t="str">
        <f aca="false">LEFT($E114,9)</f>
        <v/>
      </c>
      <c r="AC114" s="53" t="str">
        <f aca="true">IF(NOT(ISBLANK($E114)),MATCH($AB114,INDIRECT(CONCATENATE("Tab!$L$1:$L$",COUNTA(Tab!$N:$N))),0),"")</f>
        <v/>
      </c>
      <c r="AD114" s="53" t="str">
        <f aca="false">IF(NOT(ISBLANK($E114)),$AC114 + COUNTIF(Tab!$L:$L,$AB114) - 1,"")</f>
        <v/>
      </c>
      <c r="AE114" s="53" t="str">
        <f aca="false">IF(NOT(ISBLANK($E114)),CONCATENATE("Tab!$N$",$AC114,":$N$",$AD114),"")</f>
        <v/>
      </c>
      <c r="AF114" s="53" t="str">
        <f aca="false">LEFT($F114,12)</f>
        <v/>
      </c>
      <c r="AG114" s="53" t="str">
        <f aca="true">IF(NOT(ISBLANK($F114)),MATCH($AF114,INDIRECT(CONCATENATE("Tab!$M$2:$M$",COUNTA(Tab!$M:$M))),0),"")</f>
        <v/>
      </c>
      <c r="AI114" s="53" t="str">
        <f aca="true">IF(NOT(ISBLANK($F114)),MATCH($AF114,INDIRECT(CONCATENATE("Tab!$Q$1:$Q$",COUNTA(Tab!$Q:$Q))),0),"")</f>
        <v/>
      </c>
      <c r="AJ114" s="53" t="str">
        <f aca="false">IF(NOT(ISBLANK($F114)),$AI114 + COUNTIF(Tab!$Q:$Q,$AF114) - 1,"")</f>
        <v/>
      </c>
      <c r="AK114" s="53" t="str">
        <f aca="false">IF(NOT(ISBLANK($F114)),CONCATENATE("Tab!$S$",$AI114,":$S$",$AJ114),"")</f>
        <v/>
      </c>
      <c r="AM114" s="53" t="str">
        <f aca="false">LEFT($H114,18)</f>
        <v/>
      </c>
      <c r="AN114" s="53" t="str">
        <f aca="true">IF(NOT(ISBLANK($H114)),MATCH($AM114,INDIRECT(CONCATENATE("Tab!$R$2:$R$",COUNTA(Tab!$R:$R))),0),"")</f>
        <v/>
      </c>
      <c r="AP114" s="53" t="str">
        <f aca="false">IF(LEFT($C114,3)=LEFT($D114,3),"","X")</f>
        <v/>
      </c>
      <c r="AQ114" s="53" t="str">
        <f aca="false">IF(LEFT($E114,6)=LEFT($D114,6),"","X")</f>
        <v/>
      </c>
      <c r="AR114" s="53" t="str">
        <f aca="false">IF(LEFT($E114,9)=LEFT($F114,9),"","X")</f>
        <v/>
      </c>
      <c r="AS114" s="53" t="str">
        <f aca="false">IF(LEFT($H114,12)=LEFT($F114,12),"","X")</f>
        <v/>
      </c>
    </row>
    <row r="115" s="53" customFormat="true" ht="16.15" hidden="false" customHeight="false" outlineLevel="0" collapsed="false">
      <c r="B115" s="58" t="n">
        <v>99</v>
      </c>
      <c r="C115" s="59"/>
      <c r="D115" s="59"/>
      <c r="E115" s="59"/>
      <c r="F115" s="59"/>
      <c r="G115" s="47" t="str">
        <f aca="true">IFERROR(OFFSET(Tab!$M$1,$AG115,2,1,1),"")</f>
        <v/>
      </c>
      <c r="H115" s="59"/>
      <c r="I115" s="48" t="str">
        <f aca="true">IF(COUNTIF($AP115:$AS115,"X")=0,IFERROR(OFFSET(Tab!$T$1,$AN115,0,1,1),""),0)</f>
        <v/>
      </c>
      <c r="J115" s="60"/>
      <c r="K115" s="61"/>
      <c r="L115" s="62"/>
      <c r="M115" s="51" t="n">
        <v>1</v>
      </c>
      <c r="N115" s="48" t="n">
        <f aca="false">IFERROR($I115*$J115*$M115,0)</f>
        <v>0</v>
      </c>
      <c r="O115" s="52" t="n">
        <v>0</v>
      </c>
      <c r="R115" s="53" t="str">
        <f aca="false">LEFT($C115,3)</f>
        <v/>
      </c>
      <c r="S115" s="53" t="str">
        <f aca="true">IF(NOT(ISBLANK($C115)),MATCH($R115,INDIRECT(CONCATENATE("Tab!$D$1:$D$",COUNTA(Tab!$F:$F))),0),"")</f>
        <v/>
      </c>
      <c r="T115" s="53" t="str">
        <f aca="false">IF(NOT(ISBLANK($C115)),$S115 + COUNTIF(Tab!$D:$D,$R115) - 1,"")</f>
        <v/>
      </c>
      <c r="U115" s="53" t="str">
        <f aca="false">IF(NOT(ISBLANK(C115)),CONCATENATE("Tab!$F$",S115,":$F$",T115),"")</f>
        <v/>
      </c>
      <c r="W115" s="53" t="str">
        <f aca="false">LEFT($D115,6)</f>
        <v/>
      </c>
      <c r="X115" s="53" t="str">
        <f aca="true">IF(NOT(ISBLANK($D115)),MATCH($W115,INDIRECT(CONCATENATE("Tab!$H$1:$H$",COUNTA(Tab!$J:$J))),0),"")</f>
        <v/>
      </c>
      <c r="Y115" s="53" t="str">
        <f aca="false">IF(NOT(ISBLANK($D115)),$X115 + COUNTIF(Tab!$H:$H,$W115) - 1,"")</f>
        <v/>
      </c>
      <c r="Z115" s="53" t="str">
        <f aca="false">IF(NOT(ISBLANK($D115)),CONCATENATE("Tab!$J$",$X115,":$J$",$Y115),"")</f>
        <v/>
      </c>
      <c r="AB115" s="53" t="str">
        <f aca="false">LEFT($E115,9)</f>
        <v/>
      </c>
      <c r="AC115" s="53" t="str">
        <f aca="true">IF(NOT(ISBLANK($E115)),MATCH($AB115,INDIRECT(CONCATENATE("Tab!$L$1:$L$",COUNTA(Tab!$N:$N))),0),"")</f>
        <v/>
      </c>
      <c r="AD115" s="53" t="str">
        <f aca="false">IF(NOT(ISBLANK($E115)),$AC115 + COUNTIF(Tab!$L:$L,$AB115) - 1,"")</f>
        <v/>
      </c>
      <c r="AE115" s="53" t="str">
        <f aca="false">IF(NOT(ISBLANK($E115)),CONCATENATE("Tab!$N$",$AC115,":$N$",$AD115),"")</f>
        <v/>
      </c>
      <c r="AF115" s="53" t="str">
        <f aca="false">LEFT($F115,12)</f>
        <v/>
      </c>
      <c r="AG115" s="53" t="str">
        <f aca="true">IF(NOT(ISBLANK($F115)),MATCH($AF115,INDIRECT(CONCATENATE("Tab!$M$2:$M$",COUNTA(Tab!$M:$M))),0),"")</f>
        <v/>
      </c>
      <c r="AI115" s="53" t="str">
        <f aca="true">IF(NOT(ISBLANK($F115)),MATCH($AF115,INDIRECT(CONCATENATE("Tab!$Q$1:$Q$",COUNTA(Tab!$Q:$Q))),0),"")</f>
        <v/>
      </c>
      <c r="AJ115" s="53" t="str">
        <f aca="false">IF(NOT(ISBLANK($F115)),$AI115 + COUNTIF(Tab!$Q:$Q,$AF115) - 1,"")</f>
        <v/>
      </c>
      <c r="AK115" s="53" t="str">
        <f aca="false">IF(NOT(ISBLANK($F115)),CONCATENATE("Tab!$S$",$AI115,":$S$",$AJ115),"")</f>
        <v/>
      </c>
      <c r="AM115" s="53" t="str">
        <f aca="false">LEFT($H115,18)</f>
        <v/>
      </c>
      <c r="AN115" s="53" t="str">
        <f aca="true">IF(NOT(ISBLANK($H115)),MATCH($AM115,INDIRECT(CONCATENATE("Tab!$R$2:$R$",COUNTA(Tab!$R:$R))),0),"")</f>
        <v/>
      </c>
      <c r="AP115" s="53" t="str">
        <f aca="false">IF(LEFT($C115,3)=LEFT($D115,3),"","X")</f>
        <v/>
      </c>
      <c r="AQ115" s="53" t="str">
        <f aca="false">IF(LEFT($E115,6)=LEFT($D115,6),"","X")</f>
        <v/>
      </c>
      <c r="AR115" s="53" t="str">
        <f aca="false">IF(LEFT($E115,9)=LEFT($F115,9),"","X")</f>
        <v/>
      </c>
      <c r="AS115" s="53" t="str">
        <f aca="false">IF(LEFT($H115,12)=LEFT($F115,12),"","X")</f>
        <v/>
      </c>
    </row>
    <row r="116" customFormat="false" ht="9.95" hidden="false" customHeight="true" outlineLevel="0" collapsed="false">
      <c r="P116" s="1"/>
    </row>
    <row r="117" customFormat="false" ht="14.45" hidden="false" customHeight="false" outlineLevel="0" collapsed="false"/>
  </sheetData>
  <sheetProtection algorithmName="SHA-512" hashValue="rAj1vg8YNi2VXaxYFyKifWdPXvXgiEyNVJjwAxIeBTXV+fHg4/eOr7Q8froouOkIL61Ll1l4d4d/JcJ6OpNZdQ==" saltValue="GbsAwSD39EhKXUXkXPRipg==" spinCount="100000" sheet="true" selectLockedCells="true"/>
  <protectedRanges>
    <protectedRange name="Protegido" sqref="A116:L116 O5:O9 N13 E14:G16 H1:J16 K14:N15 O13:O15 P1:P116 F18:L115 M16:O116 O1:O3 K1:M10 N1:N11 A1:B115 C7:D115 C1:C6 D2:D4 F1:G13 D1:E1 E3:E10 F17 H17 J17:L17"/>
    <protectedRange name="Protegido_1" sqref="K16:L16"/>
    <protectedRange name="Protegido_2" sqref="G17"/>
    <protectedRange name="Protegido_3" sqref="I17"/>
  </protectedRanges>
  <mergeCells count="8">
    <mergeCell ref="D2:G4"/>
    <mergeCell ref="N4:O4"/>
    <mergeCell ref="R16:U16"/>
    <mergeCell ref="W16:Z16"/>
    <mergeCell ref="AB16:AG16"/>
    <mergeCell ref="AI16:AK16"/>
    <mergeCell ref="AM16:AN16"/>
    <mergeCell ref="AP16:AS16"/>
  </mergeCells>
  <conditionalFormatting sqref="D17:D115">
    <cfRule type="expression" priority="2" aboveAverage="0" equalAverage="0" bottom="0" percent="0" rank="0" text="" dxfId="0">
      <formula>NOT(LEFT($C17,3)=LEFT($D17,3))</formula>
    </cfRule>
  </conditionalFormatting>
  <conditionalFormatting sqref="E17:E115">
    <cfRule type="expression" priority="3" aboveAverage="0" equalAverage="0" bottom="0" percent="0" rank="0" text="" dxfId="1">
      <formula>NOT(LEFT($C17,3)=LEFT($E17,3))</formula>
    </cfRule>
    <cfRule type="expression" priority="4" aboveAverage="0" equalAverage="0" bottom="0" percent="0" rank="0" text="" dxfId="2">
      <formula>NOT(LEFT($D17,6)=LEFT($E17,6))</formula>
    </cfRule>
  </conditionalFormatting>
  <conditionalFormatting sqref="F17:F115">
    <cfRule type="expression" priority="5" aboveAverage="0" equalAverage="0" bottom="0" percent="0" rank="0" text="" dxfId="3">
      <formula>NOT(LEFT($E17,9)=LEFT($F17,9))</formula>
    </cfRule>
    <cfRule type="expression" priority="6" aboveAverage="0" equalAverage="0" bottom="0" percent="0" rank="0" text="" dxfId="4">
      <formula>NOT(LEFT($D17,6)=LEFT($F17,6))</formula>
    </cfRule>
    <cfRule type="expression" priority="7" aboveAverage="0" equalAverage="0" bottom="0" percent="0" rank="0" text="" dxfId="5">
      <formula>NOT(LEFT($C17,3)=LEFT($F17,3))</formula>
    </cfRule>
  </conditionalFormatting>
  <conditionalFormatting sqref="G18:G115">
    <cfRule type="expression" priority="8" aboveAverage="0" equalAverage="0" bottom="0" percent="0" rank="0" text="" dxfId="6">
      <formula>NOT(LEFT($E18,9)=LEFT($G18,9))</formula>
    </cfRule>
    <cfRule type="expression" priority="9" aboveAverage="0" equalAverage="0" bottom="0" percent="0" rank="0" text="" dxfId="7">
      <formula>NOT(LEFT($D18,6)=LEFT($G18,6))</formula>
    </cfRule>
    <cfRule type="expression" priority="10" aboveAverage="0" equalAverage="0" bottom="0" percent="0" rank="0" text="" dxfId="8">
      <formula>NOT(LEFT($C18,3)=LEFT($G18,3))</formula>
    </cfRule>
  </conditionalFormatting>
  <conditionalFormatting sqref="H17:H115">
    <cfRule type="expression" priority="11" aboveAverage="0" equalAverage="0" bottom="0" percent="0" rank="0" text="" dxfId="9">
      <formula>NOT(LEFT($F17,12)=LEFT($H17,12))</formula>
    </cfRule>
    <cfRule type="expression" priority="12" aboveAverage="0" equalAverage="0" bottom="0" percent="0" rank="0" text="" dxfId="10">
      <formula>NOT(LEFT($E17,9)=LEFT($H17,9))</formula>
    </cfRule>
    <cfRule type="expression" priority="13" aboveAverage="0" equalAverage="0" bottom="0" percent="0" rank="0" text="" dxfId="11">
      <formula>NOT(LEFT($D17,6)=LEFT($H17,6))</formula>
    </cfRule>
    <cfRule type="expression" priority="14" aboveAverage="0" equalAverage="0" bottom="0" percent="0" rank="0" text="" dxfId="12">
      <formula>NOT(LEFT($C17,3)=LEFT($H17,3))</formula>
    </cfRule>
  </conditionalFormatting>
  <conditionalFormatting sqref="G17">
    <cfRule type="expression" priority="15" aboveAverage="0" equalAverage="0" bottom="0" percent="0" rank="0" text="" dxfId="13">
      <formula>NOT(LEFT($E17,9)=LEFT($G17,9))</formula>
    </cfRule>
    <cfRule type="expression" priority="16" aboveAverage="0" equalAverage="0" bottom="0" percent="0" rank="0" text="" dxfId="14">
      <formula>NOT(LEFT($D17,6)=LEFT($G17,6))</formula>
    </cfRule>
    <cfRule type="expression" priority="17" aboveAverage="0" equalAverage="0" bottom="0" percent="0" rank="0" text="" dxfId="15">
      <formula>NOT(LEFT($C17,3)=LEFT($G17,3))</formula>
    </cfRule>
  </conditionalFormatting>
  <dataValidations count="5">
    <dataValidation allowBlank="true" errorStyle="stop" operator="between" showDropDown="false" showErrorMessage="true" showInputMessage="true" sqref="D17:D115" type="list">
      <formula1>INDIRECT($U17)</formula1>
      <formula2>0</formula2>
    </dataValidation>
    <dataValidation allowBlank="true" errorStyle="stop" operator="between" showDropDown="false" showErrorMessage="true" showInputMessage="true" sqref="E17:E115" type="list">
      <formula1>INDIRECT($Z17)</formula1>
      <formula2>0</formula2>
    </dataValidation>
    <dataValidation allowBlank="true" errorStyle="stop" operator="between" showDropDown="false" showErrorMessage="true" showInputMessage="true" sqref="F17:F115" type="list">
      <formula1>INDIRECT($AE17)</formula1>
      <formula2>0</formula2>
    </dataValidation>
    <dataValidation allowBlank="true" errorStyle="stop" operator="between" showDropDown="false" showErrorMessage="true" showInputMessage="true" sqref="H17:H115" type="list">
      <formula1>INDIRECT($AK17)</formula1>
      <formula2>0</formula2>
    </dataValidation>
    <dataValidation allowBlank="true" errorStyle="stop" operator="between" showDropDown="false" showErrorMessage="true" showInputMessage="true" sqref="C17:C115" type="list">
      <formula1>Tab!$B$2:$B$7</formula1>
      <formula2>0</formula2>
    </dataValidation>
  </dataValidations>
  <printOptions headings="false" gridLines="false" gridLinesSet="true" horizontalCentered="false" verticalCentered="false"/>
  <pageMargins left="0.39375" right="0.39375" top="0.39375" bottom="0.39375" header="0.511805555555555" footer="0.511805555555555"/>
  <pageSetup paperSize="9" scale="100" fitToWidth="1" fitToHeight="1" pageOrder="downThenOver" orientation="landscape" blackAndWhite="false" draft="false" cellComments="none" horizontalDpi="300" verticalDpi="300" copies="1"/>
  <headerFooter differentFirst="false" differentOddEven="false">
    <oddHeader/>
    <oddFooter/>
  </headerFooter>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T763"/>
  <sheetViews>
    <sheetView showFormulas="false" showGridLines="true" showRowColHeaders="true" showZeros="true" rightToLeft="false" tabSelected="false" showOutlineSymbols="true" defaultGridColor="true" view="normal" topLeftCell="O1" colorId="64" zoomScale="130" zoomScaleNormal="130" zoomScalePageLayoutView="100" workbookViewId="0">
      <pane xSplit="0" ySplit="1" topLeftCell="A626" activePane="bottomLeft" state="frozen"/>
      <selection pane="topLeft" activeCell="O1" activeCellId="0" sqref="O1"/>
      <selection pane="bottomLeft" activeCell="R642" activeCellId="0" sqref="R642"/>
    </sheetView>
  </sheetViews>
  <sheetFormatPr defaultColWidth="9.14453125" defaultRowHeight="10.15" zeroHeight="false" outlineLevelRow="0" outlineLevelCol="0"/>
  <cols>
    <col collapsed="false" customWidth="true" hidden="false" outlineLevel="0" max="1" min="1" style="63" width="3.57"/>
    <col collapsed="false" customWidth="true" hidden="false" outlineLevel="0" max="2" min="2" style="63" width="35.7"/>
    <col collapsed="false" customWidth="true" hidden="false" outlineLevel="0" max="3" min="3" style="63" width="3.7"/>
    <col collapsed="false" customWidth="true" hidden="false" outlineLevel="0" max="4" min="4" style="63" width="3.57"/>
    <col collapsed="false" customWidth="true" hidden="false" outlineLevel="0" max="5" min="5" style="63" width="6.14"/>
    <col collapsed="false" customWidth="true" hidden="false" outlineLevel="0" max="6" min="6" style="63" width="50.71"/>
    <col collapsed="false" customWidth="true" hidden="false" outlineLevel="0" max="7" min="7" style="63" width="3.7"/>
    <col collapsed="false" customWidth="true" hidden="false" outlineLevel="0" max="8" min="8" style="63" width="6.14"/>
    <col collapsed="false" customWidth="true" hidden="false" outlineLevel="0" max="9" min="9" style="63" width="8.7"/>
    <col collapsed="false" customWidth="true" hidden="false" outlineLevel="0" max="10" min="10" style="63" width="50.71"/>
    <col collapsed="false" customWidth="true" hidden="false" outlineLevel="0" max="11" min="11" style="63" width="3.7"/>
    <col collapsed="false" customWidth="true" hidden="false" outlineLevel="0" max="12" min="12" style="63" width="8.7"/>
    <col collapsed="false" customWidth="true" hidden="false" outlineLevel="0" max="13" min="13" style="63" width="11.28"/>
    <col collapsed="false" customWidth="true" hidden="false" outlineLevel="0" max="14" min="14" style="63" width="18.57"/>
    <col collapsed="false" customWidth="true" hidden="false" outlineLevel="0" max="15" min="15" style="63" width="63.71"/>
    <col collapsed="false" customWidth="true" hidden="false" outlineLevel="0" max="16" min="16" style="63" width="3.7"/>
    <col collapsed="false" customWidth="true" hidden="false" outlineLevel="0" max="17" min="17" style="63" width="11.28"/>
    <col collapsed="false" customWidth="true" hidden="false" outlineLevel="0" max="18" min="18" style="63" width="16.57"/>
    <col collapsed="false" customWidth="true" hidden="false" outlineLevel="0" max="19" min="19" style="63" width="48.85"/>
    <col collapsed="false" customWidth="true" hidden="false" outlineLevel="0" max="20" min="20" style="63" width="10.71"/>
    <col collapsed="false" customWidth="false" hidden="false" outlineLevel="0" max="40" min="21" style="63" width="9.14"/>
    <col collapsed="false" customWidth="false" hidden="false" outlineLevel="0" max="1024" min="41" style="64" width="9.14"/>
  </cols>
  <sheetData>
    <row r="1" customFormat="false" ht="10.15" hidden="false" customHeight="false" outlineLevel="0" collapsed="false">
      <c r="B1" s="63" t="s">
        <v>14</v>
      </c>
      <c r="F1" s="63" t="s">
        <v>15</v>
      </c>
      <c r="J1" s="63" t="s">
        <v>16</v>
      </c>
      <c r="N1" s="63" t="s">
        <v>17</v>
      </c>
      <c r="O1" s="63" t="s">
        <v>52</v>
      </c>
      <c r="S1" s="63" t="s">
        <v>28</v>
      </c>
    </row>
    <row r="2" customFormat="false" ht="10.15" hidden="false" customHeight="false" outlineLevel="0" collapsed="false">
      <c r="A2" s="65" t="str">
        <f aca="false">IF(NOT(ISBLANK($B2)),LEFT($B2,3),"")</f>
        <v>01.</v>
      </c>
      <c r="B2" s="65" t="s">
        <v>53</v>
      </c>
      <c r="C2" s="63" t="s">
        <v>54</v>
      </c>
      <c r="D2" s="65" t="str">
        <f aca="false">IF(NOT(ISBLANK($F2)),LEFT($F2,3),"")</f>
        <v>01.</v>
      </c>
      <c r="E2" s="65" t="str">
        <f aca="false">IF(NOT(ISBLANK($F2)),LEFT($F2,6),"")</f>
        <v>01.01.</v>
      </c>
      <c r="F2" s="65" t="s">
        <v>55</v>
      </c>
      <c r="G2" s="63" t="s">
        <v>54</v>
      </c>
      <c r="H2" s="65" t="str">
        <f aca="false">IF(NOT(ISBLANK($J2)),LEFT($J2,6),"")</f>
        <v>01.01.</v>
      </c>
      <c r="I2" s="65" t="str">
        <f aca="false">IF(NOT(ISBLANK($J2)),LEFT($J2,9),"")</f>
        <v>01.01.05.</v>
      </c>
      <c r="J2" s="65" t="s">
        <v>56</v>
      </c>
      <c r="K2" s="63" t="s">
        <v>54</v>
      </c>
      <c r="L2" s="65" t="str">
        <f aca="false">IF(NOT(ISBLANK($N2)),LEFT($N2,9),"")</f>
        <v>01.01.05.</v>
      </c>
      <c r="M2" s="65" t="str">
        <f aca="false">IF(NOT(ISBLANK($N2)),LEFT($N2,12),"")</f>
        <v>01.01.05.01.</v>
      </c>
      <c r="N2" s="65" t="s">
        <v>57</v>
      </c>
      <c r="O2" s="66" t="s">
        <v>58</v>
      </c>
      <c r="P2" s="63" t="s">
        <v>54</v>
      </c>
      <c r="Q2" s="66" t="str">
        <f aca="false">IF(NOT(ISBLANK($S2)),LEFT($S2,12),"")</f>
        <v>01.01.05.01.</v>
      </c>
      <c r="R2" s="66" t="str">
        <f aca="false">IF(NOT(ISBLANK($S2)),LEFT($S2,18),"")</f>
        <v>01.01.05.01.01.01.</v>
      </c>
      <c r="S2" s="66" t="s">
        <v>59</v>
      </c>
      <c r="T2" s="67" t="n">
        <v>20</v>
      </c>
    </row>
    <row r="3" customFormat="false" ht="10.15" hidden="false" customHeight="false" outlineLevel="0" collapsed="false">
      <c r="A3" s="66" t="str">
        <f aca="false">IF(NOT(ISBLANK($B3)),LEFT($B3,3),"")</f>
        <v>02.</v>
      </c>
      <c r="B3" s="66" t="s">
        <v>60</v>
      </c>
      <c r="C3" s="63" t="s">
        <v>54</v>
      </c>
      <c r="D3" s="66" t="str">
        <f aca="false">IF(NOT(ISBLANK($F3)),LEFT($F3,3),"")</f>
        <v>01.</v>
      </c>
      <c r="E3" s="66" t="str">
        <f aca="false">IF(NOT(ISBLANK($F3)),LEFT($F3,6),"")</f>
        <v>01.02.</v>
      </c>
      <c r="F3" s="66" t="s">
        <v>61</v>
      </c>
      <c r="G3" s="63" t="s">
        <v>54</v>
      </c>
      <c r="H3" s="66" t="str">
        <f aca="false">IF(NOT(ISBLANK($J3)),LEFT($J3,6),"")</f>
        <v>01.01.</v>
      </c>
      <c r="I3" s="66" t="str">
        <f aca="false">IF(NOT(ISBLANK($J3)),LEFT($J3,9),"")</f>
        <v>01.01.06.</v>
      </c>
      <c r="J3" s="66" t="s">
        <v>62</v>
      </c>
      <c r="K3" s="63" t="s">
        <v>54</v>
      </c>
      <c r="L3" s="66" t="str">
        <f aca="false">IF(NOT(ISBLANK($N3)),LEFT($N3,9),"")</f>
        <v>01.01.06.</v>
      </c>
      <c r="M3" s="66" t="str">
        <f aca="false">IF(NOT(ISBLANK($N3)),LEFT($N3,12),"")</f>
        <v>01.01.06.01.</v>
      </c>
      <c r="N3" s="66" t="s">
        <v>63</v>
      </c>
      <c r="O3" s="66" t="s">
        <v>64</v>
      </c>
      <c r="P3" s="63" t="s">
        <v>54</v>
      </c>
      <c r="Q3" s="66" t="str">
        <f aca="false">IF(NOT(ISBLANK($S3)),LEFT($S3,12),"")</f>
        <v>01.01.06.01.</v>
      </c>
      <c r="R3" s="66" t="str">
        <f aca="false">IF(NOT(ISBLANK($S3)),LEFT($S3,18),"")</f>
        <v>01.01.06.01.01.01.</v>
      </c>
      <c r="S3" s="66" t="s">
        <v>65</v>
      </c>
      <c r="T3" s="67" t="n">
        <v>3</v>
      </c>
    </row>
    <row r="4" customFormat="false" ht="10.15" hidden="false" customHeight="false" outlineLevel="0" collapsed="false">
      <c r="A4" s="66" t="str">
        <f aca="false">IF(NOT(ISBLANK($B4)),LEFT($B4,3),"")</f>
        <v>03.</v>
      </c>
      <c r="B4" s="66" t="s">
        <v>66</v>
      </c>
      <c r="C4" s="63" t="s">
        <v>54</v>
      </c>
      <c r="D4" s="66" t="str">
        <f aca="false">IF(NOT(ISBLANK($F4)),LEFT($F4,3),"")</f>
        <v>01.</v>
      </c>
      <c r="E4" s="66" t="str">
        <f aca="false">IF(NOT(ISBLANK($F4)),LEFT($F4,6),"")</f>
        <v>01.03.</v>
      </c>
      <c r="F4" s="66" t="s">
        <v>67</v>
      </c>
      <c r="G4" s="63" t="s">
        <v>54</v>
      </c>
      <c r="H4" s="66" t="str">
        <f aca="false">IF(NOT(ISBLANK($J4)),LEFT($J4,6),"")</f>
        <v>01.01.</v>
      </c>
      <c r="I4" s="66" t="str">
        <f aca="false">IF(NOT(ISBLANK($J4)),LEFT($J4,9),"")</f>
        <v>01.01.08.</v>
      </c>
      <c r="J4" s="66" t="s">
        <v>68</v>
      </c>
      <c r="K4" s="63" t="s">
        <v>54</v>
      </c>
      <c r="L4" s="66" t="str">
        <f aca="false">IF(NOT(ISBLANK($N4)),LEFT($N4,9),"")</f>
        <v>01.01.08.</v>
      </c>
      <c r="M4" s="66" t="str">
        <f aca="false">IF(NOT(ISBLANK($N4)),LEFT($N4,12),"")</f>
        <v>01.01.08.01.</v>
      </c>
      <c r="N4" s="66" t="s">
        <v>69</v>
      </c>
      <c r="O4" s="66" t="s">
        <v>70</v>
      </c>
      <c r="P4" s="63" t="s">
        <v>54</v>
      </c>
      <c r="Q4" s="66" t="str">
        <f aca="false">IF(NOT(ISBLANK($S4)),LEFT($S4,12),"")</f>
        <v>01.01.08.01.</v>
      </c>
      <c r="R4" s="66" t="str">
        <f aca="false">IF(NOT(ISBLANK($S4)),LEFT($S4,18),"")</f>
        <v>01.01.08.01.01.01.</v>
      </c>
      <c r="S4" s="66" t="s">
        <v>71</v>
      </c>
      <c r="T4" s="67" t="n">
        <v>10</v>
      </c>
    </row>
    <row r="5" customFormat="false" ht="10.15" hidden="false" customHeight="false" outlineLevel="0" collapsed="false">
      <c r="A5" s="66" t="str">
        <f aca="false">IF(NOT(ISBLANK($B5)),LEFT($B5,3),"")</f>
        <v>04.</v>
      </c>
      <c r="B5" s="66" t="s">
        <v>72</v>
      </c>
      <c r="C5" s="63" t="s">
        <v>54</v>
      </c>
      <c r="D5" s="66" t="str">
        <f aca="false">IF(NOT(ISBLANK($F5)),LEFT($F5,3),"")</f>
        <v>01.</v>
      </c>
      <c r="E5" s="66" t="str">
        <f aca="false">IF(NOT(ISBLANK($F5)),LEFT($F5,6),"")</f>
        <v>01.04.</v>
      </c>
      <c r="F5" s="66" t="s">
        <v>73</v>
      </c>
      <c r="G5" s="63" t="s">
        <v>54</v>
      </c>
      <c r="H5" s="66" t="str">
        <f aca="false">IF(NOT(ISBLANK($J5)),LEFT($J5,6),"")</f>
        <v>01.01.</v>
      </c>
      <c r="I5" s="66" t="str">
        <f aca="false">IF(NOT(ISBLANK($J5)),LEFT($J5,9),"")</f>
        <v>01.01.09.</v>
      </c>
      <c r="J5" s="66" t="s">
        <v>74</v>
      </c>
      <c r="K5" s="63" t="s">
        <v>54</v>
      </c>
      <c r="L5" s="66" t="str">
        <f aca="false">IF(NOT(ISBLANK($N5)),LEFT($N5,9),"")</f>
        <v>01.01.09.</v>
      </c>
      <c r="M5" s="66" t="str">
        <f aca="false">IF(NOT(ISBLANK($N5)),LEFT($N5,12),"")</f>
        <v>01.01.09.01.</v>
      </c>
      <c r="N5" s="66" t="s">
        <v>75</v>
      </c>
      <c r="O5" s="66" t="s">
        <v>76</v>
      </c>
      <c r="P5" s="63" t="s">
        <v>54</v>
      </c>
      <c r="Q5" s="66" t="str">
        <f aca="false">IF(NOT(ISBLANK($S5)),LEFT($S5,12),"")</f>
        <v>01.01.09.01.</v>
      </c>
      <c r="R5" s="66" t="str">
        <f aca="false">IF(NOT(ISBLANK($S5)),LEFT($S5,18),"")</f>
        <v>01.01.09.01.01.01.</v>
      </c>
      <c r="S5" s="66" t="s">
        <v>77</v>
      </c>
      <c r="T5" s="67" t="n">
        <v>16</v>
      </c>
    </row>
    <row r="6" customFormat="false" ht="10.15" hidden="false" customHeight="false" outlineLevel="0" collapsed="false">
      <c r="A6" s="66" t="str">
        <f aca="false">IF(NOT(ISBLANK($B6)),LEFT($B6,3),"")</f>
        <v>05.</v>
      </c>
      <c r="B6" s="66" t="s">
        <v>31</v>
      </c>
      <c r="C6" s="63" t="s">
        <v>54</v>
      </c>
      <c r="D6" s="66" t="str">
        <f aca="false">IF(NOT(ISBLANK($F6)),LEFT($F6,3),"")</f>
        <v>01.</v>
      </c>
      <c r="E6" s="66" t="str">
        <f aca="false">IF(NOT(ISBLANK($F6)),LEFT($F6,6),"")</f>
        <v>01.05.</v>
      </c>
      <c r="F6" s="66" t="s">
        <v>78</v>
      </c>
      <c r="G6" s="63" t="s">
        <v>54</v>
      </c>
      <c r="H6" s="66" t="str">
        <f aca="false">IF(NOT(ISBLANK($J6)),LEFT($J6,6),"")</f>
        <v>01.01.</v>
      </c>
      <c r="I6" s="66" t="str">
        <f aca="false">IF(NOT(ISBLANK($J6)),LEFT($J6,9),"")</f>
        <v>01.01.10.</v>
      </c>
      <c r="J6" s="66" t="s">
        <v>79</v>
      </c>
      <c r="K6" s="63" t="s">
        <v>54</v>
      </c>
      <c r="L6" s="66" t="str">
        <f aca="false">IF(NOT(ISBLANK($N6)),LEFT($N6,9),"")</f>
        <v>01.01.10.</v>
      </c>
      <c r="M6" s="66" t="str">
        <f aca="false">IF(NOT(ISBLANK($N6)),LEFT($N6,12),"")</f>
        <v>01.01.10.01.</v>
      </c>
      <c r="N6" s="66" t="s">
        <v>80</v>
      </c>
      <c r="O6" s="66" t="s">
        <v>81</v>
      </c>
      <c r="P6" s="63" t="s">
        <v>54</v>
      </c>
      <c r="Q6" s="66" t="str">
        <f aca="false">IF(NOT(ISBLANK($S6)),LEFT($S6,12),"")</f>
        <v>01.01.10.01.</v>
      </c>
      <c r="R6" s="66" t="str">
        <f aca="false">IF(NOT(ISBLANK($S6)),LEFT($S6,18),"")</f>
        <v>01.01.10.01.01.01.</v>
      </c>
      <c r="S6" s="66" t="s">
        <v>82</v>
      </c>
      <c r="T6" s="67" t="n">
        <v>24</v>
      </c>
    </row>
    <row r="7" customFormat="false" ht="10.15" hidden="false" customHeight="false" outlineLevel="0" collapsed="false">
      <c r="A7" s="66" t="str">
        <f aca="false">IF(NOT(ISBLANK($B7)),LEFT($B7,3),"")</f>
        <v>06.</v>
      </c>
      <c r="B7" s="66" t="s">
        <v>83</v>
      </c>
      <c r="C7" s="63" t="s">
        <v>54</v>
      </c>
      <c r="D7" s="66" t="str">
        <f aca="false">IF(NOT(ISBLANK($F7)),LEFT($F7,3),"")</f>
        <v>02.</v>
      </c>
      <c r="E7" s="66" t="str">
        <f aca="false">IF(NOT(ISBLANK($F7)),LEFT($F7,6),"")</f>
        <v>02.01.</v>
      </c>
      <c r="F7" s="66" t="s">
        <v>84</v>
      </c>
      <c r="G7" s="63" t="s">
        <v>54</v>
      </c>
      <c r="H7" s="66" t="str">
        <f aca="false">IF(NOT(ISBLANK($J7)),LEFT($J7,6),"")</f>
        <v>01.01.</v>
      </c>
      <c r="I7" s="66" t="str">
        <f aca="false">IF(NOT(ISBLANK($J7)),LEFT($J7,9),"")</f>
        <v>01.01.11.</v>
      </c>
      <c r="J7" s="66" t="s">
        <v>85</v>
      </c>
      <c r="K7" s="63" t="s">
        <v>54</v>
      </c>
      <c r="L7" s="66" t="str">
        <f aca="false">IF(NOT(ISBLANK($N7)),LEFT($N7,9),"")</f>
        <v>01.01.11.</v>
      </c>
      <c r="M7" s="66" t="str">
        <f aca="false">IF(NOT(ISBLANK($N7)),LEFT($N7,12),"")</f>
        <v>01.01.11.01.</v>
      </c>
      <c r="N7" s="66" t="s">
        <v>86</v>
      </c>
      <c r="O7" s="66" t="s">
        <v>87</v>
      </c>
      <c r="P7" s="63" t="s">
        <v>54</v>
      </c>
      <c r="Q7" s="66" t="str">
        <f aca="false">IF(NOT(ISBLANK($S7)),LEFT($S7,12),"")</f>
        <v>01.01.11.01.</v>
      </c>
      <c r="R7" s="66" t="str">
        <f aca="false">IF(NOT(ISBLANK($S7)),LEFT($S7,18),"")</f>
        <v>01.01.11.01.01.01.</v>
      </c>
      <c r="S7" s="66" t="s">
        <v>88</v>
      </c>
      <c r="T7" s="67" t="n">
        <v>8</v>
      </c>
    </row>
    <row r="8" customFormat="false" ht="10.15" hidden="false" customHeight="false" outlineLevel="0" collapsed="false">
      <c r="A8" s="66" t="str">
        <f aca="false">IF(NOT(ISBLANK($B8)),LEFT($B8,3),"")</f>
        <v/>
      </c>
      <c r="B8" s="66"/>
      <c r="C8" s="63" t="s">
        <v>54</v>
      </c>
      <c r="D8" s="66" t="str">
        <f aca="false">IF(NOT(ISBLANK($F8)),LEFT($F8,3),"")</f>
        <v>03.</v>
      </c>
      <c r="E8" s="66" t="str">
        <f aca="false">IF(NOT(ISBLANK($F8)),LEFT($F8,6),"")</f>
        <v>03.01.</v>
      </c>
      <c r="F8" s="66" t="s">
        <v>89</v>
      </c>
      <c r="G8" s="63" t="s">
        <v>54</v>
      </c>
      <c r="H8" s="66" t="str">
        <f aca="false">IF(NOT(ISBLANK($J8)),LEFT($J8,6),"")</f>
        <v>01.01.</v>
      </c>
      <c r="I8" s="66" t="str">
        <f aca="false">IF(NOT(ISBLANK($J8)),LEFT($J8,9),"")</f>
        <v>01.01.12.</v>
      </c>
      <c r="J8" s="66" t="s">
        <v>90</v>
      </c>
      <c r="K8" s="63" t="s">
        <v>54</v>
      </c>
      <c r="L8" s="66" t="str">
        <f aca="false">IF(NOT(ISBLANK($N8)),LEFT($N8,9),"")</f>
        <v>01.01.12.</v>
      </c>
      <c r="M8" s="66" t="str">
        <f aca="false">IF(NOT(ISBLANK($N8)),LEFT($N8,12),"")</f>
        <v>01.01.12.01.</v>
      </c>
      <c r="N8" s="66" t="s">
        <v>91</v>
      </c>
      <c r="O8" s="66" t="s">
        <v>92</v>
      </c>
      <c r="P8" s="63" t="s">
        <v>54</v>
      </c>
      <c r="Q8" s="66" t="str">
        <f aca="false">IF(NOT(ISBLANK($S8)),LEFT($S8,12),"")</f>
        <v>01.01.12.01.</v>
      </c>
      <c r="R8" s="66" t="str">
        <f aca="false">IF(NOT(ISBLANK($S8)),LEFT($S8,18),"")</f>
        <v>01.01.12.01.01.01.</v>
      </c>
      <c r="S8" s="66" t="s">
        <v>93</v>
      </c>
      <c r="T8" s="67" t="n">
        <v>14</v>
      </c>
    </row>
    <row r="9" customFormat="false" ht="10.15" hidden="false" customHeight="false" outlineLevel="0" collapsed="false">
      <c r="A9" s="66" t="str">
        <f aca="false">IF(NOT(ISBLANK($B9)),LEFT($B9,3),"")</f>
        <v/>
      </c>
      <c r="B9" s="66"/>
      <c r="C9" s="63" t="s">
        <v>54</v>
      </c>
      <c r="D9" s="66" t="str">
        <f aca="false">IF(NOT(ISBLANK($F9)),LEFT($F9,3),"")</f>
        <v>04.</v>
      </c>
      <c r="E9" s="66" t="str">
        <f aca="false">IF(NOT(ISBLANK($F9)),LEFT($F9,6),"")</f>
        <v>04.01.</v>
      </c>
      <c r="F9" s="66" t="s">
        <v>94</v>
      </c>
      <c r="G9" s="63" t="s">
        <v>54</v>
      </c>
      <c r="H9" s="66" t="str">
        <f aca="false">IF(NOT(ISBLANK($J9)),LEFT($J9,6),"")</f>
        <v>01.01.</v>
      </c>
      <c r="I9" s="66" t="str">
        <f aca="false">IF(NOT(ISBLANK($J9)),LEFT($J9,9),"")</f>
        <v>01.01.13.</v>
      </c>
      <c r="J9" s="66" t="s">
        <v>95</v>
      </c>
      <c r="K9" s="63" t="s">
        <v>54</v>
      </c>
      <c r="L9" s="66" t="str">
        <f aca="false">IF(NOT(ISBLANK($N9)),LEFT($N9,9),"")</f>
        <v>01.01.13.</v>
      </c>
      <c r="M9" s="66" t="str">
        <f aca="false">IF(NOT(ISBLANK($N9)),LEFT($N9,12),"")</f>
        <v>01.01.13.01.</v>
      </c>
      <c r="N9" s="66" t="s">
        <v>96</v>
      </c>
      <c r="O9" s="66" t="s">
        <v>97</v>
      </c>
      <c r="P9" s="63" t="s">
        <v>54</v>
      </c>
      <c r="Q9" s="66" t="str">
        <f aca="false">IF(NOT(ISBLANK($S9)),LEFT($S9,12),"")</f>
        <v>01.01.13.01.</v>
      </c>
      <c r="R9" s="66" t="str">
        <f aca="false">IF(NOT(ISBLANK($S9)),LEFT($S9,18),"")</f>
        <v>01.01.13.01.01.01.</v>
      </c>
      <c r="S9" s="66" t="s">
        <v>98</v>
      </c>
      <c r="T9" s="67" t="n">
        <v>14</v>
      </c>
    </row>
    <row r="10" customFormat="false" ht="10.15" hidden="false" customHeight="false" outlineLevel="0" collapsed="false">
      <c r="A10" s="66" t="str">
        <f aca="false">IF(NOT(ISBLANK($B10)),LEFT($B10,3),"")</f>
        <v/>
      </c>
      <c r="B10" s="66"/>
      <c r="C10" s="63" t="s">
        <v>54</v>
      </c>
      <c r="D10" s="66" t="str">
        <f aca="false">IF(NOT(ISBLANK($F10)),LEFT($F10,3),"")</f>
        <v>04.</v>
      </c>
      <c r="E10" s="66" t="str">
        <f aca="false">IF(NOT(ISBLANK($F10)),LEFT($F10,6),"")</f>
        <v>04.02.</v>
      </c>
      <c r="F10" s="66" t="s">
        <v>99</v>
      </c>
      <c r="G10" s="63" t="s">
        <v>54</v>
      </c>
      <c r="H10" s="66" t="str">
        <f aca="false">IF(NOT(ISBLANK($J10)),LEFT($J10,6),"")</f>
        <v>01.01.</v>
      </c>
      <c r="I10" s="66" t="str">
        <f aca="false">IF(NOT(ISBLANK($J10)),LEFT($J10,9),"")</f>
        <v>01.01.14.</v>
      </c>
      <c r="J10" s="66" t="s">
        <v>100</v>
      </c>
      <c r="K10" s="63" t="s">
        <v>54</v>
      </c>
      <c r="L10" s="66" t="str">
        <f aca="false">IF(NOT(ISBLANK($N10)),LEFT($N10,9),"")</f>
        <v>01.01.14.</v>
      </c>
      <c r="M10" s="66" t="str">
        <f aca="false">IF(NOT(ISBLANK($N10)),LEFT($N10,12),"")</f>
        <v>01.01.14.01.</v>
      </c>
      <c r="N10" s="66" t="s">
        <v>101</v>
      </c>
      <c r="O10" s="66" t="s">
        <v>102</v>
      </c>
      <c r="P10" s="63" t="s">
        <v>54</v>
      </c>
      <c r="Q10" s="66" t="str">
        <f aca="false">IF(NOT(ISBLANK($S10)),LEFT($S10,12),"")</f>
        <v>01.01.14.01.</v>
      </c>
      <c r="R10" s="66" t="str">
        <f aca="false">IF(NOT(ISBLANK($S10)),LEFT($S10,18),"")</f>
        <v>01.01.14.01.01.01.</v>
      </c>
      <c r="S10" s="66" t="s">
        <v>103</v>
      </c>
      <c r="T10" s="67" t="n">
        <v>8</v>
      </c>
    </row>
    <row r="11" customFormat="false" ht="10.15" hidden="false" customHeight="false" outlineLevel="0" collapsed="false">
      <c r="A11" s="66" t="str">
        <f aca="false">IF(NOT(ISBLANK($B11)),LEFT($B11,3),"")</f>
        <v/>
      </c>
      <c r="B11" s="66"/>
      <c r="C11" s="63" t="s">
        <v>54</v>
      </c>
      <c r="D11" s="66" t="str">
        <f aca="false">IF(NOT(ISBLANK($F11)),LEFT($F11,3),"")</f>
        <v>04.</v>
      </c>
      <c r="E11" s="66" t="str">
        <f aca="false">IF(NOT(ISBLANK($F11)),LEFT($F11,6),"")</f>
        <v>04.03.</v>
      </c>
      <c r="F11" s="66" t="s">
        <v>104</v>
      </c>
      <c r="G11" s="63" t="s">
        <v>54</v>
      </c>
      <c r="H11" s="66" t="str">
        <f aca="false">IF(NOT(ISBLANK($J11)),LEFT($J11,6),"")</f>
        <v>01.01.</v>
      </c>
      <c r="I11" s="66" t="str">
        <f aca="false">IF(NOT(ISBLANK($J11)),LEFT($J11,9),"")</f>
        <v>01.01.15.</v>
      </c>
      <c r="J11" s="66" t="s">
        <v>105</v>
      </c>
      <c r="K11" s="63" t="s">
        <v>54</v>
      </c>
      <c r="L11" s="66" t="str">
        <f aca="false">IF(NOT(ISBLANK($N11)),LEFT($N11,9),"")</f>
        <v>01.01.15.</v>
      </c>
      <c r="M11" s="66" t="str">
        <f aca="false">IF(NOT(ISBLANK($N11)),LEFT($N11,12),"")</f>
        <v>01.01.15.01.</v>
      </c>
      <c r="N11" s="66" t="s">
        <v>106</v>
      </c>
      <c r="O11" s="66" t="s">
        <v>107</v>
      </c>
      <c r="P11" s="63" t="s">
        <v>54</v>
      </c>
      <c r="Q11" s="66" t="str">
        <f aca="false">IF(NOT(ISBLANK($S11)),LEFT($S11,12),"")</f>
        <v>01.01.15.01.</v>
      </c>
      <c r="R11" s="66" t="str">
        <f aca="false">IF(NOT(ISBLANK($S11)),LEFT($S11,18),"")</f>
        <v>01.01.15.01.01.01.</v>
      </c>
      <c r="S11" s="66" t="s">
        <v>108</v>
      </c>
      <c r="T11" s="67" t="n">
        <v>20</v>
      </c>
    </row>
    <row r="12" customFormat="false" ht="10.15" hidden="false" customHeight="false" outlineLevel="0" collapsed="false">
      <c r="A12" s="66" t="str">
        <f aca="false">IF(NOT(ISBLANK($B12)),LEFT($B12,3),"")</f>
        <v/>
      </c>
      <c r="B12" s="66"/>
      <c r="C12" s="63" t="s">
        <v>54</v>
      </c>
      <c r="D12" s="66" t="str">
        <f aca="false">IF(NOT(ISBLANK($F12)),LEFT($F12,3),"")</f>
        <v>04.</v>
      </c>
      <c r="E12" s="66" t="str">
        <f aca="false">IF(NOT(ISBLANK($F12)),LEFT($F12,6),"")</f>
        <v>04.04.</v>
      </c>
      <c r="F12" s="66" t="s">
        <v>109</v>
      </c>
      <c r="G12" s="63" t="s">
        <v>54</v>
      </c>
      <c r="H12" s="66" t="str">
        <f aca="false">IF(NOT(ISBLANK($J12)),LEFT($J12,6),"")</f>
        <v>01.01.</v>
      </c>
      <c r="I12" s="66" t="str">
        <f aca="false">IF(NOT(ISBLANK($J12)),LEFT($J12,9),"")</f>
        <v>01.01.16.</v>
      </c>
      <c r="J12" s="66" t="s">
        <v>110</v>
      </c>
      <c r="K12" s="63" t="s">
        <v>54</v>
      </c>
      <c r="L12" s="66" t="str">
        <f aca="false">IF(NOT(ISBLANK($N12)),LEFT($N12,9),"")</f>
        <v>01.01.16.</v>
      </c>
      <c r="M12" s="66" t="str">
        <f aca="false">IF(NOT(ISBLANK($N12)),LEFT($N12,12),"")</f>
        <v>01.01.16.01.</v>
      </c>
      <c r="N12" s="66" t="s">
        <v>111</v>
      </c>
      <c r="O12" s="66" t="s">
        <v>112</v>
      </c>
      <c r="P12" s="63" t="s">
        <v>54</v>
      </c>
      <c r="Q12" s="66" t="str">
        <f aca="false">IF(NOT(ISBLANK($S12)),LEFT($S12,12),"")</f>
        <v>01.01.16.01.</v>
      </c>
      <c r="R12" s="66" t="str">
        <f aca="false">IF(NOT(ISBLANK($S12)),LEFT($S12,18),"")</f>
        <v>01.01.16.01.01.01.</v>
      </c>
      <c r="S12" s="66" t="s">
        <v>113</v>
      </c>
      <c r="T12" s="67" t="n">
        <v>10</v>
      </c>
    </row>
    <row r="13" customFormat="false" ht="10.15" hidden="false" customHeight="false" outlineLevel="0" collapsed="false">
      <c r="A13" s="66" t="str">
        <f aca="false">IF(NOT(ISBLANK($B13)),LEFT($B13,3),"")</f>
        <v/>
      </c>
      <c r="B13" s="66"/>
      <c r="C13" s="63" t="s">
        <v>54</v>
      </c>
      <c r="D13" s="66" t="str">
        <f aca="false">IF(NOT(ISBLANK($F13)),LEFT($F13,3),"")</f>
        <v>04.</v>
      </c>
      <c r="E13" s="66" t="str">
        <f aca="false">IF(NOT(ISBLANK($F13)),LEFT($F13,6),"")</f>
        <v>04.05.</v>
      </c>
      <c r="F13" s="66" t="s">
        <v>114</v>
      </c>
      <c r="G13" s="63" t="s">
        <v>54</v>
      </c>
      <c r="H13" s="66" t="str">
        <f aca="false">IF(NOT(ISBLANK($J13)),LEFT($J13,6),"")</f>
        <v>01.01.</v>
      </c>
      <c r="I13" s="66" t="str">
        <f aca="false">IF(NOT(ISBLANK($J13)),LEFT($J13,9),"")</f>
        <v>01.01.17.</v>
      </c>
      <c r="J13" s="66" t="s">
        <v>115</v>
      </c>
      <c r="K13" s="63" t="s">
        <v>54</v>
      </c>
      <c r="L13" s="66" t="str">
        <f aca="false">IF(NOT(ISBLANK($N13)),LEFT($N13,9),"")</f>
        <v>01.01.17.</v>
      </c>
      <c r="M13" s="66" t="str">
        <f aca="false">IF(NOT(ISBLANK($N13)),LEFT($N13,12),"")</f>
        <v>01.01.17.01.</v>
      </c>
      <c r="N13" s="66" t="s">
        <v>116</v>
      </c>
      <c r="O13" s="66" t="s">
        <v>117</v>
      </c>
      <c r="P13" s="63" t="s">
        <v>54</v>
      </c>
      <c r="Q13" s="66" t="str">
        <f aca="false">IF(NOT(ISBLANK($S13)),LEFT($S13,12),"")</f>
        <v>01.01.17.01.</v>
      </c>
      <c r="R13" s="66" t="str">
        <f aca="false">IF(NOT(ISBLANK($S13)),LEFT($S13,18),"")</f>
        <v>01.01.17.01.01.01.</v>
      </c>
      <c r="S13" s="66" t="s">
        <v>118</v>
      </c>
      <c r="T13" s="67" t="n">
        <v>16</v>
      </c>
    </row>
    <row r="14" customFormat="false" ht="10.15" hidden="false" customHeight="false" outlineLevel="0" collapsed="false">
      <c r="A14" s="66" t="str">
        <f aca="false">IF(NOT(ISBLANK($B14)),LEFT($B14,3),"")</f>
        <v/>
      </c>
      <c r="B14" s="66"/>
      <c r="C14" s="63" t="s">
        <v>54</v>
      </c>
      <c r="D14" s="66" t="str">
        <f aca="false">IF(NOT(ISBLANK($F14)),LEFT($F14,3),"")</f>
        <v>04.</v>
      </c>
      <c r="E14" s="66" t="str">
        <f aca="false">IF(NOT(ISBLANK($F14)),LEFT($F14,6),"")</f>
        <v>04.06.</v>
      </c>
      <c r="F14" s="66" t="s">
        <v>119</v>
      </c>
      <c r="G14" s="63" t="s">
        <v>54</v>
      </c>
      <c r="H14" s="66" t="str">
        <f aca="false">IF(NOT(ISBLANK($J14)),LEFT($J14,6),"")</f>
        <v>01.01.</v>
      </c>
      <c r="I14" s="66" t="str">
        <f aca="false">IF(NOT(ISBLANK($J14)),LEFT($J14,9),"")</f>
        <v>01.01.18.</v>
      </c>
      <c r="J14" s="66" t="s">
        <v>120</v>
      </c>
      <c r="K14" s="63" t="s">
        <v>54</v>
      </c>
      <c r="L14" s="66" t="str">
        <f aca="false">IF(NOT(ISBLANK($N14)),LEFT($N14,9),"")</f>
        <v>01.01.18.</v>
      </c>
      <c r="M14" s="66" t="str">
        <f aca="false">IF(NOT(ISBLANK($N14)),LEFT($N14,12),"")</f>
        <v>01.01.18.01.</v>
      </c>
      <c r="N14" s="66" t="s">
        <v>121</v>
      </c>
      <c r="O14" s="66" t="s">
        <v>122</v>
      </c>
      <c r="P14" s="63" t="s">
        <v>54</v>
      </c>
      <c r="Q14" s="66" t="str">
        <f aca="false">IF(NOT(ISBLANK($S14)),LEFT($S14,12),"")</f>
        <v>01.01.18.01.</v>
      </c>
      <c r="R14" s="66" t="str">
        <f aca="false">IF(NOT(ISBLANK($S14)),LEFT($S14,18),"")</f>
        <v>01.01.18.01.01.01.</v>
      </c>
      <c r="S14" s="66" t="s">
        <v>123</v>
      </c>
      <c r="T14" s="67" t="n">
        <v>32</v>
      </c>
    </row>
    <row r="15" customFormat="false" ht="10.15" hidden="false" customHeight="false" outlineLevel="0" collapsed="false">
      <c r="A15" s="66" t="str">
        <f aca="false">IF(NOT(ISBLANK($B15)),LEFT($B15,3),"")</f>
        <v/>
      </c>
      <c r="B15" s="66"/>
      <c r="C15" s="63" t="s">
        <v>54</v>
      </c>
      <c r="D15" s="66" t="str">
        <f aca="false">IF(NOT(ISBLANK($F15)),LEFT($F15,3),"")</f>
        <v>04.</v>
      </c>
      <c r="E15" s="66" t="str">
        <f aca="false">IF(NOT(ISBLANK($F15)),LEFT($F15,6),"")</f>
        <v>04.07.</v>
      </c>
      <c r="F15" s="66" t="s">
        <v>124</v>
      </c>
      <c r="G15" s="63" t="s">
        <v>54</v>
      </c>
      <c r="H15" s="66" t="str">
        <f aca="false">IF(NOT(ISBLANK($J15)),LEFT($J15,6),"")</f>
        <v>01.01.</v>
      </c>
      <c r="I15" s="66" t="str">
        <f aca="false">IF(NOT(ISBLANK($J15)),LEFT($J15,9),"")</f>
        <v>01.01.19.</v>
      </c>
      <c r="J15" s="66" t="s">
        <v>125</v>
      </c>
      <c r="K15" s="63" t="s">
        <v>54</v>
      </c>
      <c r="L15" s="66" t="str">
        <f aca="false">IF(NOT(ISBLANK($N15)),LEFT($N15,9),"")</f>
        <v>01.01.19.</v>
      </c>
      <c r="M15" s="66" t="str">
        <f aca="false">IF(NOT(ISBLANK($N15)),LEFT($N15,12),"")</f>
        <v>01.01.19.01.</v>
      </c>
      <c r="N15" s="66" t="s">
        <v>126</v>
      </c>
      <c r="O15" s="66" t="s">
        <v>127</v>
      </c>
      <c r="P15" s="63" t="s">
        <v>54</v>
      </c>
      <c r="Q15" s="66" t="str">
        <f aca="false">IF(NOT(ISBLANK($S15)),LEFT($S15,12),"")</f>
        <v>01.01.19.01.</v>
      </c>
      <c r="R15" s="66" t="str">
        <f aca="false">IF(NOT(ISBLANK($S15)),LEFT($S15,18),"")</f>
        <v>01.01.19.01.01.01.</v>
      </c>
      <c r="S15" s="66" t="s">
        <v>128</v>
      </c>
      <c r="T15" s="67" t="n">
        <v>40</v>
      </c>
    </row>
    <row r="16" customFormat="false" ht="10.15" hidden="false" customHeight="false" outlineLevel="0" collapsed="false">
      <c r="A16" s="66" t="str">
        <f aca="false">IF(NOT(ISBLANK($B16)),LEFT($B16,3),"")</f>
        <v/>
      </c>
      <c r="B16" s="66"/>
      <c r="C16" s="63" t="s">
        <v>54</v>
      </c>
      <c r="D16" s="66" t="str">
        <f aca="false">IF(NOT(ISBLANK($F16)),LEFT($F16,3),"")</f>
        <v>04.</v>
      </c>
      <c r="E16" s="66" t="str">
        <f aca="false">IF(NOT(ISBLANK($F16)),LEFT($F16,6),"")</f>
        <v>04.08.</v>
      </c>
      <c r="F16" s="66" t="s">
        <v>129</v>
      </c>
      <c r="G16" s="63" t="s">
        <v>54</v>
      </c>
      <c r="H16" s="66" t="str">
        <f aca="false">IF(NOT(ISBLANK($J16)),LEFT($J16,6),"")</f>
        <v>01.02.</v>
      </c>
      <c r="I16" s="66" t="str">
        <f aca="false">IF(NOT(ISBLANK($J16)),LEFT($J16,9),"")</f>
        <v>01.02.01.</v>
      </c>
      <c r="J16" s="66" t="s">
        <v>130</v>
      </c>
      <c r="K16" s="63" t="s">
        <v>54</v>
      </c>
      <c r="L16" s="66" t="str">
        <f aca="false">IF(NOT(ISBLANK($N16)),LEFT($N16,9),"")</f>
        <v>01.02.01.</v>
      </c>
      <c r="M16" s="66" t="str">
        <f aca="false">IF(NOT(ISBLANK($N16)),LEFT($N16,12),"")</f>
        <v>01.02.01.01.</v>
      </c>
      <c r="N16" s="66" t="s">
        <v>131</v>
      </c>
      <c r="O16" s="66" t="s">
        <v>132</v>
      </c>
      <c r="P16" s="63" t="s">
        <v>54</v>
      </c>
      <c r="Q16" s="66" t="str">
        <f aca="false">IF(NOT(ISBLANK($S16)),LEFT($S16,12),"")</f>
        <v>01.02.01.01.</v>
      </c>
      <c r="R16" s="66" t="str">
        <f aca="false">IF(NOT(ISBLANK($S16)),LEFT($S16,18),"")</f>
        <v>01.02.01.01.01.01.</v>
      </c>
      <c r="S16" s="66" t="s">
        <v>133</v>
      </c>
      <c r="T16" s="67" t="n">
        <v>80</v>
      </c>
    </row>
    <row r="17" customFormat="false" ht="10.15" hidden="false" customHeight="false" outlineLevel="0" collapsed="false">
      <c r="A17" s="66" t="str">
        <f aca="false">IF(NOT(ISBLANK($B17)),LEFT($B17,3),"")</f>
        <v/>
      </c>
      <c r="B17" s="66"/>
      <c r="C17" s="63" t="s">
        <v>54</v>
      </c>
      <c r="D17" s="66" t="str">
        <f aca="false">IF(NOT(ISBLANK($F17)),LEFT($F17,3),"")</f>
        <v>04.</v>
      </c>
      <c r="E17" s="66" t="str">
        <f aca="false">IF(NOT(ISBLANK($F17)),LEFT($F17,6),"")</f>
        <v>04.09.</v>
      </c>
      <c r="F17" s="66" t="s">
        <v>134</v>
      </c>
      <c r="G17" s="63" t="s">
        <v>54</v>
      </c>
      <c r="H17" s="66" t="str">
        <f aca="false">IF(NOT(ISBLANK($J17)),LEFT($J17,6),"")</f>
        <v>01.02.</v>
      </c>
      <c r="I17" s="66" t="str">
        <f aca="false">IF(NOT(ISBLANK($J17)),LEFT($J17,9),"")</f>
        <v>01.02.02.</v>
      </c>
      <c r="J17" s="66" t="s">
        <v>135</v>
      </c>
      <c r="K17" s="63" t="s">
        <v>54</v>
      </c>
      <c r="L17" s="66" t="str">
        <f aca="false">IF(NOT(ISBLANK($N17)),LEFT($N17,9),"")</f>
        <v>01.02.02.</v>
      </c>
      <c r="M17" s="66" t="str">
        <f aca="false">IF(NOT(ISBLANK($N17)),LEFT($N17,12),"")</f>
        <v>01.02.02.01.</v>
      </c>
      <c r="N17" s="66" t="s">
        <v>136</v>
      </c>
      <c r="O17" s="66" t="s">
        <v>137</v>
      </c>
      <c r="P17" s="63" t="s">
        <v>54</v>
      </c>
      <c r="Q17" s="66" t="str">
        <f aca="false">IF(NOT(ISBLANK($S17)),LEFT($S17,12),"")</f>
        <v>01.02.02.01.</v>
      </c>
      <c r="R17" s="66" t="str">
        <f aca="false">IF(NOT(ISBLANK($S17)),LEFT($S17,18),"")</f>
        <v>01.02.02.01.01.01.</v>
      </c>
      <c r="S17" s="66" t="s">
        <v>138</v>
      </c>
      <c r="T17" s="67" t="n">
        <v>40</v>
      </c>
    </row>
    <row r="18" customFormat="false" ht="10.15" hidden="false" customHeight="false" outlineLevel="0" collapsed="false">
      <c r="A18" s="66" t="str">
        <f aca="false">IF(NOT(ISBLANK($B18)),LEFT($B18,3),"")</f>
        <v/>
      </c>
      <c r="B18" s="66"/>
      <c r="C18" s="63" t="s">
        <v>54</v>
      </c>
      <c r="D18" s="66" t="str">
        <f aca="false">IF(NOT(ISBLANK($F18)),LEFT($F18,3),"")</f>
        <v>05.</v>
      </c>
      <c r="E18" s="66" t="str">
        <f aca="false">IF(NOT(ISBLANK($F18)),LEFT($F18,6),"")</f>
        <v>05.01.</v>
      </c>
      <c r="F18" s="66" t="s">
        <v>139</v>
      </c>
      <c r="G18" s="63" t="s">
        <v>54</v>
      </c>
      <c r="H18" s="66" t="str">
        <f aca="false">IF(NOT(ISBLANK($J18)),LEFT($J18,6),"")</f>
        <v>01.02.</v>
      </c>
      <c r="I18" s="66" t="str">
        <f aca="false">IF(NOT(ISBLANK($J18)),LEFT($J18,9),"")</f>
        <v>01.02.03.</v>
      </c>
      <c r="J18" s="66" t="s">
        <v>140</v>
      </c>
      <c r="K18" s="63" t="s">
        <v>54</v>
      </c>
      <c r="L18" s="66" t="str">
        <f aca="false">IF(NOT(ISBLANK($N18)),LEFT($N18,9),"")</f>
        <v>01.02.03.</v>
      </c>
      <c r="M18" s="66" t="str">
        <f aca="false">IF(NOT(ISBLANK($N18)),LEFT($N18,12),"")</f>
        <v>01.02.03.01.</v>
      </c>
      <c r="N18" s="66" t="s">
        <v>141</v>
      </c>
      <c r="O18" s="66" t="s">
        <v>142</v>
      </c>
      <c r="P18" s="63" t="s">
        <v>54</v>
      </c>
      <c r="Q18" s="66" t="str">
        <f aca="false">IF(NOT(ISBLANK($S18)),LEFT($S18,12),"")</f>
        <v>01.02.03.01.</v>
      </c>
      <c r="R18" s="66" t="str">
        <f aca="false">IF(NOT(ISBLANK($S18)),LEFT($S18,18),"")</f>
        <v>01.02.03.01.01.01.</v>
      </c>
      <c r="S18" s="66" t="s">
        <v>143</v>
      </c>
      <c r="T18" s="67" t="n">
        <v>40</v>
      </c>
    </row>
    <row r="19" customFormat="false" ht="10.15" hidden="false" customHeight="false" outlineLevel="0" collapsed="false">
      <c r="A19" s="66" t="str">
        <f aca="false">IF(NOT(ISBLANK($B19)),LEFT($B19,3),"")</f>
        <v/>
      </c>
      <c r="B19" s="66"/>
      <c r="C19" s="63" t="s">
        <v>54</v>
      </c>
      <c r="D19" s="66" t="str">
        <f aca="false">IF(NOT(ISBLANK($F19)),LEFT($F19,3),"")</f>
        <v>05.</v>
      </c>
      <c r="E19" s="66" t="str">
        <f aca="false">IF(NOT(ISBLANK($F19)),LEFT($F19,6),"")</f>
        <v>05.02.</v>
      </c>
      <c r="F19" s="66" t="s">
        <v>144</v>
      </c>
      <c r="G19" s="63" t="s">
        <v>54</v>
      </c>
      <c r="H19" s="66" t="str">
        <f aca="false">IF(NOT(ISBLANK($J19)),LEFT($J19,6),"")</f>
        <v>01.03.</v>
      </c>
      <c r="I19" s="66" t="str">
        <f aca="false">IF(NOT(ISBLANK($J19)),LEFT($J19,9),"")</f>
        <v>01.03.01.</v>
      </c>
      <c r="J19" s="66" t="s">
        <v>145</v>
      </c>
      <c r="K19" s="63" t="s">
        <v>54</v>
      </c>
      <c r="L19" s="66" t="str">
        <f aca="false">IF(NOT(ISBLANK($N19)),LEFT($N19,9),"")</f>
        <v>01.03.01.</v>
      </c>
      <c r="M19" s="66" t="str">
        <f aca="false">IF(NOT(ISBLANK($N19)),LEFT($N19,12),"")</f>
        <v>01.03.01.01.</v>
      </c>
      <c r="N19" s="66" t="s">
        <v>146</v>
      </c>
      <c r="O19" s="66" t="s">
        <v>147</v>
      </c>
      <c r="P19" s="63" t="s">
        <v>54</v>
      </c>
      <c r="Q19" s="66" t="str">
        <f aca="false">IF(NOT(ISBLANK($S19)),LEFT($S19,12),"")</f>
        <v>01.03.01.01.</v>
      </c>
      <c r="R19" s="66" t="str">
        <f aca="false">IF(NOT(ISBLANK($S19)),LEFT($S19,18),"")</f>
        <v>01.03.01.01.01.01.</v>
      </c>
      <c r="S19" s="66" t="s">
        <v>148</v>
      </c>
      <c r="T19" s="67" t="n">
        <v>8</v>
      </c>
    </row>
    <row r="20" customFormat="false" ht="10.15" hidden="false" customHeight="false" outlineLevel="0" collapsed="false">
      <c r="A20" s="66" t="str">
        <f aca="false">IF(NOT(ISBLANK($B20)),LEFT($B20,3),"")</f>
        <v/>
      </c>
      <c r="B20" s="66"/>
      <c r="C20" s="63" t="s">
        <v>54</v>
      </c>
      <c r="D20" s="66" t="str">
        <f aca="false">IF(NOT(ISBLANK($F20)),LEFT($F20,3),"")</f>
        <v>05.</v>
      </c>
      <c r="E20" s="66" t="str">
        <f aca="false">IF(NOT(ISBLANK($F20)),LEFT($F20,6),"")</f>
        <v>05.03.</v>
      </c>
      <c r="F20" s="66" t="s">
        <v>149</v>
      </c>
      <c r="G20" s="63" t="s">
        <v>54</v>
      </c>
      <c r="H20" s="66" t="str">
        <f aca="false">IF(NOT(ISBLANK($J20)),LEFT($J20,6),"")</f>
        <v>01.03.</v>
      </c>
      <c r="I20" s="66" t="str">
        <f aca="false">IF(NOT(ISBLANK($J20)),LEFT($J20,9),"")</f>
        <v>01.03.02.</v>
      </c>
      <c r="J20" s="66" t="s">
        <v>150</v>
      </c>
      <c r="K20" s="63" t="s">
        <v>54</v>
      </c>
      <c r="L20" s="66" t="str">
        <f aca="false">IF(NOT(ISBLANK($N20)),LEFT($N20,9),"")</f>
        <v>01.03.01.</v>
      </c>
      <c r="M20" s="66" t="str">
        <f aca="false">IF(NOT(ISBLANK($N20)),LEFT($N20,12),"")</f>
        <v>01.03.01.02.</v>
      </c>
      <c r="N20" s="66" t="s">
        <v>151</v>
      </c>
      <c r="O20" s="66" t="s">
        <v>152</v>
      </c>
      <c r="P20" s="63" t="s">
        <v>54</v>
      </c>
      <c r="Q20" s="66" t="str">
        <f aca="false">IF(NOT(ISBLANK($S20)),LEFT($S20,12),"")</f>
        <v>01.03.01.02.</v>
      </c>
      <c r="R20" s="66" t="str">
        <f aca="false">IF(NOT(ISBLANK($S20)),LEFT($S20,18),"")</f>
        <v>01.03.01.02.01.01.</v>
      </c>
      <c r="S20" s="66" t="s">
        <v>153</v>
      </c>
      <c r="T20" s="67" t="n">
        <v>16</v>
      </c>
    </row>
    <row r="21" customFormat="false" ht="10.15" hidden="false" customHeight="false" outlineLevel="0" collapsed="false">
      <c r="A21" s="66" t="str">
        <f aca="false">IF(NOT(ISBLANK($B21)),LEFT($B21,3),"")</f>
        <v/>
      </c>
      <c r="B21" s="66"/>
      <c r="C21" s="63" t="s">
        <v>54</v>
      </c>
      <c r="D21" s="66" t="str">
        <f aca="false">IF(NOT(ISBLANK($F21)),LEFT($F21,3),"")</f>
        <v>05.</v>
      </c>
      <c r="E21" s="66" t="str">
        <f aca="false">IF(NOT(ISBLANK($F21)),LEFT($F21,6),"")</f>
        <v>05.04.</v>
      </c>
      <c r="F21" s="66" t="s">
        <v>154</v>
      </c>
      <c r="G21" s="63" t="s">
        <v>54</v>
      </c>
      <c r="H21" s="66" t="str">
        <f aca="false">IF(NOT(ISBLANK($J21)),LEFT($J21,6),"")</f>
        <v>01.03.</v>
      </c>
      <c r="I21" s="66" t="str">
        <f aca="false">IF(NOT(ISBLANK($J21)),LEFT($J21,9),"")</f>
        <v>01.03.03.</v>
      </c>
      <c r="J21" s="66" t="s">
        <v>155</v>
      </c>
      <c r="K21" s="63" t="s">
        <v>54</v>
      </c>
      <c r="L21" s="66" t="str">
        <f aca="false">IF(NOT(ISBLANK($N21)),LEFT($N21,9),"")</f>
        <v>01.03.01.</v>
      </c>
      <c r="M21" s="66" t="str">
        <f aca="false">IF(NOT(ISBLANK($N21)),LEFT($N21,12),"")</f>
        <v>01.03.01.03.</v>
      </c>
      <c r="N21" s="66" t="s">
        <v>156</v>
      </c>
      <c r="O21" s="66" t="s">
        <v>157</v>
      </c>
      <c r="P21" s="63" t="s">
        <v>54</v>
      </c>
      <c r="Q21" s="66" t="str">
        <f aca="false">IF(NOT(ISBLANK($S21)),LEFT($S21,12),"")</f>
        <v>01.03.01.03.</v>
      </c>
      <c r="R21" s="66" t="str">
        <f aca="false">IF(NOT(ISBLANK($S21)),LEFT($S21,18),"")</f>
        <v>01.03.01.03.01.01.</v>
      </c>
      <c r="S21" s="66" t="s">
        <v>158</v>
      </c>
      <c r="T21" s="67" t="n">
        <v>24</v>
      </c>
    </row>
    <row r="22" customFormat="false" ht="10.15" hidden="false" customHeight="false" outlineLevel="0" collapsed="false">
      <c r="A22" s="66" t="str">
        <f aca="false">IF(NOT(ISBLANK($B22)),LEFT($B22,3),"")</f>
        <v/>
      </c>
      <c r="B22" s="66"/>
      <c r="C22" s="63" t="s">
        <v>54</v>
      </c>
      <c r="D22" s="66" t="str">
        <f aca="false">IF(NOT(ISBLANK($F22)),LEFT($F22,3),"")</f>
        <v>05.</v>
      </c>
      <c r="E22" s="66" t="str">
        <f aca="false">IF(NOT(ISBLANK($F22)),LEFT($F22,6),"")</f>
        <v>05.05.</v>
      </c>
      <c r="F22" s="66" t="s">
        <v>159</v>
      </c>
      <c r="G22" s="63" t="s">
        <v>54</v>
      </c>
      <c r="H22" s="66" t="str">
        <f aca="false">IF(NOT(ISBLANK($J22)),LEFT($J22,6),"")</f>
        <v>01.03.</v>
      </c>
      <c r="I22" s="66" t="str">
        <f aca="false">IF(NOT(ISBLANK($J22)),LEFT($J22,9),"")</f>
        <v>01.03.04.</v>
      </c>
      <c r="J22" s="66" t="s">
        <v>160</v>
      </c>
      <c r="K22" s="63" t="s">
        <v>54</v>
      </c>
      <c r="L22" s="66" t="str">
        <f aca="false">IF(NOT(ISBLANK($N22)),LEFT($N22,9),"")</f>
        <v>01.03.02.</v>
      </c>
      <c r="M22" s="66" t="str">
        <f aca="false">IF(NOT(ISBLANK($N22)),LEFT($N22,12),"")</f>
        <v>01.03.02.01.</v>
      </c>
      <c r="N22" s="66" t="s">
        <v>161</v>
      </c>
      <c r="O22" s="66" t="s">
        <v>162</v>
      </c>
      <c r="P22" s="63" t="s">
        <v>54</v>
      </c>
      <c r="Q22" s="66" t="str">
        <f aca="false">IF(NOT(ISBLANK($S22)),LEFT($S22,12),"")</f>
        <v>01.03.02.01.</v>
      </c>
      <c r="R22" s="66" t="str">
        <f aca="false">IF(NOT(ISBLANK($S22)),LEFT($S22,18),"")</f>
        <v>01.03.02.01.01.01.</v>
      </c>
      <c r="S22" s="66" t="s">
        <v>163</v>
      </c>
      <c r="T22" s="67" t="n">
        <v>24</v>
      </c>
    </row>
    <row r="23" customFormat="false" ht="10.15" hidden="false" customHeight="false" outlineLevel="0" collapsed="false">
      <c r="A23" s="66" t="str">
        <f aca="false">IF(NOT(ISBLANK($B23)),LEFT($B23,3),"")</f>
        <v/>
      </c>
      <c r="B23" s="66"/>
      <c r="C23" s="63" t="s">
        <v>54</v>
      </c>
      <c r="D23" s="66" t="str">
        <f aca="false">IF(NOT(ISBLANK($F23)),LEFT($F23,3),"")</f>
        <v>05.</v>
      </c>
      <c r="E23" s="66" t="str">
        <f aca="false">IF(NOT(ISBLANK($F23)),LEFT($F23,6),"")</f>
        <v>05.06.</v>
      </c>
      <c r="F23" s="66" t="s">
        <v>164</v>
      </c>
      <c r="G23" s="63" t="s">
        <v>54</v>
      </c>
      <c r="H23" s="66" t="str">
        <f aca="false">IF(NOT(ISBLANK($J23)),LEFT($J23,6),"")</f>
        <v>01.03.</v>
      </c>
      <c r="I23" s="66" t="str">
        <f aca="false">IF(NOT(ISBLANK($J23)),LEFT($J23,9),"")</f>
        <v>01.03.05.</v>
      </c>
      <c r="J23" s="66" t="s">
        <v>165</v>
      </c>
      <c r="K23" s="63" t="s">
        <v>54</v>
      </c>
      <c r="L23" s="66" t="str">
        <f aca="false">IF(NOT(ISBLANK($N23)),LEFT($N23,9),"")</f>
        <v>01.03.02.</v>
      </c>
      <c r="M23" s="66" t="str">
        <f aca="false">IF(NOT(ISBLANK($N23)),LEFT($N23,12),"")</f>
        <v>01.03.02.02.</v>
      </c>
      <c r="N23" s="66" t="s">
        <v>166</v>
      </c>
      <c r="O23" s="66" t="s">
        <v>167</v>
      </c>
      <c r="P23" s="63" t="s">
        <v>54</v>
      </c>
      <c r="Q23" s="66" t="str">
        <f aca="false">IF(NOT(ISBLANK($S23)),LEFT($S23,12),"")</f>
        <v>01.03.02.02.</v>
      </c>
      <c r="R23" s="66" t="str">
        <f aca="false">IF(NOT(ISBLANK($S23)),LEFT($S23,18),"")</f>
        <v>01.03.02.02.01.01.</v>
      </c>
      <c r="S23" s="66" t="s">
        <v>168</v>
      </c>
      <c r="T23" s="67" t="n">
        <v>35</v>
      </c>
    </row>
    <row r="24" customFormat="false" ht="10.15" hidden="false" customHeight="false" outlineLevel="0" collapsed="false">
      <c r="A24" s="66" t="str">
        <f aca="false">IF(NOT(ISBLANK($B24)),LEFT($B24,3),"")</f>
        <v/>
      </c>
      <c r="B24" s="66"/>
      <c r="C24" s="63" t="s">
        <v>54</v>
      </c>
      <c r="D24" s="66" t="str">
        <f aca="false">IF(NOT(ISBLANK($F24)),LEFT($F24,3),"")</f>
        <v>05.</v>
      </c>
      <c r="E24" s="66" t="str">
        <f aca="false">IF(NOT(ISBLANK($F24)),LEFT($F24,6),"")</f>
        <v>05.07.</v>
      </c>
      <c r="F24" s="66" t="s">
        <v>169</v>
      </c>
      <c r="G24" s="63" t="s">
        <v>54</v>
      </c>
      <c r="H24" s="66" t="str">
        <f aca="false">IF(NOT(ISBLANK($J24)),LEFT($J24,6),"")</f>
        <v>01.04.</v>
      </c>
      <c r="I24" s="66" t="str">
        <f aca="false">IF(NOT(ISBLANK($J24)),LEFT($J24,9),"")</f>
        <v>01.04.01.</v>
      </c>
      <c r="J24" s="66" t="s">
        <v>170</v>
      </c>
      <c r="K24" s="63" t="s">
        <v>54</v>
      </c>
      <c r="L24" s="66" t="str">
        <f aca="false">IF(NOT(ISBLANK($N24)),LEFT($N24,9),"")</f>
        <v>01.03.02.</v>
      </c>
      <c r="M24" s="66" t="str">
        <f aca="false">IF(NOT(ISBLANK($N24)),LEFT($N24,12),"")</f>
        <v>01.03.02.03.</v>
      </c>
      <c r="N24" s="66" t="s">
        <v>171</v>
      </c>
      <c r="O24" s="66" t="s">
        <v>172</v>
      </c>
      <c r="P24" s="63" t="s">
        <v>54</v>
      </c>
      <c r="Q24" s="66" t="str">
        <f aca="false">IF(NOT(ISBLANK($S24)),LEFT($S24,12),"")</f>
        <v>01.03.02.03.</v>
      </c>
      <c r="R24" s="66" t="str">
        <f aca="false">IF(NOT(ISBLANK($S24)),LEFT($S24,18),"")</f>
        <v>01.03.02.03.01.01.</v>
      </c>
      <c r="S24" s="66" t="s">
        <v>173</v>
      </c>
      <c r="T24" s="67" t="n">
        <v>70</v>
      </c>
    </row>
    <row r="25" customFormat="false" ht="10.15" hidden="false" customHeight="false" outlineLevel="0" collapsed="false">
      <c r="A25" s="66" t="str">
        <f aca="false">IF(NOT(ISBLANK($B25)),LEFT($B25,3),"")</f>
        <v/>
      </c>
      <c r="B25" s="66"/>
      <c r="C25" s="63" t="s">
        <v>54</v>
      </c>
      <c r="D25" s="66" t="str">
        <f aca="false">IF(NOT(ISBLANK($F25)),LEFT($F25,3),"")</f>
        <v>05.</v>
      </c>
      <c r="E25" s="66" t="str">
        <f aca="false">IF(NOT(ISBLANK($F25)),LEFT($F25,6),"")</f>
        <v>05.08.</v>
      </c>
      <c r="F25" s="66" t="s">
        <v>174</v>
      </c>
      <c r="G25" s="63" t="s">
        <v>54</v>
      </c>
      <c r="H25" s="66" t="str">
        <f aca="false">IF(NOT(ISBLANK($J25)),LEFT($J25,6),"")</f>
        <v>01.04.</v>
      </c>
      <c r="I25" s="66" t="str">
        <f aca="false">IF(NOT(ISBLANK($J25)),LEFT($J25,9),"")</f>
        <v>01.04.02.</v>
      </c>
      <c r="J25" s="66" t="s">
        <v>175</v>
      </c>
      <c r="K25" s="63" t="s">
        <v>54</v>
      </c>
      <c r="L25" s="66" t="str">
        <f aca="false">IF(NOT(ISBLANK($N25)),LEFT($N25,9),"")</f>
        <v>01.03.03.</v>
      </c>
      <c r="M25" s="66" t="str">
        <f aca="false">IF(NOT(ISBLANK($N25)),LEFT($N25,12),"")</f>
        <v>01.03.03.01.</v>
      </c>
      <c r="N25" s="66" t="s">
        <v>176</v>
      </c>
      <c r="O25" s="66" t="s">
        <v>177</v>
      </c>
      <c r="P25" s="63" t="s">
        <v>54</v>
      </c>
      <c r="Q25" s="66" t="str">
        <f aca="false">IF(NOT(ISBLANK($S25)),LEFT($S25,12),"")</f>
        <v>01.03.03.01.</v>
      </c>
      <c r="R25" s="66" t="str">
        <f aca="false">IF(NOT(ISBLANK($S25)),LEFT($S25,18),"")</f>
        <v>01.03.03.01.01.01.</v>
      </c>
      <c r="S25" s="66" t="s">
        <v>178</v>
      </c>
      <c r="T25" s="67" t="n">
        <v>160</v>
      </c>
    </row>
    <row r="26" customFormat="false" ht="10.15" hidden="false" customHeight="false" outlineLevel="0" collapsed="false">
      <c r="A26" s="66" t="str">
        <f aca="false">IF(NOT(ISBLANK($B26)),LEFT($B26,3),"")</f>
        <v/>
      </c>
      <c r="B26" s="66"/>
      <c r="C26" s="63" t="s">
        <v>54</v>
      </c>
      <c r="D26" s="66" t="str">
        <f aca="false">IF(NOT(ISBLANK($F26)),LEFT($F26,3),"")</f>
        <v>05.</v>
      </c>
      <c r="E26" s="66" t="str">
        <f aca="false">IF(NOT(ISBLANK($F26)),LEFT($F26,6),"")</f>
        <v>05.09.</v>
      </c>
      <c r="F26" s="66" t="s">
        <v>179</v>
      </c>
      <c r="G26" s="63" t="s">
        <v>54</v>
      </c>
      <c r="H26" s="66" t="str">
        <f aca="false">IF(NOT(ISBLANK($J26)),LEFT($J26,6),"")</f>
        <v>01.04.</v>
      </c>
      <c r="I26" s="66" t="str">
        <f aca="false">IF(NOT(ISBLANK($J26)),LEFT($J26,9),"")</f>
        <v>01.04.03.</v>
      </c>
      <c r="J26" s="66" t="s">
        <v>180</v>
      </c>
      <c r="K26" s="63" t="s">
        <v>54</v>
      </c>
      <c r="L26" s="66" t="str">
        <f aca="false">IF(NOT(ISBLANK($N26)),LEFT($N26,9),"")</f>
        <v>01.03.03.</v>
      </c>
      <c r="M26" s="66" t="str">
        <f aca="false">IF(NOT(ISBLANK($N26)),LEFT($N26,12),"")</f>
        <v>01.03.03.02.</v>
      </c>
      <c r="N26" s="66" t="s">
        <v>181</v>
      </c>
      <c r="O26" s="66" t="s">
        <v>182</v>
      </c>
      <c r="P26" s="63" t="s">
        <v>54</v>
      </c>
      <c r="Q26" s="66" t="str">
        <f aca="false">IF(NOT(ISBLANK($S26)),LEFT($S26,12),"")</f>
        <v>01.03.03.02.</v>
      </c>
      <c r="R26" s="66" t="str">
        <f aca="false">IF(NOT(ISBLANK($S26)),LEFT($S26,18),"")</f>
        <v>01.03.03.02.01.01.</v>
      </c>
      <c r="S26" s="66" t="s">
        <v>183</v>
      </c>
      <c r="T26" s="67" t="n">
        <v>480</v>
      </c>
    </row>
    <row r="27" customFormat="false" ht="10.15" hidden="false" customHeight="false" outlineLevel="0" collapsed="false">
      <c r="A27" s="66" t="str">
        <f aca="false">IF(NOT(ISBLANK($B27)),LEFT($B27,3),"")</f>
        <v/>
      </c>
      <c r="B27" s="66"/>
      <c r="C27" s="63" t="s">
        <v>54</v>
      </c>
      <c r="D27" s="66" t="str">
        <f aca="false">IF(NOT(ISBLANK($F27)),LEFT($F27,3),"")</f>
        <v>05.</v>
      </c>
      <c r="E27" s="66" t="str">
        <f aca="false">IF(NOT(ISBLANK($F27)),LEFT($F27,6),"")</f>
        <v>05.10.</v>
      </c>
      <c r="F27" s="66" t="s">
        <v>42</v>
      </c>
      <c r="G27" s="63" t="s">
        <v>54</v>
      </c>
      <c r="H27" s="66" t="str">
        <f aca="false">IF(NOT(ISBLANK($J27)),LEFT($J27,6),"")</f>
        <v>01.04.</v>
      </c>
      <c r="I27" s="66" t="str">
        <f aca="false">IF(NOT(ISBLANK($J27)),LEFT($J27,9),"")</f>
        <v>01.04.06.</v>
      </c>
      <c r="J27" s="66" t="s">
        <v>184</v>
      </c>
      <c r="K27" s="63" t="s">
        <v>54</v>
      </c>
      <c r="L27" s="66" t="str">
        <f aca="false">IF(NOT(ISBLANK($N27)),LEFT($N27,9),"")</f>
        <v>01.03.03.</v>
      </c>
      <c r="M27" s="66" t="str">
        <f aca="false">IF(NOT(ISBLANK($N27)),LEFT($N27,12),"")</f>
        <v>01.03.03.03.</v>
      </c>
      <c r="N27" s="66" t="s">
        <v>185</v>
      </c>
      <c r="O27" s="66" t="s">
        <v>186</v>
      </c>
      <c r="P27" s="63" t="s">
        <v>54</v>
      </c>
      <c r="Q27" s="66" t="str">
        <f aca="false">IF(NOT(ISBLANK($S27)),LEFT($S27,12),"")</f>
        <v>01.03.03.03.</v>
      </c>
      <c r="R27" s="66" t="str">
        <f aca="false">IF(NOT(ISBLANK($S27)),LEFT($S27,18),"")</f>
        <v>01.03.03.03.01.01.</v>
      </c>
      <c r="S27" s="66" t="s">
        <v>187</v>
      </c>
      <c r="T27" s="67" t="n">
        <v>960</v>
      </c>
    </row>
    <row r="28" customFormat="false" ht="10.15" hidden="false" customHeight="false" outlineLevel="0" collapsed="false">
      <c r="A28" s="66" t="str">
        <f aca="false">IF(NOT(ISBLANK($B28)),LEFT($B28,3),"")</f>
        <v/>
      </c>
      <c r="B28" s="66"/>
      <c r="C28" s="63" t="s">
        <v>54</v>
      </c>
      <c r="D28" s="66" t="str">
        <f aca="false">IF(NOT(ISBLANK($F28)),LEFT($F28,3),"")</f>
        <v>05.</v>
      </c>
      <c r="E28" s="66" t="str">
        <f aca="false">IF(NOT(ISBLANK($F28)),LEFT($F28,6),"")</f>
        <v>05.11.</v>
      </c>
      <c r="F28" s="66" t="s">
        <v>188</v>
      </c>
      <c r="G28" s="63" t="s">
        <v>54</v>
      </c>
      <c r="H28" s="66" t="str">
        <f aca="false">IF(NOT(ISBLANK($J28)),LEFT($J28,6),"")</f>
        <v>01.04.</v>
      </c>
      <c r="I28" s="66" t="str">
        <f aca="false">IF(NOT(ISBLANK($J28)),LEFT($J28,9),"")</f>
        <v>01.04.07.</v>
      </c>
      <c r="J28" s="66" t="s">
        <v>189</v>
      </c>
      <c r="K28" s="63" t="s">
        <v>54</v>
      </c>
      <c r="L28" s="66" t="str">
        <f aca="false">IF(NOT(ISBLANK($N28)),LEFT($N28,9),"")</f>
        <v>01.03.04.</v>
      </c>
      <c r="M28" s="66" t="str">
        <f aca="false">IF(NOT(ISBLANK($N28)),LEFT($N28,12),"")</f>
        <v>01.03.04.01.</v>
      </c>
      <c r="N28" s="66" t="s">
        <v>190</v>
      </c>
      <c r="O28" s="66" t="s">
        <v>191</v>
      </c>
      <c r="P28" s="63" t="s">
        <v>54</v>
      </c>
      <c r="Q28" s="66" t="str">
        <f aca="false">IF(NOT(ISBLANK($S28)),LEFT($S28,12),"")</f>
        <v>01.03.04.01.</v>
      </c>
      <c r="R28" s="66" t="str">
        <f aca="false">IF(NOT(ISBLANK($S28)),LEFT($S28,18),"")</f>
        <v>01.03.04.01.01.01.</v>
      </c>
      <c r="S28" s="66" t="s">
        <v>192</v>
      </c>
      <c r="T28" s="67" t="n">
        <v>40</v>
      </c>
    </row>
    <row r="29" customFormat="false" ht="10.15" hidden="false" customHeight="false" outlineLevel="0" collapsed="false">
      <c r="A29" s="66" t="str">
        <f aca="false">IF(NOT(ISBLANK($B29)),LEFT($B29,3),"")</f>
        <v/>
      </c>
      <c r="B29" s="66"/>
      <c r="C29" s="63" t="s">
        <v>54</v>
      </c>
      <c r="D29" s="66" t="str">
        <f aca="false">IF(NOT(ISBLANK($F29)),LEFT($F29,3),"")</f>
        <v>05.</v>
      </c>
      <c r="E29" s="66" t="str">
        <f aca="false">IF(NOT(ISBLANK($F29)),LEFT($F29,6),"")</f>
        <v>05.12.</v>
      </c>
      <c r="F29" s="66" t="s">
        <v>193</v>
      </c>
      <c r="G29" s="63" t="s">
        <v>54</v>
      </c>
      <c r="H29" s="66" t="str">
        <f aca="false">IF(NOT(ISBLANK($J29)),LEFT($J29,6),"")</f>
        <v>01.04.</v>
      </c>
      <c r="I29" s="66" t="str">
        <f aca="false">IF(NOT(ISBLANK($J29)),LEFT($J29,9),"")</f>
        <v>01.04.08.</v>
      </c>
      <c r="J29" s="66" t="s">
        <v>194</v>
      </c>
      <c r="K29" s="63" t="s">
        <v>54</v>
      </c>
      <c r="L29" s="66" t="str">
        <f aca="false">IF(NOT(ISBLANK($N29)),LEFT($N29,9),"")</f>
        <v>01.03.04.</v>
      </c>
      <c r="M29" s="66" t="str">
        <f aca="false">IF(NOT(ISBLANK($N29)),LEFT($N29,12),"")</f>
        <v>01.03.04.02.</v>
      </c>
      <c r="N29" s="66" t="s">
        <v>195</v>
      </c>
      <c r="O29" s="66" t="s">
        <v>196</v>
      </c>
      <c r="P29" s="63" t="s">
        <v>54</v>
      </c>
      <c r="Q29" s="66" t="str">
        <f aca="false">IF(NOT(ISBLANK($S29)),LEFT($S29,12),"")</f>
        <v>01.03.04.02.</v>
      </c>
      <c r="R29" s="66" t="str">
        <f aca="false">IF(NOT(ISBLANK($S29)),LEFT($S29,18),"")</f>
        <v>01.03.04.02.01.01.</v>
      </c>
      <c r="S29" s="66" t="s">
        <v>197</v>
      </c>
      <c r="T29" s="67" t="n">
        <v>120</v>
      </c>
    </row>
    <row r="30" customFormat="false" ht="10.15" hidden="false" customHeight="false" outlineLevel="0" collapsed="false">
      <c r="A30" s="66" t="str">
        <f aca="false">IF(NOT(ISBLANK($B30)),LEFT($B30,3),"")</f>
        <v/>
      </c>
      <c r="B30" s="66"/>
      <c r="C30" s="63" t="s">
        <v>54</v>
      </c>
      <c r="D30" s="66" t="str">
        <f aca="false">IF(NOT(ISBLANK($F30)),LEFT($F30,3),"")</f>
        <v>05.</v>
      </c>
      <c r="E30" s="66" t="str">
        <f aca="false">IF(NOT(ISBLANK($F30)),LEFT($F30,6),"")</f>
        <v>05.13.</v>
      </c>
      <c r="F30" s="66" t="s">
        <v>198</v>
      </c>
      <c r="G30" s="63" t="s">
        <v>54</v>
      </c>
      <c r="H30" s="66" t="str">
        <f aca="false">IF(NOT(ISBLANK($J30)),LEFT($J30,6),"")</f>
        <v>01.04.</v>
      </c>
      <c r="I30" s="66" t="str">
        <f aca="false">IF(NOT(ISBLANK($J30)),LEFT($J30,9),"")</f>
        <v>01.04.09.</v>
      </c>
      <c r="J30" s="66" t="s">
        <v>199</v>
      </c>
      <c r="K30" s="63" t="s">
        <v>54</v>
      </c>
      <c r="L30" s="66" t="str">
        <f aca="false">IF(NOT(ISBLANK($N30)),LEFT($N30,9),"")</f>
        <v>01.03.04.</v>
      </c>
      <c r="M30" s="66" t="str">
        <f aca="false">IF(NOT(ISBLANK($N30)),LEFT($N30,12),"")</f>
        <v>01.03.04.03.</v>
      </c>
      <c r="N30" s="66" t="s">
        <v>200</v>
      </c>
      <c r="O30" s="66" t="s">
        <v>201</v>
      </c>
      <c r="P30" s="63" t="s">
        <v>54</v>
      </c>
      <c r="Q30" s="66" t="str">
        <f aca="false">IF(NOT(ISBLANK($S30)),LEFT($S30,12),"")</f>
        <v>01.03.04.03.</v>
      </c>
      <c r="R30" s="66" t="str">
        <f aca="false">IF(NOT(ISBLANK($S30)),LEFT($S30,18),"")</f>
        <v>01.03.04.03.01.01.</v>
      </c>
      <c r="S30" s="66" t="s">
        <v>202</v>
      </c>
      <c r="T30" s="67" t="n">
        <v>240</v>
      </c>
    </row>
    <row r="31" customFormat="false" ht="10.15" hidden="false" customHeight="false" outlineLevel="0" collapsed="false">
      <c r="A31" s="66" t="str">
        <f aca="false">IF(NOT(ISBLANK($B31)),LEFT($B31,3),"")</f>
        <v/>
      </c>
      <c r="B31" s="66"/>
      <c r="C31" s="63" t="s">
        <v>54</v>
      </c>
      <c r="D31" s="66" t="str">
        <f aca="false">IF(NOT(ISBLANK($F31)),LEFT($F31,3),"")</f>
        <v>05.</v>
      </c>
      <c r="E31" s="66" t="str">
        <f aca="false">IF(NOT(ISBLANK($F31)),LEFT($F31,6),"")</f>
        <v>05.14.</v>
      </c>
      <c r="F31" s="66" t="s">
        <v>203</v>
      </c>
      <c r="G31" s="63" t="s">
        <v>54</v>
      </c>
      <c r="H31" s="66" t="str">
        <f aca="false">IF(NOT(ISBLANK($J31)),LEFT($J31,6),"")</f>
        <v>01.04.</v>
      </c>
      <c r="I31" s="66" t="str">
        <f aca="false">IF(NOT(ISBLANK($J31)),LEFT($J31,9),"")</f>
        <v>01.04.10.</v>
      </c>
      <c r="J31" s="66" t="s">
        <v>204</v>
      </c>
      <c r="K31" s="63" t="s">
        <v>54</v>
      </c>
      <c r="L31" s="66" t="str">
        <f aca="false">IF(NOT(ISBLANK($N31)),LEFT($N31,9),"")</f>
        <v>01.03.05.</v>
      </c>
      <c r="M31" s="66" t="str">
        <f aca="false">IF(NOT(ISBLANK($N31)),LEFT($N31,12),"")</f>
        <v>01.03.05.01.</v>
      </c>
      <c r="N31" s="66" t="s">
        <v>205</v>
      </c>
      <c r="O31" s="66" t="s">
        <v>206</v>
      </c>
      <c r="P31" s="63" t="s">
        <v>54</v>
      </c>
      <c r="Q31" s="66" t="str">
        <f aca="false">IF(NOT(ISBLANK($S31)),LEFT($S31,12),"")</f>
        <v>01.03.05.01.</v>
      </c>
      <c r="R31" s="66" t="str">
        <f aca="false">IF(NOT(ISBLANK($S31)),LEFT($S31,18),"")</f>
        <v>01.03.05.01.01.01.</v>
      </c>
      <c r="S31" s="66" t="s">
        <v>207</v>
      </c>
      <c r="T31" s="67" t="n">
        <v>24</v>
      </c>
    </row>
    <row r="32" customFormat="false" ht="10.15" hidden="false" customHeight="false" outlineLevel="0" collapsed="false">
      <c r="A32" s="66" t="str">
        <f aca="false">IF(NOT(ISBLANK($B32)),LEFT($B32,3),"")</f>
        <v/>
      </c>
      <c r="B32" s="66"/>
      <c r="C32" s="63" t="s">
        <v>54</v>
      </c>
      <c r="D32" s="66" t="str">
        <f aca="false">IF(NOT(ISBLANK($F32)),LEFT($F32,3),"")</f>
        <v>05.</v>
      </c>
      <c r="E32" s="66" t="str">
        <f aca="false">IF(NOT(ISBLANK($F32)),LEFT($F32,6),"")</f>
        <v>05.15.</v>
      </c>
      <c r="F32" s="66" t="s">
        <v>208</v>
      </c>
      <c r="G32" s="63" t="s">
        <v>54</v>
      </c>
      <c r="H32" s="66" t="str">
        <f aca="false">IF(NOT(ISBLANK($J32)),LEFT($J32,6),"")</f>
        <v>01.04.</v>
      </c>
      <c r="I32" s="66" t="str">
        <f aca="false">IF(NOT(ISBLANK($J32)),LEFT($J32,9),"")</f>
        <v>01.04.13.</v>
      </c>
      <c r="J32" s="66" t="s">
        <v>209</v>
      </c>
      <c r="K32" s="63" t="s">
        <v>54</v>
      </c>
      <c r="L32" s="66" t="str">
        <f aca="false">IF(NOT(ISBLANK($N32)),LEFT($N32,9),"")</f>
        <v>01.03.05.</v>
      </c>
      <c r="M32" s="66" t="str">
        <f aca="false">IF(NOT(ISBLANK($N32)),LEFT($N32,12),"")</f>
        <v>01.03.05.02.</v>
      </c>
      <c r="N32" s="66" t="s">
        <v>210</v>
      </c>
      <c r="O32" s="66" t="s">
        <v>211</v>
      </c>
      <c r="P32" s="63" t="s">
        <v>54</v>
      </c>
      <c r="Q32" s="66" t="str">
        <f aca="false">IF(NOT(ISBLANK($S32)),LEFT($S32,12),"")</f>
        <v>01.03.05.02.</v>
      </c>
      <c r="R32" s="66" t="str">
        <f aca="false">IF(NOT(ISBLANK($S32)),LEFT($S32,18),"")</f>
        <v>01.03.05.02.01.01.</v>
      </c>
      <c r="S32" s="66" t="s">
        <v>212</v>
      </c>
      <c r="T32" s="67" t="n">
        <v>80</v>
      </c>
    </row>
    <row r="33" customFormat="false" ht="10.15" hidden="false" customHeight="false" outlineLevel="0" collapsed="false">
      <c r="A33" s="66" t="str">
        <f aca="false">IF(NOT(ISBLANK($B33)),LEFT($B33,3),"")</f>
        <v/>
      </c>
      <c r="B33" s="66"/>
      <c r="C33" s="63" t="s">
        <v>54</v>
      </c>
      <c r="D33" s="66" t="str">
        <f aca="false">IF(NOT(ISBLANK($F33)),LEFT($F33,3),"")</f>
        <v>05.</v>
      </c>
      <c r="E33" s="66" t="str">
        <f aca="false">IF(NOT(ISBLANK($F33)),LEFT($F33,6),"")</f>
        <v>05.16.</v>
      </c>
      <c r="F33" s="66" t="s">
        <v>213</v>
      </c>
      <c r="G33" s="63" t="s">
        <v>54</v>
      </c>
      <c r="H33" s="66" t="str">
        <f aca="false">IF(NOT(ISBLANK($J33)),LEFT($J33,6),"")</f>
        <v>01.04.</v>
      </c>
      <c r="I33" s="66" t="str">
        <f aca="false">IF(NOT(ISBLANK($J33)),LEFT($J33,9),"")</f>
        <v>01.04.14.</v>
      </c>
      <c r="J33" s="66" t="s">
        <v>214</v>
      </c>
      <c r="K33" s="63" t="s">
        <v>54</v>
      </c>
      <c r="L33" s="66" t="str">
        <f aca="false">IF(NOT(ISBLANK($N33)),LEFT($N33,9),"")</f>
        <v>01.03.05.</v>
      </c>
      <c r="M33" s="66" t="str">
        <f aca="false">IF(NOT(ISBLANK($N33)),LEFT($N33,12),"")</f>
        <v>01.03.05.03.</v>
      </c>
      <c r="N33" s="66" t="s">
        <v>215</v>
      </c>
      <c r="O33" s="66" t="s">
        <v>216</v>
      </c>
      <c r="P33" s="63" t="s">
        <v>54</v>
      </c>
      <c r="Q33" s="66" t="str">
        <f aca="false">IF(NOT(ISBLANK($S33)),LEFT($S33,12),"")</f>
        <v>01.03.05.03.</v>
      </c>
      <c r="R33" s="66" t="str">
        <f aca="false">IF(NOT(ISBLANK($S33)),LEFT($S33,18),"")</f>
        <v>01.03.05.03.01.01.</v>
      </c>
      <c r="S33" s="66" t="s">
        <v>217</v>
      </c>
      <c r="T33" s="67" t="n">
        <v>120</v>
      </c>
    </row>
    <row r="34" customFormat="false" ht="10.15" hidden="false" customHeight="false" outlineLevel="0" collapsed="false">
      <c r="A34" s="66" t="str">
        <f aca="false">IF(NOT(ISBLANK($B34)),LEFT($B34,3),"")</f>
        <v/>
      </c>
      <c r="B34" s="66"/>
      <c r="C34" s="63" t="s">
        <v>54</v>
      </c>
      <c r="D34" s="66" t="str">
        <f aca="false">IF(NOT(ISBLANK($F34)),LEFT($F34,3),"")</f>
        <v>05.</v>
      </c>
      <c r="E34" s="66" t="str">
        <f aca="false">IF(NOT(ISBLANK($F34)),LEFT($F34,6),"")</f>
        <v>05.17.</v>
      </c>
      <c r="F34" s="66" t="s">
        <v>32</v>
      </c>
      <c r="G34" s="63" t="s">
        <v>54</v>
      </c>
      <c r="H34" s="66" t="str">
        <f aca="false">IF(NOT(ISBLANK($J34)),LEFT($J34,6),"")</f>
        <v>01.04.</v>
      </c>
      <c r="I34" s="66" t="str">
        <f aca="false">IF(NOT(ISBLANK($J34)),LEFT($J34,9),"")</f>
        <v>01.04.15.</v>
      </c>
      <c r="J34" s="66" t="s">
        <v>218</v>
      </c>
      <c r="K34" s="63" t="s">
        <v>54</v>
      </c>
      <c r="L34" s="66" t="str">
        <f aca="false">IF(NOT(ISBLANK($N34)),LEFT($N34,9),"")</f>
        <v>01.04.01.</v>
      </c>
      <c r="M34" s="66" t="str">
        <f aca="false">IF(NOT(ISBLANK($N34)),LEFT($N34,12),"")</f>
        <v>01.04.01.01.</v>
      </c>
      <c r="N34" s="66" t="s">
        <v>219</v>
      </c>
      <c r="O34" s="66" t="s">
        <v>220</v>
      </c>
      <c r="P34" s="63" t="s">
        <v>54</v>
      </c>
      <c r="Q34" s="66" t="str">
        <f aca="false">IF(NOT(ISBLANK($S34)),LEFT($S34,12),"")</f>
        <v>01.04.01.01.</v>
      </c>
      <c r="R34" s="66" t="str">
        <f aca="false">IF(NOT(ISBLANK($S34)),LEFT($S34,18),"")</f>
        <v>01.04.01.01.01.01.</v>
      </c>
      <c r="S34" s="66" t="s">
        <v>221</v>
      </c>
      <c r="T34" s="67" t="n">
        <v>2</v>
      </c>
    </row>
    <row r="35" customFormat="false" ht="10.15" hidden="false" customHeight="false" outlineLevel="0" collapsed="false">
      <c r="A35" s="66" t="str">
        <f aca="false">IF(NOT(ISBLANK($B35)),LEFT($B35,3),"")</f>
        <v/>
      </c>
      <c r="B35" s="66"/>
      <c r="C35" s="63" t="s">
        <v>54</v>
      </c>
      <c r="D35" s="66" t="str">
        <f aca="false">IF(NOT(ISBLANK($F35)),LEFT($F35,3),"")</f>
        <v>05.</v>
      </c>
      <c r="E35" s="66" t="str">
        <f aca="false">IF(NOT(ISBLANK($F35)),LEFT($F35,6),"")</f>
        <v>05.18.</v>
      </c>
      <c r="F35" s="66" t="s">
        <v>222</v>
      </c>
      <c r="G35" s="63" t="s">
        <v>54</v>
      </c>
      <c r="H35" s="66" t="str">
        <f aca="false">IF(NOT(ISBLANK($J35)),LEFT($J35,6),"")</f>
        <v>01.04.</v>
      </c>
      <c r="I35" s="66" t="str">
        <f aca="false">IF(NOT(ISBLANK($J35)),LEFT($J35,9),"")</f>
        <v>01.04.16.</v>
      </c>
      <c r="J35" s="66" t="s">
        <v>223</v>
      </c>
      <c r="K35" s="63" t="s">
        <v>54</v>
      </c>
      <c r="L35" s="66" t="str">
        <f aca="false">IF(NOT(ISBLANK($N35)),LEFT($N35,9),"")</f>
        <v>01.04.02.</v>
      </c>
      <c r="M35" s="66" t="str">
        <f aca="false">IF(NOT(ISBLANK($N35)),LEFT($N35,12),"")</f>
        <v>01.04.02.01.</v>
      </c>
      <c r="N35" s="66" t="s">
        <v>224</v>
      </c>
      <c r="O35" s="66" t="s">
        <v>225</v>
      </c>
      <c r="P35" s="63" t="s">
        <v>54</v>
      </c>
      <c r="Q35" s="66" t="str">
        <f aca="false">IF(NOT(ISBLANK($S35)),LEFT($S35,12),"")</f>
        <v>01.04.02.01.</v>
      </c>
      <c r="R35" s="66" t="str">
        <f aca="false">IF(NOT(ISBLANK($S35)),LEFT($S35,18),"")</f>
        <v>01.04.02.01.01.01.</v>
      </c>
      <c r="S35" s="66" t="s">
        <v>226</v>
      </c>
      <c r="T35" s="67" t="n">
        <v>15</v>
      </c>
    </row>
    <row r="36" customFormat="false" ht="10.15" hidden="false" customHeight="false" outlineLevel="0" collapsed="false">
      <c r="A36" s="66" t="str">
        <f aca="false">IF(NOT(ISBLANK($B36)),LEFT($B36,3),"")</f>
        <v/>
      </c>
      <c r="B36" s="66"/>
      <c r="C36" s="63" t="s">
        <v>54</v>
      </c>
      <c r="D36" s="66" t="str">
        <f aca="false">IF(NOT(ISBLANK($F36)),LEFT($F36,3),"")</f>
        <v>05.</v>
      </c>
      <c r="E36" s="66" t="str">
        <f aca="false">IF(NOT(ISBLANK($F36)),LEFT($F36,6),"")</f>
        <v>05.19.</v>
      </c>
      <c r="F36" s="66" t="s">
        <v>227</v>
      </c>
      <c r="G36" s="63" t="s">
        <v>54</v>
      </c>
      <c r="H36" s="66" t="str">
        <f aca="false">IF(NOT(ISBLANK($J36)),LEFT($J36,6),"")</f>
        <v>01.04.</v>
      </c>
      <c r="I36" s="66" t="str">
        <f aca="false">IF(NOT(ISBLANK($J36)),LEFT($J36,9),"")</f>
        <v>01.04.17.</v>
      </c>
      <c r="J36" s="66" t="s">
        <v>228</v>
      </c>
      <c r="K36" s="63" t="s">
        <v>54</v>
      </c>
      <c r="L36" s="66" t="str">
        <f aca="false">IF(NOT(ISBLANK($N36)),LEFT($N36,9),"")</f>
        <v>01.04.03.</v>
      </c>
      <c r="M36" s="66" t="str">
        <f aca="false">IF(NOT(ISBLANK($N36)),LEFT($N36,12),"")</f>
        <v>01.04.03.01.</v>
      </c>
      <c r="N36" s="66" t="s">
        <v>229</v>
      </c>
      <c r="O36" s="66" t="s">
        <v>230</v>
      </c>
      <c r="P36" s="63" t="s">
        <v>54</v>
      </c>
      <c r="Q36" s="66" t="str">
        <f aca="false">IF(NOT(ISBLANK($S36)),LEFT($S36,12),"")</f>
        <v>01.04.03.01.</v>
      </c>
      <c r="R36" s="66" t="str">
        <f aca="false">IF(NOT(ISBLANK($S36)),LEFT($S36,18),"")</f>
        <v>01.04.03.01.01.01.</v>
      </c>
      <c r="S36" s="66" t="s">
        <v>231</v>
      </c>
      <c r="T36" s="67" t="n">
        <v>12</v>
      </c>
    </row>
    <row r="37" customFormat="false" ht="10.15" hidden="false" customHeight="false" outlineLevel="0" collapsed="false">
      <c r="A37" s="66" t="str">
        <f aca="false">IF(NOT(ISBLANK($B37)),LEFT($B37,3),"")</f>
        <v/>
      </c>
      <c r="B37" s="66"/>
      <c r="C37" s="63" t="s">
        <v>54</v>
      </c>
      <c r="D37" s="66" t="str">
        <f aca="false">IF(NOT(ISBLANK($F37)),LEFT($F37,3),"")</f>
        <v>05.</v>
      </c>
      <c r="E37" s="66" t="str">
        <f aca="false">IF(NOT(ISBLANK($F37)),LEFT($F37,6),"")</f>
        <v>05.20.</v>
      </c>
      <c r="F37" s="66" t="s">
        <v>232</v>
      </c>
      <c r="G37" s="63" t="s">
        <v>54</v>
      </c>
      <c r="H37" s="66" t="str">
        <f aca="false">IF(NOT(ISBLANK($J37)),LEFT($J37,6),"")</f>
        <v>01.04.</v>
      </c>
      <c r="I37" s="66" t="str">
        <f aca="false">IF(NOT(ISBLANK($J37)),LEFT($J37,9),"")</f>
        <v>01.04.18.</v>
      </c>
      <c r="J37" s="66" t="s">
        <v>233</v>
      </c>
      <c r="K37" s="63" t="s">
        <v>54</v>
      </c>
      <c r="L37" s="66" t="str">
        <f aca="false">IF(NOT(ISBLANK($N37)),LEFT($N37,9),"")</f>
        <v>01.04.03.</v>
      </c>
      <c r="M37" s="66" t="str">
        <f aca="false">IF(NOT(ISBLANK($N37)),LEFT($N37,12),"")</f>
        <v>01.04.03.02.</v>
      </c>
      <c r="N37" s="66" t="s">
        <v>234</v>
      </c>
      <c r="O37" s="66" t="s">
        <v>235</v>
      </c>
      <c r="P37" s="63" t="s">
        <v>54</v>
      </c>
      <c r="Q37" s="66" t="str">
        <f aca="false">IF(NOT(ISBLANK($S37)),LEFT($S37,12),"")</f>
        <v>01.04.03.02.</v>
      </c>
      <c r="R37" s="66" t="str">
        <f aca="false">IF(NOT(ISBLANK($S37)),LEFT($S37,18),"")</f>
        <v>01.04.03.02.01.01.</v>
      </c>
      <c r="S37" s="66" t="s">
        <v>236</v>
      </c>
      <c r="T37" s="67" t="n">
        <v>16</v>
      </c>
    </row>
    <row r="38" customFormat="false" ht="10.15" hidden="false" customHeight="false" outlineLevel="0" collapsed="false">
      <c r="A38" s="66" t="str">
        <f aca="false">IF(NOT(ISBLANK($B38)),LEFT($B38,3),"")</f>
        <v/>
      </c>
      <c r="B38" s="66"/>
      <c r="C38" s="63" t="s">
        <v>54</v>
      </c>
      <c r="D38" s="66" t="str">
        <f aca="false">IF(NOT(ISBLANK($F38)),LEFT($F38,3),"")</f>
        <v>05.</v>
      </c>
      <c r="E38" s="66" t="str">
        <f aca="false">IF(NOT(ISBLANK($F38)),LEFT($F38,6),"")</f>
        <v>05.21.</v>
      </c>
      <c r="F38" s="66" t="s">
        <v>237</v>
      </c>
      <c r="G38" s="63" t="s">
        <v>54</v>
      </c>
      <c r="H38" s="66" t="str">
        <f aca="false">IF(NOT(ISBLANK($J38)),LEFT($J38,6),"")</f>
        <v>01.04.</v>
      </c>
      <c r="I38" s="66" t="str">
        <f aca="false">IF(NOT(ISBLANK($J38)),LEFT($J38,9),"")</f>
        <v>01.04.19.</v>
      </c>
      <c r="J38" s="66" t="s">
        <v>238</v>
      </c>
      <c r="K38" s="63" t="s">
        <v>54</v>
      </c>
      <c r="L38" s="66" t="str">
        <f aca="false">IF(NOT(ISBLANK($N38)),LEFT($N38,9),"")</f>
        <v>01.04.03.</v>
      </c>
      <c r="M38" s="66" t="str">
        <f aca="false">IF(NOT(ISBLANK($N38)),LEFT($N38,12),"")</f>
        <v>01.04.03.03.</v>
      </c>
      <c r="N38" s="66" t="s">
        <v>239</v>
      </c>
      <c r="O38" s="66" t="s">
        <v>240</v>
      </c>
      <c r="P38" s="63" t="s">
        <v>54</v>
      </c>
      <c r="Q38" s="66" t="str">
        <f aca="false">IF(NOT(ISBLANK($S38)),LEFT($S38,12),"")</f>
        <v>01.04.03.03.</v>
      </c>
      <c r="R38" s="66" t="str">
        <f aca="false">IF(NOT(ISBLANK($S38)),LEFT($S38,18),"")</f>
        <v>01.04.03.03.01.01.</v>
      </c>
      <c r="S38" s="66" t="s">
        <v>241</v>
      </c>
      <c r="T38" s="67" t="n">
        <v>20</v>
      </c>
    </row>
    <row r="39" customFormat="false" ht="10.15" hidden="false" customHeight="false" outlineLevel="0" collapsed="false">
      <c r="A39" s="66" t="str">
        <f aca="false">IF(NOT(ISBLANK($B39)),LEFT($B39,3),"")</f>
        <v/>
      </c>
      <c r="B39" s="66"/>
      <c r="C39" s="63" t="s">
        <v>54</v>
      </c>
      <c r="D39" s="66" t="str">
        <f aca="false">IF(NOT(ISBLANK($F39)),LEFT($F39,3),"")</f>
        <v>05.</v>
      </c>
      <c r="E39" s="66" t="str">
        <f aca="false">IF(NOT(ISBLANK($F39)),LEFT($F39,6),"")</f>
        <v>05.22.</v>
      </c>
      <c r="F39" s="66" t="s">
        <v>242</v>
      </c>
      <c r="G39" s="63" t="s">
        <v>54</v>
      </c>
      <c r="H39" s="66" t="str">
        <f aca="false">IF(NOT(ISBLANK($J39)),LEFT($J39,6),"")</f>
        <v>01.04.</v>
      </c>
      <c r="I39" s="66" t="str">
        <f aca="false">IF(NOT(ISBLANK($J39)),LEFT($J39,9),"")</f>
        <v>01.04.20.</v>
      </c>
      <c r="J39" s="66" t="s">
        <v>243</v>
      </c>
      <c r="K39" s="63" t="s">
        <v>54</v>
      </c>
      <c r="L39" s="66" t="str">
        <f aca="false">IF(NOT(ISBLANK($N39)),LEFT($N39,9),"")</f>
        <v>01.04.06.</v>
      </c>
      <c r="M39" s="66" t="str">
        <f aca="false">IF(NOT(ISBLANK($N39)),LEFT($N39,12),"")</f>
        <v>01.04.06.01.</v>
      </c>
      <c r="N39" s="66" t="s">
        <v>244</v>
      </c>
      <c r="O39" s="66" t="s">
        <v>245</v>
      </c>
      <c r="P39" s="63" t="s">
        <v>54</v>
      </c>
      <c r="Q39" s="66" t="str">
        <f aca="false">IF(NOT(ISBLANK($S39)),LEFT($S39,12),"")</f>
        <v>01.04.06.01.</v>
      </c>
      <c r="R39" s="66" t="str">
        <f aca="false">IF(NOT(ISBLANK($S39)),LEFT($S39,18),"")</f>
        <v>01.04.06.01.01.01.</v>
      </c>
      <c r="S39" s="66" t="s">
        <v>246</v>
      </c>
      <c r="T39" s="67" t="n">
        <v>8</v>
      </c>
    </row>
    <row r="40" customFormat="false" ht="10.15" hidden="false" customHeight="false" outlineLevel="0" collapsed="false">
      <c r="A40" s="66" t="str">
        <f aca="false">IF(NOT(ISBLANK($B40)),LEFT($B40,3),"")</f>
        <v/>
      </c>
      <c r="B40" s="66"/>
      <c r="C40" s="63" t="s">
        <v>54</v>
      </c>
      <c r="D40" s="66" t="str">
        <f aca="false">IF(NOT(ISBLANK($F40)),LEFT($F40,3),"")</f>
        <v>05.</v>
      </c>
      <c r="E40" s="66" t="str">
        <f aca="false">IF(NOT(ISBLANK($F40)),LEFT($F40,6),"")</f>
        <v>05.23.</v>
      </c>
      <c r="F40" s="66" t="s">
        <v>247</v>
      </c>
      <c r="G40" s="63" t="s">
        <v>54</v>
      </c>
      <c r="H40" s="66" t="str">
        <f aca="false">IF(NOT(ISBLANK($J40)),LEFT($J40,6),"")</f>
        <v>01.04.</v>
      </c>
      <c r="I40" s="66" t="str">
        <f aca="false">IF(NOT(ISBLANK($J40)),LEFT($J40,9),"")</f>
        <v>01.04.21.</v>
      </c>
      <c r="J40" s="66" t="s">
        <v>248</v>
      </c>
      <c r="K40" s="63" t="s">
        <v>54</v>
      </c>
      <c r="L40" s="66" t="str">
        <f aca="false">IF(NOT(ISBLANK($N40)),LEFT($N40,9),"")</f>
        <v>01.04.07.</v>
      </c>
      <c r="M40" s="66" t="str">
        <f aca="false">IF(NOT(ISBLANK($N40)),LEFT($N40,12),"")</f>
        <v>01.04.07.01.</v>
      </c>
      <c r="N40" s="66" t="s">
        <v>249</v>
      </c>
      <c r="O40" s="66" t="s">
        <v>250</v>
      </c>
      <c r="P40" s="63" t="s">
        <v>54</v>
      </c>
      <c r="Q40" s="66" t="str">
        <f aca="false">IF(NOT(ISBLANK($S40)),LEFT($S40,12),"")</f>
        <v>01.04.07.01.</v>
      </c>
      <c r="R40" s="66" t="str">
        <f aca="false">IF(NOT(ISBLANK($S40)),LEFT($S40,18),"")</f>
        <v>01.04.07.01.01.01.</v>
      </c>
      <c r="S40" s="66" t="s">
        <v>251</v>
      </c>
      <c r="T40" s="67" t="n">
        <v>54</v>
      </c>
    </row>
    <row r="41" customFormat="false" ht="10.15" hidden="false" customHeight="false" outlineLevel="0" collapsed="false">
      <c r="A41" s="66" t="str">
        <f aca="false">IF(NOT(ISBLANK($B41)),LEFT($B41,3),"")</f>
        <v/>
      </c>
      <c r="B41" s="66"/>
      <c r="C41" s="63" t="s">
        <v>54</v>
      </c>
      <c r="D41" s="66" t="str">
        <f aca="false">IF(NOT(ISBLANK($F41)),LEFT($F41,3),"")</f>
        <v>05.</v>
      </c>
      <c r="E41" s="66" t="str">
        <f aca="false">IF(NOT(ISBLANK($F41)),LEFT($F41,6),"")</f>
        <v>05.24.</v>
      </c>
      <c r="F41" s="66" t="s">
        <v>252</v>
      </c>
      <c r="G41" s="63" t="s">
        <v>54</v>
      </c>
      <c r="H41" s="66" t="str">
        <f aca="false">IF(NOT(ISBLANK($J41)),LEFT($J41,6),"")</f>
        <v>01.04.</v>
      </c>
      <c r="I41" s="66" t="str">
        <f aca="false">IF(NOT(ISBLANK($J41)),LEFT($J41,9),"")</f>
        <v>01.04.22.</v>
      </c>
      <c r="J41" s="66" t="s">
        <v>253</v>
      </c>
      <c r="K41" s="63" t="s">
        <v>54</v>
      </c>
      <c r="L41" s="66" t="str">
        <f aca="false">IF(NOT(ISBLANK($N41)),LEFT($N41,9),"")</f>
        <v>01.04.07.</v>
      </c>
      <c r="M41" s="66" t="str">
        <f aca="false">IF(NOT(ISBLANK($N41)),LEFT($N41,12),"")</f>
        <v>01.04.07.02.</v>
      </c>
      <c r="N41" s="66" t="s">
        <v>254</v>
      </c>
      <c r="O41" s="66" t="s">
        <v>255</v>
      </c>
      <c r="P41" s="63" t="s">
        <v>54</v>
      </c>
      <c r="Q41" s="66" t="str">
        <f aca="false">IF(NOT(ISBLANK($S41)),LEFT($S41,12),"")</f>
        <v>01.04.07.02.</v>
      </c>
      <c r="R41" s="66" t="str">
        <f aca="false">IF(NOT(ISBLANK($S41)),LEFT($S41,18),"")</f>
        <v>01.04.07.02.01.01.</v>
      </c>
      <c r="S41" s="66" t="s">
        <v>256</v>
      </c>
      <c r="T41" s="67" t="n">
        <v>69</v>
      </c>
    </row>
    <row r="42" customFormat="false" ht="10.15" hidden="false" customHeight="false" outlineLevel="0" collapsed="false">
      <c r="A42" s="66" t="str">
        <f aca="false">IF(NOT(ISBLANK($B42)),LEFT($B42,3),"")</f>
        <v/>
      </c>
      <c r="B42" s="66"/>
      <c r="C42" s="63" t="s">
        <v>54</v>
      </c>
      <c r="D42" s="66" t="str">
        <f aca="false">IF(NOT(ISBLANK($F42)),LEFT($F42,3),"")</f>
        <v>05.</v>
      </c>
      <c r="E42" s="66" t="str">
        <f aca="false">IF(NOT(ISBLANK($F42)),LEFT($F42,6),"")</f>
        <v>05.25.</v>
      </c>
      <c r="F42" s="66" t="s">
        <v>257</v>
      </c>
      <c r="G42" s="63" t="s">
        <v>54</v>
      </c>
      <c r="H42" s="66" t="str">
        <f aca="false">IF(NOT(ISBLANK($J42)),LEFT($J42,6),"")</f>
        <v>01.04.</v>
      </c>
      <c r="I42" s="66" t="str">
        <f aca="false">IF(NOT(ISBLANK($J42)),LEFT($J42,9),"")</f>
        <v>01.04.23.</v>
      </c>
      <c r="J42" s="66" t="s">
        <v>258</v>
      </c>
      <c r="K42" s="63" t="s">
        <v>54</v>
      </c>
      <c r="L42" s="66" t="str">
        <f aca="false">IF(NOT(ISBLANK($N42)),LEFT($N42,9),"")</f>
        <v>01.04.07.</v>
      </c>
      <c r="M42" s="66" t="str">
        <f aca="false">IF(NOT(ISBLANK($N42)),LEFT($N42,12),"")</f>
        <v>01.04.07.03.</v>
      </c>
      <c r="N42" s="66" t="s">
        <v>259</v>
      </c>
      <c r="O42" s="66" t="s">
        <v>260</v>
      </c>
      <c r="P42" s="63" t="s">
        <v>54</v>
      </c>
      <c r="Q42" s="66" t="str">
        <f aca="false">IF(NOT(ISBLANK($S42)),LEFT($S42,12),"")</f>
        <v>01.04.07.03.</v>
      </c>
      <c r="R42" s="66" t="str">
        <f aca="false">IF(NOT(ISBLANK($S42)),LEFT($S42,18),"")</f>
        <v>01.04.07.03.01.01.</v>
      </c>
      <c r="S42" s="66" t="s">
        <v>261</v>
      </c>
      <c r="T42" s="67" t="n">
        <v>84</v>
      </c>
    </row>
    <row r="43" customFormat="false" ht="10.15" hidden="false" customHeight="false" outlineLevel="0" collapsed="false">
      <c r="A43" s="66" t="str">
        <f aca="false">IF(NOT(ISBLANK($B43)),LEFT($B43,3),"")</f>
        <v/>
      </c>
      <c r="B43" s="66"/>
      <c r="C43" s="63" t="s">
        <v>54</v>
      </c>
      <c r="D43" s="66" t="str">
        <f aca="false">IF(NOT(ISBLANK($F43)),LEFT($F43,3),"")</f>
        <v>05.</v>
      </c>
      <c r="E43" s="66" t="str">
        <f aca="false">IF(NOT(ISBLANK($F43)),LEFT($F43,6),"")</f>
        <v>05.26.</v>
      </c>
      <c r="F43" s="66" t="s">
        <v>262</v>
      </c>
      <c r="G43" s="63" t="s">
        <v>54</v>
      </c>
      <c r="H43" s="66" t="str">
        <f aca="false">IF(NOT(ISBLANK($J43)),LEFT($J43,6),"")</f>
        <v>01.05.</v>
      </c>
      <c r="I43" s="66" t="str">
        <f aca="false">IF(NOT(ISBLANK($J43)),LEFT($J43,9),"")</f>
        <v>01.05.01.</v>
      </c>
      <c r="J43" s="66" t="s">
        <v>263</v>
      </c>
      <c r="K43" s="63" t="s">
        <v>54</v>
      </c>
      <c r="L43" s="66" t="str">
        <f aca="false">IF(NOT(ISBLANK($N43)),LEFT($N43,9),"")</f>
        <v>01.04.07.</v>
      </c>
      <c r="M43" s="66" t="str">
        <f aca="false">IF(NOT(ISBLANK($N43)),LEFT($N43,12),"")</f>
        <v>01.04.07.04.</v>
      </c>
      <c r="N43" s="66" t="s">
        <v>264</v>
      </c>
      <c r="O43" s="66" t="s">
        <v>265</v>
      </c>
      <c r="P43" s="63" t="s">
        <v>54</v>
      </c>
      <c r="Q43" s="66" t="str">
        <f aca="false">IF(NOT(ISBLANK($S43)),LEFT($S43,12),"")</f>
        <v>01.04.07.04.</v>
      </c>
      <c r="R43" s="66" t="str">
        <f aca="false">IF(NOT(ISBLANK($S43)),LEFT($S43,18),"")</f>
        <v>01.04.07.04.01.01.</v>
      </c>
      <c r="S43" s="66" t="s">
        <v>266</v>
      </c>
      <c r="T43" s="67" t="n">
        <v>99</v>
      </c>
    </row>
    <row r="44" customFormat="false" ht="10.15" hidden="false" customHeight="false" outlineLevel="0" collapsed="false">
      <c r="A44" s="66" t="str">
        <f aca="false">IF(NOT(ISBLANK($B44)),LEFT($B44,3),"")</f>
        <v/>
      </c>
      <c r="B44" s="66"/>
      <c r="C44" s="63" t="s">
        <v>54</v>
      </c>
      <c r="D44" s="66" t="str">
        <f aca="false">IF(NOT(ISBLANK($F44)),LEFT($F44,3),"")</f>
        <v>05.</v>
      </c>
      <c r="E44" s="66" t="str">
        <f aca="false">IF(NOT(ISBLANK($F44)),LEFT($F44,6),"")</f>
        <v>05.27.</v>
      </c>
      <c r="F44" s="66" t="s">
        <v>267</v>
      </c>
      <c r="G44" s="63" t="s">
        <v>54</v>
      </c>
      <c r="H44" s="66" t="str">
        <f aca="false">IF(NOT(ISBLANK($J44)),LEFT($J44,6),"")</f>
        <v>01.05.</v>
      </c>
      <c r="I44" s="66" t="str">
        <f aca="false">IF(NOT(ISBLANK($J44)),LEFT($J44,9),"")</f>
        <v>01.05.02.</v>
      </c>
      <c r="J44" s="66" t="s">
        <v>268</v>
      </c>
      <c r="K44" s="63" t="s">
        <v>54</v>
      </c>
      <c r="L44" s="66" t="str">
        <f aca="false">IF(NOT(ISBLANK($N44)),LEFT($N44,9),"")</f>
        <v>01.04.07.</v>
      </c>
      <c r="M44" s="66" t="str">
        <f aca="false">IF(NOT(ISBLANK($N44)),LEFT($N44,12),"")</f>
        <v>01.04.07.05.</v>
      </c>
      <c r="N44" s="66" t="s">
        <v>269</v>
      </c>
      <c r="O44" s="66" t="s">
        <v>270</v>
      </c>
      <c r="P44" s="63" t="s">
        <v>54</v>
      </c>
      <c r="Q44" s="66" t="str">
        <f aca="false">IF(NOT(ISBLANK($S44)),LEFT($S44,12),"")</f>
        <v>01.04.07.05.</v>
      </c>
      <c r="R44" s="66" t="str">
        <f aca="false">IF(NOT(ISBLANK($S44)),LEFT($S44,18),"")</f>
        <v>01.04.07.05.01.01.</v>
      </c>
      <c r="S44" s="66" t="s">
        <v>271</v>
      </c>
      <c r="T44" s="67" t="n">
        <v>114</v>
      </c>
    </row>
    <row r="45" customFormat="false" ht="10.15" hidden="false" customHeight="false" outlineLevel="0" collapsed="false">
      <c r="A45" s="66" t="str">
        <f aca="false">IF(NOT(ISBLANK($B45)),LEFT($B45,3),"")</f>
        <v/>
      </c>
      <c r="B45" s="66"/>
      <c r="C45" s="63" t="s">
        <v>54</v>
      </c>
      <c r="D45" s="66" t="str">
        <f aca="false">IF(NOT(ISBLANK($F45)),LEFT($F45,3),"")</f>
        <v>05.</v>
      </c>
      <c r="E45" s="66" t="str">
        <f aca="false">IF(NOT(ISBLANK($F45)),LEFT($F45,6),"")</f>
        <v>05.28.</v>
      </c>
      <c r="F45" s="66" t="s">
        <v>272</v>
      </c>
      <c r="G45" s="63" t="s">
        <v>54</v>
      </c>
      <c r="H45" s="66" t="str">
        <f aca="false">IF(NOT(ISBLANK($J45)),LEFT($J45,6),"")</f>
        <v>01.05.</v>
      </c>
      <c r="I45" s="66" t="str">
        <f aca="false">IF(NOT(ISBLANK($J45)),LEFT($J45,9),"")</f>
        <v>01.05.03.</v>
      </c>
      <c r="J45" s="66" t="s">
        <v>273</v>
      </c>
      <c r="K45" s="63" t="s">
        <v>54</v>
      </c>
      <c r="L45" s="66" t="str">
        <f aca="false">IF(NOT(ISBLANK($N45)),LEFT($N45,9),"")</f>
        <v>01.04.08.</v>
      </c>
      <c r="M45" s="66" t="str">
        <f aca="false">IF(NOT(ISBLANK($N45)),LEFT($N45,12),"")</f>
        <v>01.04.08.01.</v>
      </c>
      <c r="N45" s="66" t="s">
        <v>274</v>
      </c>
      <c r="O45" s="66" t="s">
        <v>275</v>
      </c>
      <c r="P45" s="63" t="s">
        <v>54</v>
      </c>
      <c r="Q45" s="66" t="str">
        <f aca="false">IF(NOT(ISBLANK($S45)),LEFT($S45,12),"")</f>
        <v>01.04.08.01.</v>
      </c>
      <c r="R45" s="66" t="str">
        <f aca="false">IF(NOT(ISBLANK($S45)),LEFT($S45,18),"")</f>
        <v>01.04.08.01.01.01.</v>
      </c>
      <c r="S45" s="66" t="s">
        <v>276</v>
      </c>
      <c r="T45" s="67" t="n">
        <v>24</v>
      </c>
    </row>
    <row r="46" customFormat="false" ht="10.15" hidden="false" customHeight="false" outlineLevel="0" collapsed="false">
      <c r="A46" s="66" t="str">
        <f aca="false">IF(NOT(ISBLANK($B46)),LEFT($B46,3),"")</f>
        <v/>
      </c>
      <c r="B46" s="66"/>
      <c r="C46" s="63" t="s">
        <v>54</v>
      </c>
      <c r="D46" s="66" t="str">
        <f aca="false">IF(NOT(ISBLANK($F46)),LEFT($F46,3),"")</f>
        <v>06.</v>
      </c>
      <c r="E46" s="66" t="str">
        <f aca="false">IF(NOT(ISBLANK($F46)),LEFT($F46,6),"")</f>
        <v>06.01.</v>
      </c>
      <c r="F46" s="66" t="s">
        <v>277</v>
      </c>
      <c r="G46" s="63" t="s">
        <v>54</v>
      </c>
      <c r="H46" s="66" t="str">
        <f aca="false">IF(NOT(ISBLANK($J46)),LEFT($J46,6),"")</f>
        <v>01.05.</v>
      </c>
      <c r="I46" s="66" t="str">
        <f aca="false">IF(NOT(ISBLANK($J46)),LEFT($J46,9),"")</f>
        <v>01.05.04.</v>
      </c>
      <c r="J46" s="66" t="s">
        <v>278</v>
      </c>
      <c r="K46" s="63" t="s">
        <v>54</v>
      </c>
      <c r="L46" s="66" t="str">
        <f aca="false">IF(NOT(ISBLANK($N46)),LEFT($N46,9),"")</f>
        <v>01.04.09.</v>
      </c>
      <c r="M46" s="66" t="str">
        <f aca="false">IF(NOT(ISBLANK($N46)),LEFT($N46,12),"")</f>
        <v>01.04.09.01.</v>
      </c>
      <c r="N46" s="66" t="s">
        <v>279</v>
      </c>
      <c r="O46" s="66" t="s">
        <v>280</v>
      </c>
      <c r="P46" s="63" t="s">
        <v>54</v>
      </c>
      <c r="Q46" s="66" t="str">
        <f aca="false">IF(NOT(ISBLANK($S46)),LEFT($S46,12),"")</f>
        <v>01.04.09.01.</v>
      </c>
      <c r="R46" s="66" t="str">
        <f aca="false">IF(NOT(ISBLANK($S46)),LEFT($S46,18),"")</f>
        <v>01.04.09.01.01.01.</v>
      </c>
      <c r="S46" s="66" t="s">
        <v>281</v>
      </c>
      <c r="T46" s="67" t="n">
        <v>8</v>
      </c>
    </row>
    <row r="47" customFormat="false" ht="10.15" hidden="false" customHeight="false" outlineLevel="0" collapsed="false">
      <c r="A47" s="66" t="str">
        <f aca="false">IF(NOT(ISBLANK($B47)),LEFT($B47,3),"")</f>
        <v/>
      </c>
      <c r="B47" s="66"/>
      <c r="C47" s="63" t="s">
        <v>54</v>
      </c>
      <c r="D47" s="66" t="str">
        <f aca="false">IF(NOT(ISBLANK($F47)),LEFT($F47,3),"")</f>
        <v>06.</v>
      </c>
      <c r="E47" s="66" t="str">
        <f aca="false">IF(NOT(ISBLANK($F47)),LEFT($F47,6),"")</f>
        <v>06.02.</v>
      </c>
      <c r="F47" s="66" t="s">
        <v>282</v>
      </c>
      <c r="G47" s="63" t="s">
        <v>54</v>
      </c>
      <c r="H47" s="66" t="str">
        <f aca="false">IF(NOT(ISBLANK($J47)),LEFT($J47,6),"")</f>
        <v>01.05.</v>
      </c>
      <c r="I47" s="66" t="str">
        <f aca="false">IF(NOT(ISBLANK($J47)),LEFT($J47,9),"")</f>
        <v>01.05.05.</v>
      </c>
      <c r="J47" s="66" t="s">
        <v>283</v>
      </c>
      <c r="K47" s="63" t="s">
        <v>54</v>
      </c>
      <c r="L47" s="66" t="str">
        <f aca="false">IF(NOT(ISBLANK($N47)),LEFT($N47,9),"")</f>
        <v>01.04.10.</v>
      </c>
      <c r="M47" s="66" t="str">
        <f aca="false">IF(NOT(ISBLANK($N47)),LEFT($N47,12),"")</f>
        <v>01.04.10.01.</v>
      </c>
      <c r="N47" s="66" t="s">
        <v>284</v>
      </c>
      <c r="O47" s="66" t="s">
        <v>285</v>
      </c>
      <c r="P47" s="63" t="s">
        <v>54</v>
      </c>
      <c r="Q47" s="66" t="str">
        <f aca="false">IF(NOT(ISBLANK($S47)),LEFT($S47,12),"")</f>
        <v>01.04.10.01.</v>
      </c>
      <c r="R47" s="66" t="str">
        <f aca="false">IF(NOT(ISBLANK($S47)),LEFT($S47,18),"")</f>
        <v>01.04.10.01.01.01.</v>
      </c>
      <c r="S47" s="66" t="s">
        <v>286</v>
      </c>
      <c r="T47" s="67" t="n">
        <v>20</v>
      </c>
    </row>
    <row r="48" customFormat="false" ht="10.15" hidden="false" customHeight="false" outlineLevel="0" collapsed="false">
      <c r="A48" s="66" t="str">
        <f aca="false">IF(NOT(ISBLANK($B48)),LEFT($B48,3),"")</f>
        <v/>
      </c>
      <c r="B48" s="66"/>
      <c r="C48" s="63" t="s">
        <v>54</v>
      </c>
      <c r="D48" s="66" t="str">
        <f aca="false">IF(NOT(ISBLANK($F48)),LEFT($F48,3),"")</f>
        <v/>
      </c>
      <c r="E48" s="66" t="str">
        <f aca="false">IF(NOT(ISBLANK($F48)),LEFT($F48,6),"")</f>
        <v/>
      </c>
      <c r="F48" s="66"/>
      <c r="G48" s="63" t="s">
        <v>54</v>
      </c>
      <c r="H48" s="66" t="str">
        <f aca="false">IF(NOT(ISBLANK($J48)),LEFT($J48,6),"")</f>
        <v>01.05.</v>
      </c>
      <c r="I48" s="66" t="str">
        <f aca="false">IF(NOT(ISBLANK($J48)),LEFT($J48,9),"")</f>
        <v>01.05.06.</v>
      </c>
      <c r="J48" s="66" t="s">
        <v>287</v>
      </c>
      <c r="K48" s="63" t="s">
        <v>54</v>
      </c>
      <c r="L48" s="66" t="str">
        <f aca="false">IF(NOT(ISBLANK($N48)),LEFT($N48,9),"")</f>
        <v>01.04.13.</v>
      </c>
      <c r="M48" s="66" t="str">
        <f aca="false">IF(NOT(ISBLANK($N48)),LEFT($N48,12),"")</f>
        <v>01.04.13.01.</v>
      </c>
      <c r="N48" s="66" t="s">
        <v>288</v>
      </c>
      <c r="O48" s="66" t="s">
        <v>289</v>
      </c>
      <c r="P48" s="63" t="s">
        <v>54</v>
      </c>
      <c r="Q48" s="66" t="str">
        <f aca="false">IF(NOT(ISBLANK($S48)),LEFT($S48,12),"")</f>
        <v>01.04.13.01.</v>
      </c>
      <c r="R48" s="66" t="str">
        <f aca="false">IF(NOT(ISBLANK($S48)),LEFT($S48,18),"")</f>
        <v>01.04.13.01.01.01.</v>
      </c>
      <c r="S48" s="66" t="s">
        <v>290</v>
      </c>
      <c r="T48" s="67" t="n">
        <v>24</v>
      </c>
    </row>
    <row r="49" customFormat="false" ht="10.15" hidden="false" customHeight="false" outlineLevel="0" collapsed="false">
      <c r="A49" s="66" t="str">
        <f aca="false">IF(NOT(ISBLANK($B49)),LEFT($B49,3),"")</f>
        <v/>
      </c>
      <c r="B49" s="66"/>
      <c r="C49" s="63" t="s">
        <v>54</v>
      </c>
      <c r="D49" s="66" t="str">
        <f aca="false">IF(NOT(ISBLANK($F49)),LEFT($F49,3),"")</f>
        <v/>
      </c>
      <c r="E49" s="66" t="str">
        <f aca="false">IF(NOT(ISBLANK($F49)),LEFT($F49,6),"")</f>
        <v/>
      </c>
      <c r="F49" s="66"/>
      <c r="G49" s="63" t="s">
        <v>54</v>
      </c>
      <c r="H49" s="66" t="str">
        <f aca="false">IF(NOT(ISBLANK($J49)),LEFT($J49,6),"")</f>
        <v>01.05.</v>
      </c>
      <c r="I49" s="66" t="str">
        <f aca="false">IF(NOT(ISBLANK($J49)),LEFT($J49,9),"")</f>
        <v>01.05.07.</v>
      </c>
      <c r="J49" s="66" t="s">
        <v>291</v>
      </c>
      <c r="K49" s="63" t="s">
        <v>54</v>
      </c>
      <c r="L49" s="66" t="str">
        <f aca="false">IF(NOT(ISBLANK($N49)),LEFT($N49,9),"")</f>
        <v>01.04.14.</v>
      </c>
      <c r="M49" s="66" t="str">
        <f aca="false">IF(NOT(ISBLANK($N49)),LEFT($N49,12),"")</f>
        <v>01.04.14.01.</v>
      </c>
      <c r="N49" s="66" t="s">
        <v>292</v>
      </c>
      <c r="O49" s="66" t="s">
        <v>293</v>
      </c>
      <c r="P49" s="63" t="s">
        <v>54</v>
      </c>
      <c r="Q49" s="66" t="str">
        <f aca="false">IF(NOT(ISBLANK($S49)),LEFT($S49,12),"")</f>
        <v>01.04.14.01.</v>
      </c>
      <c r="R49" s="66" t="str">
        <f aca="false">IF(NOT(ISBLANK($S49)),LEFT($S49,18),"")</f>
        <v>01.04.14.01.01.01.</v>
      </c>
      <c r="S49" s="66" t="s">
        <v>294</v>
      </c>
      <c r="T49" s="67" t="n">
        <v>8</v>
      </c>
    </row>
    <row r="50" customFormat="false" ht="10.15" hidden="false" customHeight="false" outlineLevel="0" collapsed="false">
      <c r="A50" s="66" t="str">
        <f aca="false">IF(NOT(ISBLANK($B50)),LEFT($B50,3),"")</f>
        <v/>
      </c>
      <c r="B50" s="66"/>
      <c r="C50" s="63" t="s">
        <v>54</v>
      </c>
      <c r="D50" s="66" t="str">
        <f aca="false">IF(NOT(ISBLANK($F50)),LEFT($F50,3),"")</f>
        <v/>
      </c>
      <c r="E50" s="66" t="str">
        <f aca="false">IF(NOT(ISBLANK($F50)),LEFT($F50,6),"")</f>
        <v/>
      </c>
      <c r="F50" s="66"/>
      <c r="G50" s="63" t="s">
        <v>54</v>
      </c>
      <c r="H50" s="66" t="str">
        <f aca="false">IF(NOT(ISBLANK($J50)),LEFT($J50,6),"")</f>
        <v>01.05.</v>
      </c>
      <c r="I50" s="66" t="str">
        <f aca="false">IF(NOT(ISBLANK($J50)),LEFT($J50,9),"")</f>
        <v>01.05.08.</v>
      </c>
      <c r="J50" s="66" t="s">
        <v>295</v>
      </c>
      <c r="K50" s="63" t="s">
        <v>54</v>
      </c>
      <c r="L50" s="66" t="str">
        <f aca="false">IF(NOT(ISBLANK($N50)),LEFT($N50,9),"")</f>
        <v>01.04.14.</v>
      </c>
      <c r="M50" s="66" t="str">
        <f aca="false">IF(NOT(ISBLANK($N50)),LEFT($N50,12),"")</f>
        <v>01.04.14.02.</v>
      </c>
      <c r="N50" s="66" t="s">
        <v>296</v>
      </c>
      <c r="O50" s="66" t="s">
        <v>297</v>
      </c>
      <c r="P50" s="63" t="s">
        <v>54</v>
      </c>
      <c r="Q50" s="66" t="str">
        <f aca="false">IF(NOT(ISBLANK($S50)),LEFT($S50,12),"")</f>
        <v>01.04.14.02.</v>
      </c>
      <c r="R50" s="66" t="str">
        <f aca="false">IF(NOT(ISBLANK($S50)),LEFT($S50,18),"")</f>
        <v>01.04.14.02.01.01.</v>
      </c>
      <c r="S50" s="66" t="s">
        <v>298</v>
      </c>
      <c r="T50" s="67" t="n">
        <v>16</v>
      </c>
    </row>
    <row r="51" customFormat="false" ht="10.15" hidden="false" customHeight="false" outlineLevel="0" collapsed="false">
      <c r="A51" s="66" t="str">
        <f aca="false">IF(NOT(ISBLANK($B51)),LEFT($B51,3),"")</f>
        <v/>
      </c>
      <c r="B51" s="66"/>
      <c r="C51" s="63" t="s">
        <v>54</v>
      </c>
      <c r="D51" s="66" t="str">
        <f aca="false">IF(NOT(ISBLANK($F51)),LEFT($F51,3),"")</f>
        <v/>
      </c>
      <c r="E51" s="66" t="str">
        <f aca="false">IF(NOT(ISBLANK($F51)),LEFT($F51,6),"")</f>
        <v/>
      </c>
      <c r="F51" s="66"/>
      <c r="G51" s="63" t="s">
        <v>54</v>
      </c>
      <c r="H51" s="66" t="str">
        <f aca="false">IF(NOT(ISBLANK($J51)),LEFT($J51,6),"")</f>
        <v>01.05.</v>
      </c>
      <c r="I51" s="66" t="str">
        <f aca="false">IF(NOT(ISBLANK($J51)),LEFT($J51,9),"")</f>
        <v>01.05.09.</v>
      </c>
      <c r="J51" s="66" t="s">
        <v>299</v>
      </c>
      <c r="K51" s="63" t="s">
        <v>54</v>
      </c>
      <c r="L51" s="66" t="str">
        <f aca="false">IF(NOT(ISBLANK($N51)),LEFT($N51,9),"")</f>
        <v>01.04.14.</v>
      </c>
      <c r="M51" s="66" t="str">
        <f aca="false">IF(NOT(ISBLANK($N51)),LEFT($N51,12),"")</f>
        <v>01.04.14.03.</v>
      </c>
      <c r="N51" s="66" t="s">
        <v>300</v>
      </c>
      <c r="O51" s="66" t="s">
        <v>301</v>
      </c>
      <c r="P51" s="63" t="s">
        <v>54</v>
      </c>
      <c r="Q51" s="66" t="str">
        <f aca="false">IF(NOT(ISBLANK($S51)),LEFT($S51,12),"")</f>
        <v>01.04.14.03.</v>
      </c>
      <c r="R51" s="66" t="str">
        <f aca="false">IF(NOT(ISBLANK($S51)),LEFT($S51,18),"")</f>
        <v>01.04.14.03.01.01.</v>
      </c>
      <c r="S51" s="66" t="s">
        <v>302</v>
      </c>
      <c r="T51" s="67" t="n">
        <v>24</v>
      </c>
    </row>
    <row r="52" customFormat="false" ht="10.15" hidden="false" customHeight="false" outlineLevel="0" collapsed="false">
      <c r="A52" s="66" t="str">
        <f aca="false">IF(NOT(ISBLANK($B52)),LEFT($B52,3),"")</f>
        <v/>
      </c>
      <c r="B52" s="66"/>
      <c r="C52" s="63" t="s">
        <v>54</v>
      </c>
      <c r="D52" s="66" t="str">
        <f aca="false">IF(NOT(ISBLANK($F52)),LEFT($F52,3),"")</f>
        <v/>
      </c>
      <c r="E52" s="66" t="str">
        <f aca="false">IF(NOT(ISBLANK($F52)),LEFT($F52,6),"")</f>
        <v/>
      </c>
      <c r="F52" s="66"/>
      <c r="G52" s="63" t="s">
        <v>54</v>
      </c>
      <c r="H52" s="66" t="str">
        <f aca="false">IF(NOT(ISBLANK($J52)),LEFT($J52,6),"")</f>
        <v>01.05.</v>
      </c>
      <c r="I52" s="66" t="str">
        <f aca="false">IF(NOT(ISBLANK($J52)),LEFT($J52,9),"")</f>
        <v>01.05.10.</v>
      </c>
      <c r="J52" s="66" t="s">
        <v>303</v>
      </c>
      <c r="K52" s="63" t="s">
        <v>54</v>
      </c>
      <c r="L52" s="66" t="str">
        <f aca="false">IF(NOT(ISBLANK($N52)),LEFT($N52,9),"")</f>
        <v>01.04.14.</v>
      </c>
      <c r="M52" s="66" t="str">
        <f aca="false">IF(NOT(ISBLANK($N52)),LEFT($N52,12),"")</f>
        <v>01.04.14.04.</v>
      </c>
      <c r="N52" s="66" t="s">
        <v>304</v>
      </c>
      <c r="O52" s="66" t="s">
        <v>305</v>
      </c>
      <c r="P52" s="63" t="s">
        <v>54</v>
      </c>
      <c r="Q52" s="66" t="str">
        <f aca="false">IF(NOT(ISBLANK($S52)),LEFT($S52,12),"")</f>
        <v>01.04.14.04.</v>
      </c>
      <c r="R52" s="66" t="str">
        <f aca="false">IF(NOT(ISBLANK($S52)),LEFT($S52,18),"")</f>
        <v>01.04.14.04.01.01.</v>
      </c>
      <c r="S52" s="66" t="s">
        <v>306</v>
      </c>
      <c r="T52" s="67" t="n">
        <v>32</v>
      </c>
    </row>
    <row r="53" customFormat="false" ht="10.15" hidden="false" customHeight="false" outlineLevel="0" collapsed="false">
      <c r="A53" s="66" t="str">
        <f aca="false">IF(NOT(ISBLANK($B53)),LEFT($B53,3),"")</f>
        <v/>
      </c>
      <c r="B53" s="66"/>
      <c r="C53" s="63" t="s">
        <v>54</v>
      </c>
      <c r="D53" s="66" t="str">
        <f aca="false">IF(NOT(ISBLANK($F53)),LEFT($F53,3),"")</f>
        <v/>
      </c>
      <c r="E53" s="66" t="str">
        <f aca="false">IF(NOT(ISBLANK($F53)),LEFT($F53,6),"")</f>
        <v/>
      </c>
      <c r="F53" s="66"/>
      <c r="G53" s="63" t="s">
        <v>54</v>
      </c>
      <c r="H53" s="66" t="str">
        <f aca="false">IF(NOT(ISBLANK($J53)),LEFT($J53,6),"")</f>
        <v>01.05.</v>
      </c>
      <c r="I53" s="66" t="str">
        <f aca="false">IF(NOT(ISBLANK($J53)),LEFT($J53,9),"")</f>
        <v>01.05.11.</v>
      </c>
      <c r="J53" s="66" t="s">
        <v>307</v>
      </c>
      <c r="K53" s="63" t="s">
        <v>54</v>
      </c>
      <c r="L53" s="66" t="str">
        <f aca="false">IF(NOT(ISBLANK($N53)),LEFT($N53,9),"")</f>
        <v>01.04.14.</v>
      </c>
      <c r="M53" s="66" t="str">
        <f aca="false">IF(NOT(ISBLANK($N53)),LEFT($N53,12),"")</f>
        <v>01.04.14.05.</v>
      </c>
      <c r="N53" s="66" t="s">
        <v>308</v>
      </c>
      <c r="O53" s="66" t="s">
        <v>309</v>
      </c>
      <c r="P53" s="63" t="s">
        <v>54</v>
      </c>
      <c r="Q53" s="66" t="str">
        <f aca="false">IF(NOT(ISBLANK($S53)),LEFT($S53,12),"")</f>
        <v>01.04.14.05.</v>
      </c>
      <c r="R53" s="66" t="str">
        <f aca="false">IF(NOT(ISBLANK($S53)),LEFT($S53,18),"")</f>
        <v>01.04.14.05.01.01.</v>
      </c>
      <c r="S53" s="66" t="s">
        <v>310</v>
      </c>
      <c r="T53" s="67" t="n">
        <v>48</v>
      </c>
    </row>
    <row r="54" customFormat="false" ht="10.15" hidden="false" customHeight="false" outlineLevel="0" collapsed="false">
      <c r="A54" s="66" t="str">
        <f aca="false">IF(NOT(ISBLANK($B54)),LEFT($B54,3),"")</f>
        <v/>
      </c>
      <c r="B54" s="66"/>
      <c r="C54" s="63" t="s">
        <v>54</v>
      </c>
      <c r="D54" s="66" t="str">
        <f aca="false">IF(NOT(ISBLANK($F54)),LEFT($F54,3),"")</f>
        <v/>
      </c>
      <c r="E54" s="66" t="str">
        <f aca="false">IF(NOT(ISBLANK($F54)),LEFT($F54,6),"")</f>
        <v/>
      </c>
      <c r="F54" s="66"/>
      <c r="G54" s="63" t="s">
        <v>54</v>
      </c>
      <c r="H54" s="66" t="str">
        <f aca="false">IF(NOT(ISBLANK($J54)),LEFT($J54,6),"")</f>
        <v>01.05.</v>
      </c>
      <c r="I54" s="66" t="str">
        <f aca="false">IF(NOT(ISBLANK($J54)),LEFT($J54,9),"")</f>
        <v>01.05.12.</v>
      </c>
      <c r="J54" s="66" t="s">
        <v>311</v>
      </c>
      <c r="K54" s="63" t="s">
        <v>54</v>
      </c>
      <c r="L54" s="66" t="str">
        <f aca="false">IF(NOT(ISBLANK($N54)),LEFT($N54,9),"")</f>
        <v>01.04.15.</v>
      </c>
      <c r="M54" s="66" t="str">
        <f aca="false">IF(NOT(ISBLANK($N54)),LEFT($N54,12),"")</f>
        <v>01.04.15.01.</v>
      </c>
      <c r="N54" s="66" t="s">
        <v>312</v>
      </c>
      <c r="O54" s="66" t="s">
        <v>313</v>
      </c>
      <c r="P54" s="63" t="s">
        <v>54</v>
      </c>
      <c r="Q54" s="66" t="str">
        <f aca="false">IF(NOT(ISBLANK($S54)),LEFT($S54,12),"")</f>
        <v>01.04.15.01.</v>
      </c>
      <c r="R54" s="66" t="str">
        <f aca="false">IF(NOT(ISBLANK($S54)),LEFT($S54,18),"")</f>
        <v>01.04.15.01.01.01.</v>
      </c>
      <c r="S54" s="66" t="s">
        <v>314</v>
      </c>
      <c r="T54" s="67" t="n">
        <v>16</v>
      </c>
    </row>
    <row r="55" customFormat="false" ht="10.15" hidden="false" customHeight="false" outlineLevel="0" collapsed="false">
      <c r="A55" s="66" t="str">
        <f aca="false">IF(NOT(ISBLANK($B55)),LEFT($B55,3),"")</f>
        <v/>
      </c>
      <c r="B55" s="66"/>
      <c r="C55" s="63" t="s">
        <v>54</v>
      </c>
      <c r="D55" s="66" t="str">
        <f aca="false">IF(NOT(ISBLANK($F55)),LEFT($F55,3),"")</f>
        <v/>
      </c>
      <c r="E55" s="66" t="str">
        <f aca="false">IF(NOT(ISBLANK($F55)),LEFT($F55,6),"")</f>
        <v/>
      </c>
      <c r="F55" s="66"/>
      <c r="G55" s="63" t="s">
        <v>54</v>
      </c>
      <c r="H55" s="66" t="str">
        <f aca="false">IF(NOT(ISBLANK($J55)),LEFT($J55,6),"")</f>
        <v>02.01.</v>
      </c>
      <c r="I55" s="66" t="str">
        <f aca="false">IF(NOT(ISBLANK($J55)),LEFT($J55,9),"")</f>
        <v>02.01.01.</v>
      </c>
      <c r="J55" s="66" t="s">
        <v>315</v>
      </c>
      <c r="K55" s="63" t="s">
        <v>54</v>
      </c>
      <c r="L55" s="66" t="str">
        <f aca="false">IF(NOT(ISBLANK($N55)),LEFT($N55,9),"")</f>
        <v>01.04.16.</v>
      </c>
      <c r="M55" s="66" t="str">
        <f aca="false">IF(NOT(ISBLANK($N55)),LEFT($N55,12),"")</f>
        <v>01.04.16.01.</v>
      </c>
      <c r="N55" s="66" t="s">
        <v>316</v>
      </c>
      <c r="O55" s="66" t="s">
        <v>317</v>
      </c>
      <c r="P55" s="63" t="s">
        <v>54</v>
      </c>
      <c r="Q55" s="66" t="str">
        <f aca="false">IF(NOT(ISBLANK($S55)),LEFT($S55,12),"")</f>
        <v>01.04.16.01.</v>
      </c>
      <c r="R55" s="66" t="str">
        <f aca="false">IF(NOT(ISBLANK($S55)),LEFT($S55,18),"")</f>
        <v>01.04.16.01.01.01.</v>
      </c>
      <c r="S55" s="66" t="s">
        <v>318</v>
      </c>
      <c r="T55" s="67" t="n">
        <v>16</v>
      </c>
    </row>
    <row r="56" customFormat="false" ht="10.15" hidden="false" customHeight="false" outlineLevel="0" collapsed="false">
      <c r="A56" s="66" t="str">
        <f aca="false">IF(NOT(ISBLANK($B56)),LEFT($B56,3),"")</f>
        <v/>
      </c>
      <c r="B56" s="66"/>
      <c r="C56" s="63" t="s">
        <v>54</v>
      </c>
      <c r="D56" s="66" t="str">
        <f aca="false">IF(NOT(ISBLANK($F56)),LEFT($F56,3),"")</f>
        <v/>
      </c>
      <c r="E56" s="66" t="str">
        <f aca="false">IF(NOT(ISBLANK($F56)),LEFT($F56,6),"")</f>
        <v/>
      </c>
      <c r="F56" s="66"/>
      <c r="G56" s="63" t="s">
        <v>54</v>
      </c>
      <c r="H56" s="66" t="str">
        <f aca="false">IF(NOT(ISBLANK($J56)),LEFT($J56,6),"")</f>
        <v>02.01.</v>
      </c>
      <c r="I56" s="66" t="str">
        <f aca="false">IF(NOT(ISBLANK($J56)),LEFT($J56,9),"")</f>
        <v>02.01.03.</v>
      </c>
      <c r="J56" s="66" t="s">
        <v>319</v>
      </c>
      <c r="K56" s="63" t="s">
        <v>54</v>
      </c>
      <c r="L56" s="66" t="str">
        <f aca="false">IF(NOT(ISBLANK($N56)),LEFT($N56,9),"")</f>
        <v>01.04.17.</v>
      </c>
      <c r="M56" s="66" t="str">
        <f aca="false">IF(NOT(ISBLANK($N56)),LEFT($N56,12),"")</f>
        <v>01.04.17.01.</v>
      </c>
      <c r="N56" s="66" t="s">
        <v>320</v>
      </c>
      <c r="O56" s="66" t="s">
        <v>321</v>
      </c>
      <c r="P56" s="63" t="s">
        <v>54</v>
      </c>
      <c r="Q56" s="66" t="str">
        <f aca="false">IF(NOT(ISBLANK($S56)),LEFT($S56,12),"")</f>
        <v>01.04.17.01.</v>
      </c>
      <c r="R56" s="66" t="str">
        <f aca="false">IF(NOT(ISBLANK($S56)),LEFT($S56,18),"")</f>
        <v>01.04.17.01.01.01.</v>
      </c>
      <c r="S56" s="66" t="s">
        <v>322</v>
      </c>
      <c r="T56" s="67" t="n">
        <v>8</v>
      </c>
    </row>
    <row r="57" customFormat="false" ht="10.15" hidden="false" customHeight="false" outlineLevel="0" collapsed="false">
      <c r="A57" s="66" t="str">
        <f aca="false">IF(NOT(ISBLANK($B57)),LEFT($B57,3),"")</f>
        <v/>
      </c>
      <c r="B57" s="66"/>
      <c r="C57" s="63" t="s">
        <v>54</v>
      </c>
      <c r="D57" s="66" t="str">
        <f aca="false">IF(NOT(ISBLANK($F57)),LEFT($F57,3),"")</f>
        <v/>
      </c>
      <c r="E57" s="66" t="str">
        <f aca="false">IF(NOT(ISBLANK($F57)),LEFT($F57,6),"")</f>
        <v/>
      </c>
      <c r="F57" s="66"/>
      <c r="G57" s="63" t="s">
        <v>54</v>
      </c>
      <c r="H57" s="66" t="str">
        <f aca="false">IF(NOT(ISBLANK($J57)),LEFT($J57,6),"")</f>
        <v>02.01.</v>
      </c>
      <c r="I57" s="66" t="str">
        <f aca="false">IF(NOT(ISBLANK($J57)),LEFT($J57,9),"")</f>
        <v>02.01.04.</v>
      </c>
      <c r="J57" s="66" t="s">
        <v>323</v>
      </c>
      <c r="K57" s="63" t="s">
        <v>54</v>
      </c>
      <c r="L57" s="66" t="str">
        <f aca="false">IF(NOT(ISBLANK($N57)),LEFT($N57,9),"")</f>
        <v>01.04.18.</v>
      </c>
      <c r="M57" s="66" t="str">
        <f aca="false">IF(NOT(ISBLANK($N57)),LEFT($N57,12),"")</f>
        <v>01.04.18.01.</v>
      </c>
      <c r="N57" s="66" t="s">
        <v>324</v>
      </c>
      <c r="O57" s="66" t="s">
        <v>325</v>
      </c>
      <c r="P57" s="63" t="s">
        <v>54</v>
      </c>
      <c r="Q57" s="66" t="str">
        <f aca="false">IF(NOT(ISBLANK($S57)),LEFT($S57,12),"")</f>
        <v>01.04.18.01.</v>
      </c>
      <c r="R57" s="66" t="str">
        <f aca="false">IF(NOT(ISBLANK($S57)),LEFT($S57,18),"")</f>
        <v>01.04.18.01.01.01.</v>
      </c>
      <c r="S57" s="66" t="s">
        <v>326</v>
      </c>
      <c r="T57" s="67" t="n">
        <v>24</v>
      </c>
    </row>
    <row r="58" customFormat="false" ht="10.15" hidden="false" customHeight="false" outlineLevel="0" collapsed="false">
      <c r="A58" s="66" t="str">
        <f aca="false">IF(NOT(ISBLANK($B58)),LEFT($B58,3),"")</f>
        <v/>
      </c>
      <c r="B58" s="66"/>
      <c r="C58" s="63" t="s">
        <v>54</v>
      </c>
      <c r="D58" s="66" t="str">
        <f aca="false">IF(NOT(ISBLANK($F58)),LEFT($F58,3),"")</f>
        <v/>
      </c>
      <c r="E58" s="66" t="str">
        <f aca="false">IF(NOT(ISBLANK($F58)),LEFT($F58,6),"")</f>
        <v/>
      </c>
      <c r="F58" s="66"/>
      <c r="G58" s="63" t="s">
        <v>54</v>
      </c>
      <c r="H58" s="66" t="str">
        <f aca="false">IF(NOT(ISBLANK($J58)),LEFT($J58,6),"")</f>
        <v>02.01.</v>
      </c>
      <c r="I58" s="66" t="str">
        <f aca="false">IF(NOT(ISBLANK($J58)),LEFT($J58,9),"")</f>
        <v>02.01.05.</v>
      </c>
      <c r="J58" s="66" t="s">
        <v>327</v>
      </c>
      <c r="K58" s="63" t="s">
        <v>54</v>
      </c>
      <c r="L58" s="66" t="str">
        <f aca="false">IF(NOT(ISBLANK($N58)),LEFT($N58,9),"")</f>
        <v>01.04.19.</v>
      </c>
      <c r="M58" s="66" t="str">
        <f aca="false">IF(NOT(ISBLANK($N58)),LEFT($N58,12),"")</f>
        <v>01.04.19.01.</v>
      </c>
      <c r="N58" s="66" t="s">
        <v>328</v>
      </c>
      <c r="O58" s="66" t="s">
        <v>329</v>
      </c>
      <c r="P58" s="63" t="s">
        <v>54</v>
      </c>
      <c r="Q58" s="66" t="str">
        <f aca="false">IF(NOT(ISBLANK($S58)),LEFT($S58,12),"")</f>
        <v>01.04.19.01.</v>
      </c>
      <c r="R58" s="66" t="str">
        <f aca="false">IF(NOT(ISBLANK($S58)),LEFT($S58,18),"")</f>
        <v>01.04.19.01.01.01.</v>
      </c>
      <c r="S58" s="66" t="s">
        <v>330</v>
      </c>
      <c r="T58" s="67" t="n">
        <v>4</v>
      </c>
    </row>
    <row r="59" customFormat="false" ht="10.15" hidden="false" customHeight="false" outlineLevel="0" collapsed="false">
      <c r="A59" s="66" t="str">
        <f aca="false">IF(NOT(ISBLANK($B59)),LEFT($B59,3),"")</f>
        <v/>
      </c>
      <c r="B59" s="66"/>
      <c r="C59" s="63" t="s">
        <v>54</v>
      </c>
      <c r="D59" s="66" t="str">
        <f aca="false">IF(NOT(ISBLANK($F59)),LEFT($F59,3),"")</f>
        <v/>
      </c>
      <c r="E59" s="66" t="str">
        <f aca="false">IF(NOT(ISBLANK($F59)),LEFT($F59,6),"")</f>
        <v/>
      </c>
      <c r="F59" s="66"/>
      <c r="G59" s="63" t="s">
        <v>54</v>
      </c>
      <c r="H59" s="66" t="str">
        <f aca="false">IF(NOT(ISBLANK($J59)),LEFT($J59,6),"")</f>
        <v>02.01.</v>
      </c>
      <c r="I59" s="66" t="str">
        <f aca="false">IF(NOT(ISBLANK($J59)),LEFT($J59,9),"")</f>
        <v>02.01.06.</v>
      </c>
      <c r="J59" s="66" t="s">
        <v>331</v>
      </c>
      <c r="K59" s="63" t="s">
        <v>54</v>
      </c>
      <c r="L59" s="66" t="str">
        <f aca="false">IF(NOT(ISBLANK($N59)),LEFT($N59,9),"")</f>
        <v>01.04.20.</v>
      </c>
      <c r="M59" s="66" t="str">
        <f aca="false">IF(NOT(ISBLANK($N59)),LEFT($N59,12),"")</f>
        <v>01.04.20.01.</v>
      </c>
      <c r="N59" s="66" t="s">
        <v>332</v>
      </c>
      <c r="O59" s="66" t="s">
        <v>333</v>
      </c>
      <c r="P59" s="63" t="s">
        <v>54</v>
      </c>
      <c r="Q59" s="66" t="str">
        <f aca="false">IF(NOT(ISBLANK($S59)),LEFT($S59,12),"")</f>
        <v>01.04.20.01.</v>
      </c>
      <c r="R59" s="66" t="str">
        <f aca="false">IF(NOT(ISBLANK($S59)),LEFT($S59,18),"")</f>
        <v>01.04.20.01.01.01.</v>
      </c>
      <c r="S59" s="66" t="s">
        <v>334</v>
      </c>
      <c r="T59" s="67" t="n">
        <v>15</v>
      </c>
    </row>
    <row r="60" customFormat="false" ht="10.15" hidden="false" customHeight="false" outlineLevel="0" collapsed="false">
      <c r="A60" s="66" t="str">
        <f aca="false">IF(NOT(ISBLANK($B60)),LEFT($B60,3),"")</f>
        <v/>
      </c>
      <c r="B60" s="66"/>
      <c r="C60" s="63" t="s">
        <v>54</v>
      </c>
      <c r="D60" s="66" t="str">
        <f aca="false">IF(NOT(ISBLANK($F60)),LEFT($F60,3),"")</f>
        <v/>
      </c>
      <c r="E60" s="66" t="str">
        <f aca="false">IF(NOT(ISBLANK($F60)),LEFT($F60,6),"")</f>
        <v/>
      </c>
      <c r="F60" s="66"/>
      <c r="G60" s="63" t="s">
        <v>54</v>
      </c>
      <c r="H60" s="66" t="str">
        <f aca="false">IF(NOT(ISBLANK($J60)),LEFT($J60,6),"")</f>
        <v>02.01.</v>
      </c>
      <c r="I60" s="66" t="str">
        <f aca="false">IF(NOT(ISBLANK($J60)),LEFT($J60,9),"")</f>
        <v>02.01.07.</v>
      </c>
      <c r="J60" s="66" t="s">
        <v>335</v>
      </c>
      <c r="K60" s="63" t="s">
        <v>54</v>
      </c>
      <c r="L60" s="66" t="str">
        <f aca="false">IF(NOT(ISBLANK($N60)),LEFT($N60,9),"")</f>
        <v>01.04.21.</v>
      </c>
      <c r="M60" s="66" t="str">
        <f aca="false">IF(NOT(ISBLANK($N60)),LEFT($N60,12),"")</f>
        <v>01.04.21.01.</v>
      </c>
      <c r="N60" s="66" t="s">
        <v>336</v>
      </c>
      <c r="O60" s="66" t="s">
        <v>337</v>
      </c>
      <c r="P60" s="63" t="s">
        <v>54</v>
      </c>
      <c r="Q60" s="66" t="str">
        <f aca="false">IF(NOT(ISBLANK($S60)),LEFT($S60,12),"")</f>
        <v>01.04.21.01.</v>
      </c>
      <c r="R60" s="66" t="str">
        <f aca="false">IF(NOT(ISBLANK($S60)),LEFT($S60,18),"")</f>
        <v>01.04.21.01.01.01.</v>
      </c>
      <c r="S60" s="66" t="s">
        <v>338</v>
      </c>
      <c r="T60" s="67" t="n">
        <v>20</v>
      </c>
    </row>
    <row r="61" customFormat="false" ht="10.15" hidden="false" customHeight="false" outlineLevel="0" collapsed="false">
      <c r="A61" s="66" t="str">
        <f aca="false">IF(NOT(ISBLANK($B61)),LEFT($B61,3),"")</f>
        <v/>
      </c>
      <c r="B61" s="66"/>
      <c r="C61" s="63" t="s">
        <v>54</v>
      </c>
      <c r="D61" s="66" t="str">
        <f aca="false">IF(NOT(ISBLANK($F61)),LEFT($F61,3),"")</f>
        <v/>
      </c>
      <c r="E61" s="66" t="str">
        <f aca="false">IF(NOT(ISBLANK($F61)),LEFT($F61,6),"")</f>
        <v/>
      </c>
      <c r="F61" s="66"/>
      <c r="G61" s="63" t="s">
        <v>54</v>
      </c>
      <c r="H61" s="66" t="str">
        <f aca="false">IF(NOT(ISBLANK($J61)),LEFT($J61,6),"")</f>
        <v>02.01.</v>
      </c>
      <c r="I61" s="66" t="str">
        <f aca="false">IF(NOT(ISBLANK($J61)),LEFT($J61,9),"")</f>
        <v>02.01.08.</v>
      </c>
      <c r="J61" s="66" t="s">
        <v>339</v>
      </c>
      <c r="K61" s="63" t="s">
        <v>54</v>
      </c>
      <c r="L61" s="66" t="str">
        <f aca="false">IF(NOT(ISBLANK($N61)),LEFT($N61,9),"")</f>
        <v>01.04.22.</v>
      </c>
      <c r="M61" s="66" t="str">
        <f aca="false">IF(NOT(ISBLANK($N61)),LEFT($N61,12),"")</f>
        <v>01.04.22.01.</v>
      </c>
      <c r="N61" s="66" t="s">
        <v>340</v>
      </c>
      <c r="O61" s="66" t="s">
        <v>341</v>
      </c>
      <c r="P61" s="63" t="s">
        <v>54</v>
      </c>
      <c r="Q61" s="66" t="str">
        <f aca="false">IF(NOT(ISBLANK($S61)),LEFT($S61,12),"")</f>
        <v>01.04.22.01.</v>
      </c>
      <c r="R61" s="66" t="str">
        <f aca="false">IF(NOT(ISBLANK($S61)),LEFT($S61,18),"")</f>
        <v>01.04.22.01.01.01.</v>
      </c>
      <c r="S61" s="66" t="s">
        <v>342</v>
      </c>
      <c r="T61" s="67" t="n">
        <v>10</v>
      </c>
    </row>
    <row r="62" customFormat="false" ht="10.15" hidden="false" customHeight="false" outlineLevel="0" collapsed="false">
      <c r="A62" s="66" t="str">
        <f aca="false">IF(NOT(ISBLANK($B62)),LEFT($B62,3),"")</f>
        <v/>
      </c>
      <c r="B62" s="66"/>
      <c r="C62" s="63" t="s">
        <v>54</v>
      </c>
      <c r="D62" s="66" t="str">
        <f aca="false">IF(NOT(ISBLANK($F62)),LEFT($F62,3),"")</f>
        <v/>
      </c>
      <c r="E62" s="66" t="str">
        <f aca="false">IF(NOT(ISBLANK($F62)),LEFT($F62,6),"")</f>
        <v/>
      </c>
      <c r="F62" s="66"/>
      <c r="G62" s="63" t="s">
        <v>54</v>
      </c>
      <c r="H62" s="66" t="str">
        <f aca="false">IF(NOT(ISBLANK($J62)),LEFT($J62,6),"")</f>
        <v>02.01.</v>
      </c>
      <c r="I62" s="66" t="str">
        <f aca="false">IF(NOT(ISBLANK($J62)),LEFT($J62,9),"")</f>
        <v>02.01.09.</v>
      </c>
      <c r="J62" s="66" t="s">
        <v>343</v>
      </c>
      <c r="K62" s="63" t="s">
        <v>54</v>
      </c>
      <c r="L62" s="66" t="str">
        <f aca="false">IF(NOT(ISBLANK($N62)),LEFT($N62,9),"")</f>
        <v>01.04.23.</v>
      </c>
      <c r="M62" s="66" t="str">
        <f aca="false">IF(NOT(ISBLANK($N62)),LEFT($N62,12),"")</f>
        <v>01.04.23.01.</v>
      </c>
      <c r="N62" s="66" t="s">
        <v>344</v>
      </c>
      <c r="O62" s="66" t="s">
        <v>345</v>
      </c>
      <c r="P62" s="63" t="s">
        <v>54</v>
      </c>
      <c r="Q62" s="66" t="str">
        <f aca="false">IF(NOT(ISBLANK($S62)),LEFT($S62,12),"")</f>
        <v>01.04.23.01.</v>
      </c>
      <c r="R62" s="66" t="str">
        <f aca="false">IF(NOT(ISBLANK($S62)),LEFT($S62,18),"")</f>
        <v>01.04.23.01.01.01.</v>
      </c>
      <c r="S62" s="66" t="s">
        <v>346</v>
      </c>
      <c r="T62" s="67" t="n">
        <v>20</v>
      </c>
    </row>
    <row r="63" customFormat="false" ht="10.15" hidden="false" customHeight="false" outlineLevel="0" collapsed="false">
      <c r="A63" s="66" t="str">
        <f aca="false">IF(NOT(ISBLANK($B63)),LEFT($B63,3),"")</f>
        <v/>
      </c>
      <c r="B63" s="66"/>
      <c r="C63" s="63" t="s">
        <v>54</v>
      </c>
      <c r="D63" s="66" t="str">
        <f aca="false">IF(NOT(ISBLANK($F63)),LEFT($F63,3),"")</f>
        <v/>
      </c>
      <c r="E63" s="66" t="str">
        <f aca="false">IF(NOT(ISBLANK($F63)),LEFT($F63,6),"")</f>
        <v/>
      </c>
      <c r="F63" s="66"/>
      <c r="G63" s="63" t="s">
        <v>54</v>
      </c>
      <c r="H63" s="66" t="str">
        <f aca="false">IF(NOT(ISBLANK($J63)),LEFT($J63,6),"")</f>
        <v>02.01.</v>
      </c>
      <c r="I63" s="66" t="str">
        <f aca="false">IF(NOT(ISBLANK($J63)),LEFT($J63,9),"")</f>
        <v>02.01.10.</v>
      </c>
      <c r="J63" s="66" t="s">
        <v>347</v>
      </c>
      <c r="K63" s="63" t="s">
        <v>54</v>
      </c>
      <c r="L63" s="66" t="str">
        <f aca="false">IF(NOT(ISBLANK($N63)),LEFT($N63,9),"")</f>
        <v>01.05.01.</v>
      </c>
      <c r="M63" s="66" t="str">
        <f aca="false">IF(NOT(ISBLANK($N63)),LEFT($N63,12),"")</f>
        <v>01.05.01.01.</v>
      </c>
      <c r="N63" s="66" t="s">
        <v>348</v>
      </c>
      <c r="O63" s="66" t="s">
        <v>349</v>
      </c>
      <c r="P63" s="63" t="s">
        <v>54</v>
      </c>
      <c r="Q63" s="66" t="str">
        <f aca="false">IF(NOT(ISBLANK($S63)),LEFT($S63,12),"")</f>
        <v>01.05.01.01.</v>
      </c>
      <c r="R63" s="66" t="str">
        <f aca="false">IF(NOT(ISBLANK($S63)),LEFT($S63,18),"")</f>
        <v>01.05.01.01.01.01.</v>
      </c>
      <c r="S63" s="66" t="s">
        <v>350</v>
      </c>
      <c r="T63" s="67" t="n">
        <v>30</v>
      </c>
    </row>
    <row r="64" customFormat="false" ht="10.15" hidden="false" customHeight="false" outlineLevel="0" collapsed="false">
      <c r="A64" s="66" t="str">
        <f aca="false">IF(NOT(ISBLANK($B64)),LEFT($B64,3),"")</f>
        <v/>
      </c>
      <c r="B64" s="66"/>
      <c r="C64" s="63" t="s">
        <v>54</v>
      </c>
      <c r="D64" s="66" t="str">
        <f aca="false">IF(NOT(ISBLANK($F64)),LEFT($F64,3),"")</f>
        <v/>
      </c>
      <c r="E64" s="66" t="str">
        <f aca="false">IF(NOT(ISBLANK($F64)),LEFT($F64,6),"")</f>
        <v/>
      </c>
      <c r="F64" s="66"/>
      <c r="G64" s="63" t="s">
        <v>54</v>
      </c>
      <c r="H64" s="66" t="str">
        <f aca="false">IF(NOT(ISBLANK($J64)),LEFT($J64,6),"")</f>
        <v>02.01.</v>
      </c>
      <c r="I64" s="66" t="str">
        <f aca="false">IF(NOT(ISBLANK($J64)),LEFT($J64,9),"")</f>
        <v>02.01.11.</v>
      </c>
      <c r="J64" s="66" t="s">
        <v>351</v>
      </c>
      <c r="K64" s="63" t="s">
        <v>54</v>
      </c>
      <c r="L64" s="66" t="str">
        <f aca="false">IF(NOT(ISBLANK($N64)),LEFT($N64,9),"")</f>
        <v>01.05.02.</v>
      </c>
      <c r="M64" s="66" t="str">
        <f aca="false">IF(NOT(ISBLANK($N64)),LEFT($N64,12),"")</f>
        <v>01.05.02.01.</v>
      </c>
      <c r="N64" s="66" t="s">
        <v>352</v>
      </c>
      <c r="O64" s="66" t="s">
        <v>353</v>
      </c>
      <c r="P64" s="63" t="s">
        <v>54</v>
      </c>
      <c r="Q64" s="66" t="str">
        <f aca="false">IF(NOT(ISBLANK($S64)),LEFT($S64,12),"")</f>
        <v>01.05.02.01.</v>
      </c>
      <c r="R64" s="66" t="str">
        <f aca="false">IF(NOT(ISBLANK($S64)),LEFT($S64,18),"")</f>
        <v>01.05.02.01.01.01.</v>
      </c>
      <c r="S64" s="66" t="s">
        <v>354</v>
      </c>
      <c r="T64" s="67" t="n">
        <v>22</v>
      </c>
    </row>
    <row r="65" customFormat="false" ht="10.15" hidden="false" customHeight="false" outlineLevel="0" collapsed="false">
      <c r="A65" s="66" t="str">
        <f aca="false">IF(NOT(ISBLANK($B65)),LEFT($B65,3),"")</f>
        <v/>
      </c>
      <c r="B65" s="66"/>
      <c r="C65" s="63" t="s">
        <v>54</v>
      </c>
      <c r="D65" s="66" t="str">
        <f aca="false">IF(NOT(ISBLANK($F65)),LEFT($F65,3),"")</f>
        <v/>
      </c>
      <c r="E65" s="66" t="str">
        <f aca="false">IF(NOT(ISBLANK($F65)),LEFT($F65,6),"")</f>
        <v/>
      </c>
      <c r="F65" s="66"/>
      <c r="G65" s="63" t="s">
        <v>54</v>
      </c>
      <c r="H65" s="66" t="str">
        <f aca="false">IF(NOT(ISBLANK($J65)),LEFT($J65,6),"")</f>
        <v>02.01.</v>
      </c>
      <c r="I65" s="66" t="str">
        <f aca="false">IF(NOT(ISBLANK($J65)),LEFT($J65,9),"")</f>
        <v>02.01.12.</v>
      </c>
      <c r="J65" s="66" t="s">
        <v>355</v>
      </c>
      <c r="K65" s="63" t="s">
        <v>54</v>
      </c>
      <c r="L65" s="66" t="str">
        <f aca="false">IF(NOT(ISBLANK($N65)),LEFT($N65,9),"")</f>
        <v>01.05.03.</v>
      </c>
      <c r="M65" s="66" t="str">
        <f aca="false">IF(NOT(ISBLANK($N65)),LEFT($N65,12),"")</f>
        <v>01.05.03.01.</v>
      </c>
      <c r="N65" s="66" t="s">
        <v>356</v>
      </c>
      <c r="O65" s="66" t="s">
        <v>357</v>
      </c>
      <c r="P65" s="63" t="s">
        <v>54</v>
      </c>
      <c r="Q65" s="66" t="str">
        <f aca="false">IF(NOT(ISBLANK($S65)),LEFT($S65,12),"")</f>
        <v>01.05.03.01.</v>
      </c>
      <c r="R65" s="66" t="str">
        <f aca="false">IF(NOT(ISBLANK($S65)),LEFT($S65,18),"")</f>
        <v>01.05.03.01.01.01.</v>
      </c>
      <c r="S65" s="66" t="s">
        <v>358</v>
      </c>
      <c r="T65" s="67" t="n">
        <v>10</v>
      </c>
    </row>
    <row r="66" customFormat="false" ht="10.15" hidden="false" customHeight="false" outlineLevel="0" collapsed="false">
      <c r="A66" s="66" t="str">
        <f aca="false">IF(NOT(ISBLANK($B66)),LEFT($B66,3),"")</f>
        <v/>
      </c>
      <c r="B66" s="66"/>
      <c r="C66" s="63" t="s">
        <v>54</v>
      </c>
      <c r="D66" s="66" t="str">
        <f aca="false">IF(NOT(ISBLANK($F66)),LEFT($F66,3),"")</f>
        <v/>
      </c>
      <c r="E66" s="66" t="str">
        <f aca="false">IF(NOT(ISBLANK($F66)),LEFT($F66,6),"")</f>
        <v/>
      </c>
      <c r="F66" s="66"/>
      <c r="G66" s="63" t="s">
        <v>54</v>
      </c>
      <c r="H66" s="66" t="str">
        <f aca="false">IF(NOT(ISBLANK($J66)),LEFT($J66,6),"")</f>
        <v>03.01.</v>
      </c>
      <c r="I66" s="66" t="str">
        <f aca="false">IF(NOT(ISBLANK($J66)),LEFT($J66,9),"")</f>
        <v>03.01.01.</v>
      </c>
      <c r="J66" s="66" t="s">
        <v>359</v>
      </c>
      <c r="K66" s="63" t="s">
        <v>54</v>
      </c>
      <c r="L66" s="66" t="str">
        <f aca="false">IF(NOT(ISBLANK($N66)),LEFT($N66,9),"")</f>
        <v>01.05.03.</v>
      </c>
      <c r="M66" s="66" t="str">
        <f aca="false">IF(NOT(ISBLANK($N66)),LEFT($N66,12),"")</f>
        <v>01.05.03.02.</v>
      </c>
      <c r="N66" s="66" t="s">
        <v>360</v>
      </c>
      <c r="O66" s="66" t="s">
        <v>361</v>
      </c>
      <c r="P66" s="63" t="s">
        <v>54</v>
      </c>
      <c r="Q66" s="66" t="str">
        <f aca="false">IF(NOT(ISBLANK($S66)),LEFT($S66,12),"")</f>
        <v>01.05.03.02.</v>
      </c>
      <c r="R66" s="66" t="str">
        <f aca="false">IF(NOT(ISBLANK($S66)),LEFT($S66,18),"")</f>
        <v>01.05.03.02.01.01.</v>
      </c>
      <c r="S66" s="66" t="s">
        <v>362</v>
      </c>
      <c r="T66" s="67" t="n">
        <v>50</v>
      </c>
    </row>
    <row r="67" customFormat="false" ht="10.15" hidden="false" customHeight="false" outlineLevel="0" collapsed="false">
      <c r="A67" s="66" t="str">
        <f aca="false">IF(NOT(ISBLANK($B67)),LEFT($B67,3),"")</f>
        <v/>
      </c>
      <c r="B67" s="66"/>
      <c r="C67" s="63" t="s">
        <v>54</v>
      </c>
      <c r="D67" s="66" t="str">
        <f aca="false">IF(NOT(ISBLANK($F67)),LEFT($F67,3),"")</f>
        <v/>
      </c>
      <c r="E67" s="66" t="str">
        <f aca="false">IF(NOT(ISBLANK($F67)),LEFT($F67,6),"")</f>
        <v/>
      </c>
      <c r="F67" s="66"/>
      <c r="G67" s="63" t="s">
        <v>54</v>
      </c>
      <c r="H67" s="66" t="str">
        <f aca="false">IF(NOT(ISBLANK($J67)),LEFT($J67,6),"")</f>
        <v>03.01.</v>
      </c>
      <c r="I67" s="66" t="str">
        <f aca="false">IF(NOT(ISBLANK($J67)),LEFT($J67,9),"")</f>
        <v>03.01.02.</v>
      </c>
      <c r="J67" s="66" t="s">
        <v>363</v>
      </c>
      <c r="K67" s="63" t="s">
        <v>54</v>
      </c>
      <c r="L67" s="66" t="str">
        <f aca="false">IF(NOT(ISBLANK($N67)),LEFT($N67,9),"")</f>
        <v>01.05.03.</v>
      </c>
      <c r="M67" s="66" t="str">
        <f aca="false">IF(NOT(ISBLANK($N67)),LEFT($N67,12),"")</f>
        <v>01.05.03.03.</v>
      </c>
      <c r="N67" s="66" t="s">
        <v>364</v>
      </c>
      <c r="O67" s="66" t="s">
        <v>365</v>
      </c>
      <c r="P67" s="63" t="s">
        <v>54</v>
      </c>
      <c r="Q67" s="66" t="str">
        <f aca="false">IF(NOT(ISBLANK($S67)),LEFT($S67,12),"")</f>
        <v>01.05.03.03.</v>
      </c>
      <c r="R67" s="66" t="str">
        <f aca="false">IF(NOT(ISBLANK($S67)),LEFT($S67,18),"")</f>
        <v>01.05.03.03.01.01.</v>
      </c>
      <c r="S67" s="66" t="s">
        <v>366</v>
      </c>
      <c r="T67" s="67" t="n">
        <v>100</v>
      </c>
    </row>
    <row r="68" customFormat="false" ht="10.15" hidden="false" customHeight="false" outlineLevel="0" collapsed="false">
      <c r="A68" s="66" t="str">
        <f aca="false">IF(NOT(ISBLANK($B68)),LEFT($B68,3),"")</f>
        <v/>
      </c>
      <c r="B68" s="66"/>
      <c r="C68" s="63" t="s">
        <v>54</v>
      </c>
      <c r="D68" s="66" t="str">
        <f aca="false">IF(NOT(ISBLANK($F68)),LEFT($F68,3),"")</f>
        <v/>
      </c>
      <c r="E68" s="66" t="str">
        <f aca="false">IF(NOT(ISBLANK($F68)),LEFT($F68,6),"")</f>
        <v/>
      </c>
      <c r="F68" s="66"/>
      <c r="G68" s="63" t="s">
        <v>54</v>
      </c>
      <c r="H68" s="66" t="str">
        <f aca="false">IF(NOT(ISBLANK($J68)),LEFT($J68,6),"")</f>
        <v>04.01.</v>
      </c>
      <c r="I68" s="66" t="str">
        <f aca="false">IF(NOT(ISBLANK($J68)),LEFT($J68,9),"")</f>
        <v>04.01.01.</v>
      </c>
      <c r="J68" s="66" t="s">
        <v>367</v>
      </c>
      <c r="K68" s="63" t="s">
        <v>54</v>
      </c>
      <c r="L68" s="66" t="str">
        <f aca="false">IF(NOT(ISBLANK($N68)),LEFT($N68,9),"")</f>
        <v>01.05.04.</v>
      </c>
      <c r="M68" s="66" t="str">
        <f aca="false">IF(NOT(ISBLANK($N68)),LEFT($N68,12),"")</f>
        <v>01.05.04.01.</v>
      </c>
      <c r="N68" s="66" t="s">
        <v>368</v>
      </c>
      <c r="O68" s="66" t="s">
        <v>369</v>
      </c>
      <c r="P68" s="63" t="s">
        <v>54</v>
      </c>
      <c r="Q68" s="66" t="str">
        <f aca="false">IF(NOT(ISBLANK($S68)),LEFT($S68,12),"")</f>
        <v>01.05.04.01.</v>
      </c>
      <c r="R68" s="66" t="str">
        <f aca="false">IF(NOT(ISBLANK($S68)),LEFT($S68,18),"")</f>
        <v>01.05.04.01.01.01.</v>
      </c>
      <c r="S68" s="66" t="s">
        <v>370</v>
      </c>
      <c r="T68" s="67" t="n">
        <v>20</v>
      </c>
    </row>
    <row r="69" customFormat="false" ht="10.15" hidden="false" customHeight="false" outlineLevel="0" collapsed="false">
      <c r="A69" s="66" t="str">
        <f aca="false">IF(NOT(ISBLANK($B69)),LEFT($B69,3),"")</f>
        <v/>
      </c>
      <c r="B69" s="66"/>
      <c r="C69" s="63" t="s">
        <v>54</v>
      </c>
      <c r="D69" s="66" t="str">
        <f aca="false">IF(NOT(ISBLANK($F69)),LEFT($F69,3),"")</f>
        <v/>
      </c>
      <c r="E69" s="66" t="str">
        <f aca="false">IF(NOT(ISBLANK($F69)),LEFT($F69,6),"")</f>
        <v/>
      </c>
      <c r="F69" s="66"/>
      <c r="G69" s="63" t="s">
        <v>54</v>
      </c>
      <c r="H69" s="66" t="str">
        <f aca="false">IF(NOT(ISBLANK($J69)),LEFT($J69,6),"")</f>
        <v>04.01.</v>
      </c>
      <c r="I69" s="66" t="str">
        <f aca="false">IF(NOT(ISBLANK($J69)),LEFT($J69,9),"")</f>
        <v>04.01.02.</v>
      </c>
      <c r="J69" s="66" t="s">
        <v>371</v>
      </c>
      <c r="K69" s="63" t="s">
        <v>54</v>
      </c>
      <c r="L69" s="66" t="str">
        <f aca="false">IF(NOT(ISBLANK($N69)),LEFT($N69,9),"")</f>
        <v>01.05.05.</v>
      </c>
      <c r="M69" s="66" t="str">
        <f aca="false">IF(NOT(ISBLANK($N69)),LEFT($N69,12),"")</f>
        <v>01.05.05.01.</v>
      </c>
      <c r="N69" s="66" t="s">
        <v>372</v>
      </c>
      <c r="O69" s="66" t="s">
        <v>373</v>
      </c>
      <c r="P69" s="63" t="s">
        <v>54</v>
      </c>
      <c r="Q69" s="66" t="str">
        <f aca="false">IF(NOT(ISBLANK($S69)),LEFT($S69,12),"")</f>
        <v>01.05.05.01.</v>
      </c>
      <c r="R69" s="66" t="str">
        <f aca="false">IF(NOT(ISBLANK($S69)),LEFT($S69,18),"")</f>
        <v>01.05.05.01.01.01.</v>
      </c>
      <c r="S69" s="66" t="s">
        <v>374</v>
      </c>
      <c r="T69" s="67" t="n">
        <v>5</v>
      </c>
    </row>
    <row r="70" customFormat="false" ht="10.15" hidden="false" customHeight="false" outlineLevel="0" collapsed="false">
      <c r="A70" s="66" t="str">
        <f aca="false">IF(NOT(ISBLANK($B70)),LEFT($B70,3),"")</f>
        <v/>
      </c>
      <c r="B70" s="66"/>
      <c r="C70" s="63" t="s">
        <v>54</v>
      </c>
      <c r="D70" s="66" t="str">
        <f aca="false">IF(NOT(ISBLANK($F70)),LEFT($F70,3),"")</f>
        <v/>
      </c>
      <c r="E70" s="66" t="str">
        <f aca="false">IF(NOT(ISBLANK($F70)),LEFT($F70,6),"")</f>
        <v/>
      </c>
      <c r="F70" s="66"/>
      <c r="G70" s="63" t="s">
        <v>54</v>
      </c>
      <c r="H70" s="66" t="str">
        <f aca="false">IF(NOT(ISBLANK($J70)),LEFT($J70,6),"")</f>
        <v>04.01.</v>
      </c>
      <c r="I70" s="66" t="str">
        <f aca="false">IF(NOT(ISBLANK($J70)),LEFT($J70,9),"")</f>
        <v>04.01.03.</v>
      </c>
      <c r="J70" s="66" t="s">
        <v>375</v>
      </c>
      <c r="K70" s="63" t="s">
        <v>54</v>
      </c>
      <c r="L70" s="66" t="str">
        <f aca="false">IF(NOT(ISBLANK($N70)),LEFT($N70,9),"")</f>
        <v>01.05.06.</v>
      </c>
      <c r="M70" s="66" t="str">
        <f aca="false">IF(NOT(ISBLANK($N70)),LEFT($N70,12),"")</f>
        <v>01.05.06.01.</v>
      </c>
      <c r="N70" s="66" t="s">
        <v>376</v>
      </c>
      <c r="O70" s="66" t="s">
        <v>377</v>
      </c>
      <c r="P70" s="63" t="s">
        <v>54</v>
      </c>
      <c r="Q70" s="66" t="str">
        <f aca="false">IF(NOT(ISBLANK($S70)),LEFT($S70,12),"")</f>
        <v>01.05.06.01.</v>
      </c>
      <c r="R70" s="66" t="str">
        <f aca="false">IF(NOT(ISBLANK($S70)),LEFT($S70,18),"")</f>
        <v>01.05.06.01.01.01.</v>
      </c>
      <c r="S70" s="66" t="s">
        <v>378</v>
      </c>
      <c r="T70" s="67" t="n">
        <v>40</v>
      </c>
    </row>
    <row r="71" customFormat="false" ht="10.15" hidden="false" customHeight="false" outlineLevel="0" collapsed="false">
      <c r="A71" s="66" t="str">
        <f aca="false">IF(NOT(ISBLANK($B71)),LEFT($B71,3),"")</f>
        <v/>
      </c>
      <c r="B71" s="66"/>
      <c r="C71" s="63" t="s">
        <v>54</v>
      </c>
      <c r="D71" s="66" t="str">
        <f aca="false">IF(NOT(ISBLANK($F71)),LEFT($F71,3),"")</f>
        <v/>
      </c>
      <c r="E71" s="66" t="str">
        <f aca="false">IF(NOT(ISBLANK($F71)),LEFT($F71,6),"")</f>
        <v/>
      </c>
      <c r="F71" s="66"/>
      <c r="G71" s="63" t="s">
        <v>54</v>
      </c>
      <c r="H71" s="66" t="str">
        <f aca="false">IF(NOT(ISBLANK($J71)),LEFT($J71,6),"")</f>
        <v>04.01.</v>
      </c>
      <c r="I71" s="66" t="str">
        <f aca="false">IF(NOT(ISBLANK($J71)),LEFT($J71,9),"")</f>
        <v>04.01.04.</v>
      </c>
      <c r="J71" s="66" t="s">
        <v>379</v>
      </c>
      <c r="K71" s="63" t="s">
        <v>54</v>
      </c>
      <c r="L71" s="66" t="str">
        <f aca="false">IF(NOT(ISBLANK($N71)),LEFT($N71,9),"")</f>
        <v>01.05.07.</v>
      </c>
      <c r="M71" s="66" t="str">
        <f aca="false">IF(NOT(ISBLANK($N71)),LEFT($N71,12),"")</f>
        <v>01.05.07.01.</v>
      </c>
      <c r="N71" s="66" t="s">
        <v>380</v>
      </c>
      <c r="O71" s="66" t="s">
        <v>381</v>
      </c>
      <c r="P71" s="63" t="s">
        <v>54</v>
      </c>
      <c r="Q71" s="66" t="str">
        <f aca="false">IF(NOT(ISBLANK($S71)),LEFT($S71,12),"")</f>
        <v>01.05.07.01.</v>
      </c>
      <c r="R71" s="66" t="str">
        <f aca="false">IF(NOT(ISBLANK($S71)),LEFT($S71,18),"")</f>
        <v>01.05.07.01.01.01.</v>
      </c>
      <c r="S71" s="66" t="s">
        <v>382</v>
      </c>
      <c r="T71" s="67" t="n">
        <v>15</v>
      </c>
    </row>
    <row r="72" customFormat="false" ht="10.15" hidden="false" customHeight="false" outlineLevel="0" collapsed="false">
      <c r="A72" s="66" t="str">
        <f aca="false">IF(NOT(ISBLANK($B72)),LEFT($B72,3),"")</f>
        <v/>
      </c>
      <c r="B72" s="66"/>
      <c r="C72" s="63" t="s">
        <v>54</v>
      </c>
      <c r="D72" s="66" t="str">
        <f aca="false">IF(NOT(ISBLANK($F72)),LEFT($F72,3),"")</f>
        <v/>
      </c>
      <c r="E72" s="66" t="str">
        <f aca="false">IF(NOT(ISBLANK($F72)),LEFT($F72,6),"")</f>
        <v/>
      </c>
      <c r="F72" s="66"/>
      <c r="G72" s="63" t="s">
        <v>54</v>
      </c>
      <c r="H72" s="66" t="str">
        <f aca="false">IF(NOT(ISBLANK($J72)),LEFT($J72,6),"")</f>
        <v>04.02.</v>
      </c>
      <c r="I72" s="66" t="str">
        <f aca="false">IF(NOT(ISBLANK($J72)),LEFT($J72,9),"")</f>
        <v>04.02.01.</v>
      </c>
      <c r="J72" s="66" t="s">
        <v>383</v>
      </c>
      <c r="K72" s="63" t="s">
        <v>54</v>
      </c>
      <c r="L72" s="66" t="str">
        <f aca="false">IF(NOT(ISBLANK($N72)),LEFT($N72,9),"")</f>
        <v>01.05.08.</v>
      </c>
      <c r="M72" s="66" t="str">
        <f aca="false">IF(NOT(ISBLANK($N72)),LEFT($N72,12),"")</f>
        <v>01.05.08.01.</v>
      </c>
      <c r="N72" s="66" t="s">
        <v>384</v>
      </c>
      <c r="O72" s="66" t="s">
        <v>385</v>
      </c>
      <c r="P72" s="63" t="s">
        <v>54</v>
      </c>
      <c r="Q72" s="66" t="str">
        <f aca="false">IF(NOT(ISBLANK($S72)),LEFT($S72,12),"")</f>
        <v>01.05.08.01.</v>
      </c>
      <c r="R72" s="66" t="str">
        <f aca="false">IF(NOT(ISBLANK($S72)),LEFT($S72,18),"")</f>
        <v>01.05.08.01.01.01.</v>
      </c>
      <c r="S72" s="66" t="s">
        <v>386</v>
      </c>
      <c r="T72" s="67" t="n">
        <v>25</v>
      </c>
    </row>
    <row r="73" customFormat="false" ht="10.15" hidden="false" customHeight="false" outlineLevel="0" collapsed="false">
      <c r="A73" s="66" t="str">
        <f aca="false">IF(NOT(ISBLANK($B73)),LEFT($B73,3),"")</f>
        <v/>
      </c>
      <c r="B73" s="66"/>
      <c r="C73" s="63" t="s">
        <v>54</v>
      </c>
      <c r="D73" s="66" t="str">
        <f aca="false">IF(NOT(ISBLANK($F73)),LEFT($F73,3),"")</f>
        <v/>
      </c>
      <c r="E73" s="66" t="str">
        <f aca="false">IF(NOT(ISBLANK($F73)),LEFT($F73,6),"")</f>
        <v/>
      </c>
      <c r="F73" s="66"/>
      <c r="G73" s="63" t="s">
        <v>54</v>
      </c>
      <c r="H73" s="66" t="str">
        <f aca="false">IF(NOT(ISBLANK($J73)),LEFT($J73,6),"")</f>
        <v>04.02.</v>
      </c>
      <c r="I73" s="66" t="str">
        <f aca="false">IF(NOT(ISBLANK($J73)),LEFT($J73,9),"")</f>
        <v>04.02.02.</v>
      </c>
      <c r="J73" s="66" t="s">
        <v>387</v>
      </c>
      <c r="K73" s="63" t="s">
        <v>54</v>
      </c>
      <c r="L73" s="66" t="str">
        <f aca="false">IF(NOT(ISBLANK($N73)),LEFT($N73,9),"")</f>
        <v>01.05.09.</v>
      </c>
      <c r="M73" s="66" t="str">
        <f aca="false">IF(NOT(ISBLANK($N73)),LEFT($N73,12),"")</f>
        <v>01.05.09.01.</v>
      </c>
      <c r="N73" s="66" t="s">
        <v>388</v>
      </c>
      <c r="O73" s="66" t="s">
        <v>389</v>
      </c>
      <c r="P73" s="63" t="s">
        <v>54</v>
      </c>
      <c r="Q73" s="66" t="str">
        <f aca="false">IF(NOT(ISBLANK($S73)),LEFT($S73,12),"")</f>
        <v>01.05.09.01.</v>
      </c>
      <c r="R73" s="66" t="str">
        <f aca="false">IF(NOT(ISBLANK($S73)),LEFT($S73,18),"")</f>
        <v>01.05.09.01.01.01.</v>
      </c>
      <c r="S73" s="66" t="s">
        <v>390</v>
      </c>
      <c r="T73" s="67" t="n">
        <v>3</v>
      </c>
    </row>
    <row r="74" customFormat="false" ht="10.15" hidden="false" customHeight="false" outlineLevel="0" collapsed="false">
      <c r="A74" s="66" t="str">
        <f aca="false">IF(NOT(ISBLANK($B74)),LEFT($B74,3),"")</f>
        <v/>
      </c>
      <c r="B74" s="66"/>
      <c r="C74" s="63" t="s">
        <v>54</v>
      </c>
      <c r="D74" s="66" t="str">
        <f aca="false">IF(NOT(ISBLANK($F74)),LEFT($F74,3),"")</f>
        <v/>
      </c>
      <c r="E74" s="66" t="str">
        <f aca="false">IF(NOT(ISBLANK($F74)),LEFT($F74,6),"")</f>
        <v/>
      </c>
      <c r="F74" s="66"/>
      <c r="G74" s="63" t="s">
        <v>54</v>
      </c>
      <c r="H74" s="66" t="str">
        <f aca="false">IF(NOT(ISBLANK($J74)),LEFT($J74,6),"")</f>
        <v>04.03.</v>
      </c>
      <c r="I74" s="66" t="str">
        <f aca="false">IF(NOT(ISBLANK($J74)),LEFT($J74,9),"")</f>
        <v>04.03.01.</v>
      </c>
      <c r="J74" s="66" t="s">
        <v>391</v>
      </c>
      <c r="K74" s="63" t="s">
        <v>54</v>
      </c>
      <c r="L74" s="66" t="str">
        <f aca="false">IF(NOT(ISBLANK($N74)),LEFT($N74,9),"")</f>
        <v>01.05.10.</v>
      </c>
      <c r="M74" s="66" t="str">
        <f aca="false">IF(NOT(ISBLANK($N74)),LEFT($N74,12),"")</f>
        <v>01.05.10.01.</v>
      </c>
      <c r="N74" s="66" t="s">
        <v>392</v>
      </c>
      <c r="O74" s="66" t="s">
        <v>393</v>
      </c>
      <c r="P74" s="63" t="s">
        <v>54</v>
      </c>
      <c r="Q74" s="66" t="str">
        <f aca="false">IF(NOT(ISBLANK($S74)),LEFT($S74,12),"")</f>
        <v>01.05.10.01.</v>
      </c>
      <c r="R74" s="66" t="str">
        <f aca="false">IF(NOT(ISBLANK($S74)),LEFT($S74,18),"")</f>
        <v>01.05.10.01.01.01.</v>
      </c>
      <c r="S74" s="66" t="s">
        <v>394</v>
      </c>
      <c r="T74" s="67" t="n">
        <v>10</v>
      </c>
    </row>
    <row r="75" customFormat="false" ht="10.15" hidden="false" customHeight="false" outlineLevel="0" collapsed="false">
      <c r="A75" s="66" t="str">
        <f aca="false">IF(NOT(ISBLANK($B75)),LEFT($B75,3),"")</f>
        <v/>
      </c>
      <c r="B75" s="66"/>
      <c r="C75" s="63" t="s">
        <v>54</v>
      </c>
      <c r="D75" s="66" t="str">
        <f aca="false">IF(NOT(ISBLANK($F75)),LEFT($F75,3),"")</f>
        <v/>
      </c>
      <c r="E75" s="66" t="str">
        <f aca="false">IF(NOT(ISBLANK($F75)),LEFT($F75,6),"")</f>
        <v/>
      </c>
      <c r="F75" s="66"/>
      <c r="G75" s="63" t="s">
        <v>54</v>
      </c>
      <c r="H75" s="66" t="str">
        <f aca="false">IF(NOT(ISBLANK($J75)),LEFT($J75,6),"")</f>
        <v>04.04.</v>
      </c>
      <c r="I75" s="66" t="str">
        <f aca="false">IF(NOT(ISBLANK($J75)),LEFT($J75,9),"")</f>
        <v>04.04.01.</v>
      </c>
      <c r="J75" s="66" t="s">
        <v>395</v>
      </c>
      <c r="K75" s="63" t="s">
        <v>54</v>
      </c>
      <c r="L75" s="66" t="str">
        <f aca="false">IF(NOT(ISBLANK($N75)),LEFT($N75,9),"")</f>
        <v>01.05.11.</v>
      </c>
      <c r="M75" s="66" t="str">
        <f aca="false">IF(NOT(ISBLANK($N75)),LEFT($N75,12),"")</f>
        <v>01.05.11.01.</v>
      </c>
      <c r="N75" s="66" t="s">
        <v>396</v>
      </c>
      <c r="O75" s="66" t="s">
        <v>397</v>
      </c>
      <c r="P75" s="63" t="s">
        <v>54</v>
      </c>
      <c r="Q75" s="66" t="str">
        <f aca="false">IF(NOT(ISBLANK($S75)),LEFT($S75,12),"")</f>
        <v>01.05.11.01.</v>
      </c>
      <c r="R75" s="66" t="str">
        <f aca="false">IF(NOT(ISBLANK($S75)),LEFT($S75,18),"")</f>
        <v>01.05.11.01.01.01.</v>
      </c>
      <c r="S75" s="66" t="s">
        <v>398</v>
      </c>
      <c r="T75" s="67" t="n">
        <v>15</v>
      </c>
    </row>
    <row r="76" customFormat="false" ht="10.15" hidden="false" customHeight="false" outlineLevel="0" collapsed="false">
      <c r="A76" s="66" t="str">
        <f aca="false">IF(NOT(ISBLANK($B76)),LEFT($B76,3),"")</f>
        <v/>
      </c>
      <c r="B76" s="66"/>
      <c r="C76" s="63" t="s">
        <v>54</v>
      </c>
      <c r="D76" s="66" t="str">
        <f aca="false">IF(NOT(ISBLANK($F76)),LEFT($F76,3),"")</f>
        <v/>
      </c>
      <c r="E76" s="66" t="str">
        <f aca="false">IF(NOT(ISBLANK($F76)),LEFT($F76,6),"")</f>
        <v/>
      </c>
      <c r="F76" s="66"/>
      <c r="G76" s="63" t="s">
        <v>54</v>
      </c>
      <c r="H76" s="66" t="str">
        <f aca="false">IF(NOT(ISBLANK($J76)),LEFT($J76,6),"")</f>
        <v>04.05.</v>
      </c>
      <c r="I76" s="66" t="str">
        <f aca="false">IF(NOT(ISBLANK($J76)),LEFT($J76,9),"")</f>
        <v>04.05.01.</v>
      </c>
      <c r="J76" s="66" t="s">
        <v>399</v>
      </c>
      <c r="K76" s="63" t="s">
        <v>54</v>
      </c>
      <c r="L76" s="66" t="str">
        <f aca="false">IF(NOT(ISBLANK($N76)),LEFT($N76,9),"")</f>
        <v>01.05.12.</v>
      </c>
      <c r="M76" s="66" t="str">
        <f aca="false">IF(NOT(ISBLANK($N76)),LEFT($N76,12),"")</f>
        <v>01.05.12.01.</v>
      </c>
      <c r="N76" s="66" t="s">
        <v>400</v>
      </c>
      <c r="O76" s="66" t="s">
        <v>401</v>
      </c>
      <c r="P76" s="63" t="s">
        <v>54</v>
      </c>
      <c r="Q76" s="66" t="str">
        <f aca="false">IF(NOT(ISBLANK($S76)),LEFT($S76,12),"")</f>
        <v>01.05.12.01.</v>
      </c>
      <c r="R76" s="66" t="str">
        <f aca="false">IF(NOT(ISBLANK($S76)),LEFT($S76,18),"")</f>
        <v>01.05.12.01.01.01.</v>
      </c>
      <c r="S76" s="66" t="s">
        <v>402</v>
      </c>
      <c r="T76" s="67" t="n">
        <v>5</v>
      </c>
    </row>
    <row r="77" customFormat="false" ht="10.15" hidden="false" customHeight="false" outlineLevel="0" collapsed="false">
      <c r="A77" s="66" t="str">
        <f aca="false">IF(NOT(ISBLANK($B77)),LEFT($B77,3),"")</f>
        <v/>
      </c>
      <c r="B77" s="66"/>
      <c r="C77" s="63" t="s">
        <v>54</v>
      </c>
      <c r="D77" s="66" t="str">
        <f aca="false">IF(NOT(ISBLANK($F77)),LEFT($F77,3),"")</f>
        <v/>
      </c>
      <c r="E77" s="66" t="str">
        <f aca="false">IF(NOT(ISBLANK($F77)),LEFT($F77,6),"")</f>
        <v/>
      </c>
      <c r="F77" s="66"/>
      <c r="G77" s="63" t="s">
        <v>54</v>
      </c>
      <c r="H77" s="66" t="str">
        <f aca="false">IF(NOT(ISBLANK($J77)),LEFT($J77,6),"")</f>
        <v>04.05.</v>
      </c>
      <c r="I77" s="66" t="str">
        <f aca="false">IF(NOT(ISBLANK($J77)),LEFT($J77,9),"")</f>
        <v>04.05.02.</v>
      </c>
      <c r="J77" s="66" t="s">
        <v>403</v>
      </c>
      <c r="K77" s="63" t="s">
        <v>54</v>
      </c>
      <c r="L77" s="66" t="str">
        <f aca="false">IF(NOT(ISBLANK($N77)),LEFT($N77,9),"")</f>
        <v>02.01.01.</v>
      </c>
      <c r="M77" s="66" t="str">
        <f aca="false">IF(NOT(ISBLANK($N77)),LEFT($N77,12),"")</f>
        <v>02.01.01.01.</v>
      </c>
      <c r="N77" s="66" t="s">
        <v>404</v>
      </c>
      <c r="O77" s="66" t="s">
        <v>405</v>
      </c>
      <c r="P77" s="63" t="s">
        <v>54</v>
      </c>
      <c r="Q77" s="66" t="str">
        <f aca="false">IF(NOT(ISBLANK($S77)),LEFT($S77,12),"")</f>
        <v>02.01.01.01.</v>
      </c>
      <c r="R77" s="66" t="str">
        <f aca="false">IF(NOT(ISBLANK($S77)),LEFT($S77,18),"")</f>
        <v>02.01.01.01.01.01.</v>
      </c>
      <c r="S77" s="66" t="s">
        <v>406</v>
      </c>
      <c r="T77" s="67" t="n">
        <v>24</v>
      </c>
    </row>
    <row r="78" customFormat="false" ht="10.15" hidden="false" customHeight="false" outlineLevel="0" collapsed="false">
      <c r="A78" s="66" t="str">
        <f aca="false">IF(NOT(ISBLANK($B78)),LEFT($B78,3),"")</f>
        <v/>
      </c>
      <c r="B78" s="66"/>
      <c r="C78" s="63" t="s">
        <v>54</v>
      </c>
      <c r="D78" s="66" t="str">
        <f aca="false">IF(NOT(ISBLANK($F78)),LEFT($F78,3),"")</f>
        <v/>
      </c>
      <c r="E78" s="66" t="str">
        <f aca="false">IF(NOT(ISBLANK($F78)),LEFT($F78,6),"")</f>
        <v/>
      </c>
      <c r="F78" s="66"/>
      <c r="G78" s="63" t="s">
        <v>54</v>
      </c>
      <c r="H78" s="66" t="str">
        <f aca="false">IF(NOT(ISBLANK($J78)),LEFT($J78,6),"")</f>
        <v>04.06.</v>
      </c>
      <c r="I78" s="66" t="str">
        <f aca="false">IF(NOT(ISBLANK($J78)),LEFT($J78,9),"")</f>
        <v>04.06.01.</v>
      </c>
      <c r="J78" s="66" t="s">
        <v>407</v>
      </c>
      <c r="K78" s="63" t="s">
        <v>54</v>
      </c>
      <c r="L78" s="66" t="str">
        <f aca="false">IF(NOT(ISBLANK($N78)),LEFT($N78,9),"")</f>
        <v>02.01.03.</v>
      </c>
      <c r="M78" s="66" t="str">
        <f aca="false">IF(NOT(ISBLANK($N78)),LEFT($N78,12),"")</f>
        <v>02.01.03.01.</v>
      </c>
      <c r="N78" s="66" t="s">
        <v>408</v>
      </c>
      <c r="O78" s="66" t="s">
        <v>409</v>
      </c>
      <c r="P78" s="63" t="s">
        <v>54</v>
      </c>
      <c r="Q78" s="66" t="str">
        <f aca="false">IF(NOT(ISBLANK($S78)),LEFT($S78,12),"")</f>
        <v>02.01.01.03.</v>
      </c>
      <c r="R78" s="66" t="str">
        <f aca="false">IF(NOT(ISBLANK($S78)),LEFT($S78,18),"")</f>
        <v>02.01.01.03.01.01.</v>
      </c>
      <c r="S78" s="66" t="s">
        <v>410</v>
      </c>
      <c r="T78" s="67" t="n">
        <v>4</v>
      </c>
    </row>
    <row r="79" customFormat="false" ht="10.15" hidden="false" customHeight="false" outlineLevel="0" collapsed="false">
      <c r="A79" s="66" t="str">
        <f aca="false">IF(NOT(ISBLANK($B79)),LEFT($B79,3),"")</f>
        <v/>
      </c>
      <c r="B79" s="66"/>
      <c r="C79" s="63" t="s">
        <v>54</v>
      </c>
      <c r="D79" s="66" t="str">
        <f aca="false">IF(NOT(ISBLANK($F79)),LEFT($F79,3),"")</f>
        <v/>
      </c>
      <c r="E79" s="66" t="str">
        <f aca="false">IF(NOT(ISBLANK($F79)),LEFT($F79,6),"")</f>
        <v/>
      </c>
      <c r="F79" s="66"/>
      <c r="G79" s="63" t="s">
        <v>54</v>
      </c>
      <c r="H79" s="66" t="str">
        <f aca="false">IF(NOT(ISBLANK($J79)),LEFT($J79,6),"")</f>
        <v>04.06.</v>
      </c>
      <c r="I79" s="66" t="str">
        <f aca="false">IF(NOT(ISBLANK($J79)),LEFT($J79,9),"")</f>
        <v>04.06.02.</v>
      </c>
      <c r="J79" s="66" t="s">
        <v>411</v>
      </c>
      <c r="K79" s="63" t="s">
        <v>54</v>
      </c>
      <c r="L79" s="66" t="str">
        <f aca="false">IF(NOT(ISBLANK($N79)),LEFT($N79,9),"")</f>
        <v>02.01.04.</v>
      </c>
      <c r="M79" s="66" t="str">
        <f aca="false">IF(NOT(ISBLANK($N79)),LEFT($N79,12),"")</f>
        <v>02.01.04.01.</v>
      </c>
      <c r="N79" s="66" t="s">
        <v>412</v>
      </c>
      <c r="O79" s="66" t="s">
        <v>413</v>
      </c>
      <c r="P79" s="63" t="s">
        <v>54</v>
      </c>
      <c r="Q79" s="66" t="str">
        <f aca="false">IF(NOT(ISBLANK($S79)),LEFT($S79,12),"")</f>
        <v>02.01.01.03.</v>
      </c>
      <c r="R79" s="66" t="str">
        <f aca="false">IF(NOT(ISBLANK($S79)),LEFT($S79,18),"")</f>
        <v>02.01.01.03.01.02.</v>
      </c>
      <c r="S79" s="66" t="s">
        <v>414</v>
      </c>
      <c r="T79" s="67" t="n">
        <v>4</v>
      </c>
    </row>
    <row r="80" customFormat="false" ht="10.15" hidden="false" customHeight="false" outlineLevel="0" collapsed="false">
      <c r="A80" s="66" t="str">
        <f aca="false">IF(NOT(ISBLANK($B80)),LEFT($B80,3),"")</f>
        <v/>
      </c>
      <c r="B80" s="66"/>
      <c r="C80" s="63" t="s">
        <v>54</v>
      </c>
      <c r="D80" s="66" t="str">
        <f aca="false">IF(NOT(ISBLANK($F80)),LEFT($F80,3),"")</f>
        <v/>
      </c>
      <c r="E80" s="66" t="str">
        <f aca="false">IF(NOT(ISBLANK($F80)),LEFT($F80,6),"")</f>
        <v/>
      </c>
      <c r="F80" s="66"/>
      <c r="G80" s="63" t="s">
        <v>54</v>
      </c>
      <c r="H80" s="66" t="str">
        <f aca="false">IF(NOT(ISBLANK($J80)),LEFT($J80,6),"")</f>
        <v>04.06.</v>
      </c>
      <c r="I80" s="66" t="str">
        <f aca="false">IF(NOT(ISBLANK($J80)),LEFT($J80,9),"")</f>
        <v>04.06.03.</v>
      </c>
      <c r="J80" s="66" t="s">
        <v>415</v>
      </c>
      <c r="K80" s="63" t="s">
        <v>54</v>
      </c>
      <c r="L80" s="66" t="str">
        <f aca="false">IF(NOT(ISBLANK($N80)),LEFT($N80,9),"")</f>
        <v>02.01.05.</v>
      </c>
      <c r="M80" s="66" t="str">
        <f aca="false">IF(NOT(ISBLANK($N80)),LEFT($N80,12),"")</f>
        <v>02.01.05.01.</v>
      </c>
      <c r="N80" s="66" t="s">
        <v>416</v>
      </c>
      <c r="O80" s="66" t="s">
        <v>417</v>
      </c>
      <c r="P80" s="63" t="s">
        <v>54</v>
      </c>
      <c r="Q80" s="66" t="str">
        <f aca="false">IF(NOT(ISBLANK($S80)),LEFT($S80,12),"")</f>
        <v>02.01.01.03.</v>
      </c>
      <c r="R80" s="66" t="str">
        <f aca="false">IF(NOT(ISBLANK($S80)),LEFT($S80,18),"")</f>
        <v>02.01.01.03.01.03.</v>
      </c>
      <c r="S80" s="66" t="s">
        <v>418</v>
      </c>
      <c r="T80" s="67" t="n">
        <v>2</v>
      </c>
    </row>
    <row r="81" customFormat="false" ht="10.15" hidden="false" customHeight="false" outlineLevel="0" collapsed="false">
      <c r="A81" s="66" t="str">
        <f aca="false">IF(NOT(ISBLANK($B81)),LEFT($B81,3),"")</f>
        <v/>
      </c>
      <c r="B81" s="66"/>
      <c r="C81" s="63" t="s">
        <v>54</v>
      </c>
      <c r="D81" s="66" t="str">
        <f aca="false">IF(NOT(ISBLANK($F81)),LEFT($F81,3),"")</f>
        <v/>
      </c>
      <c r="E81" s="66" t="str">
        <f aca="false">IF(NOT(ISBLANK($F81)),LEFT($F81,6),"")</f>
        <v/>
      </c>
      <c r="F81" s="66"/>
      <c r="G81" s="63" t="s">
        <v>54</v>
      </c>
      <c r="H81" s="66" t="str">
        <f aca="false">IF(NOT(ISBLANK($J81)),LEFT($J81,6),"")</f>
        <v>04.06.</v>
      </c>
      <c r="I81" s="66" t="str">
        <f aca="false">IF(NOT(ISBLANK($J81)),LEFT($J81,9),"")</f>
        <v>04.06.04.</v>
      </c>
      <c r="J81" s="66" t="s">
        <v>419</v>
      </c>
      <c r="K81" s="63" t="s">
        <v>54</v>
      </c>
      <c r="L81" s="66" t="str">
        <f aca="false">IF(NOT(ISBLANK($N81)),LEFT($N81,9),"")</f>
        <v>02.01.06.</v>
      </c>
      <c r="M81" s="66" t="str">
        <f aca="false">IF(NOT(ISBLANK($N81)),LEFT($N81,12),"")</f>
        <v>02.01.06.01.</v>
      </c>
      <c r="N81" s="66" t="s">
        <v>420</v>
      </c>
      <c r="O81" s="66" t="s">
        <v>421</v>
      </c>
      <c r="P81" s="63" t="s">
        <v>54</v>
      </c>
      <c r="Q81" s="66" t="str">
        <f aca="false">IF(NOT(ISBLANK($S81)),LEFT($S81,12),"")</f>
        <v>02.01.01.03.</v>
      </c>
      <c r="R81" s="66" t="str">
        <f aca="false">IF(NOT(ISBLANK($S81)),LEFT($S81,18),"")</f>
        <v>02.01.01.03.01.04.</v>
      </c>
      <c r="S81" s="66" t="s">
        <v>422</v>
      </c>
      <c r="T81" s="67" t="n">
        <v>2</v>
      </c>
    </row>
    <row r="82" customFormat="false" ht="10.15" hidden="false" customHeight="false" outlineLevel="0" collapsed="false">
      <c r="A82" s="66" t="str">
        <f aca="false">IF(NOT(ISBLANK($B82)),LEFT($B82,3),"")</f>
        <v/>
      </c>
      <c r="B82" s="66"/>
      <c r="C82" s="63" t="s">
        <v>54</v>
      </c>
      <c r="D82" s="66" t="str">
        <f aca="false">IF(NOT(ISBLANK($F82)),LEFT($F82,3),"")</f>
        <v/>
      </c>
      <c r="E82" s="66" t="str">
        <f aca="false">IF(NOT(ISBLANK($F82)),LEFT($F82,6),"")</f>
        <v/>
      </c>
      <c r="F82" s="66"/>
      <c r="G82" s="63" t="s">
        <v>54</v>
      </c>
      <c r="H82" s="66" t="str">
        <f aca="false">IF(NOT(ISBLANK($J82)),LEFT($J82,6),"")</f>
        <v>04.07.</v>
      </c>
      <c r="I82" s="66" t="str">
        <f aca="false">IF(NOT(ISBLANK($J82)),LEFT($J82,9),"")</f>
        <v>04.07.01.</v>
      </c>
      <c r="J82" s="66" t="s">
        <v>423</v>
      </c>
      <c r="K82" s="63" t="s">
        <v>54</v>
      </c>
      <c r="L82" s="66" t="str">
        <f aca="false">IF(NOT(ISBLANK($N82)),LEFT($N82,9),"")</f>
        <v>02.01.07.</v>
      </c>
      <c r="M82" s="66" t="str">
        <f aca="false">IF(NOT(ISBLANK($N82)),LEFT($N82,12),"")</f>
        <v>02.01.07.01.</v>
      </c>
      <c r="N82" s="66" t="s">
        <v>424</v>
      </c>
      <c r="O82" s="66" t="s">
        <v>425</v>
      </c>
      <c r="P82" s="63" t="s">
        <v>54</v>
      </c>
      <c r="Q82" s="66" t="str">
        <f aca="false">IF(NOT(ISBLANK($S82)),LEFT($S82,12),"")</f>
        <v>02.01.01.03.</v>
      </c>
      <c r="R82" s="66" t="str">
        <f aca="false">IF(NOT(ISBLANK($S82)),LEFT($S82,18),"")</f>
        <v>02.01.01.03.01.05.</v>
      </c>
      <c r="S82" s="66" t="s">
        <v>426</v>
      </c>
      <c r="T82" s="67" t="n">
        <v>4</v>
      </c>
    </row>
    <row r="83" customFormat="false" ht="10.15" hidden="false" customHeight="false" outlineLevel="0" collapsed="false">
      <c r="A83" s="66" t="str">
        <f aca="false">IF(NOT(ISBLANK($B83)),LEFT($B83,3),"")</f>
        <v/>
      </c>
      <c r="B83" s="66"/>
      <c r="C83" s="63" t="s">
        <v>54</v>
      </c>
      <c r="D83" s="66" t="str">
        <f aca="false">IF(NOT(ISBLANK($F83)),LEFT($F83,3),"")</f>
        <v/>
      </c>
      <c r="E83" s="66" t="str">
        <f aca="false">IF(NOT(ISBLANK($F83)),LEFT($F83,6),"")</f>
        <v/>
      </c>
      <c r="F83" s="66"/>
      <c r="G83" s="63" t="s">
        <v>54</v>
      </c>
      <c r="H83" s="66" t="str">
        <f aca="false">IF(NOT(ISBLANK($J83)),LEFT($J83,6),"")</f>
        <v>04.07.</v>
      </c>
      <c r="I83" s="66" t="str">
        <f aca="false">IF(NOT(ISBLANK($J83)),LEFT($J83,9),"")</f>
        <v>04.07.02.</v>
      </c>
      <c r="J83" s="66" t="s">
        <v>427</v>
      </c>
      <c r="K83" s="63" t="s">
        <v>54</v>
      </c>
      <c r="L83" s="66" t="str">
        <f aca="false">IF(NOT(ISBLANK($N83)),LEFT($N83,9),"")</f>
        <v>02.01.08.</v>
      </c>
      <c r="M83" s="66" t="str">
        <f aca="false">IF(NOT(ISBLANK($N83)),LEFT($N83,12),"")</f>
        <v>02.01.08.01.</v>
      </c>
      <c r="N83" s="66" t="s">
        <v>428</v>
      </c>
      <c r="O83" s="66" t="s">
        <v>429</v>
      </c>
      <c r="P83" s="63" t="s">
        <v>54</v>
      </c>
      <c r="Q83" s="66" t="str">
        <f aca="false">IF(NOT(ISBLANK($S83)),LEFT($S83,12),"")</f>
        <v>02.01.01.03.</v>
      </c>
      <c r="R83" s="66" t="str">
        <f aca="false">IF(NOT(ISBLANK($S83)),LEFT($S83,18),"")</f>
        <v>02.01.01.03.01.06.</v>
      </c>
      <c r="S83" s="66" t="s">
        <v>430</v>
      </c>
      <c r="T83" s="67" t="n">
        <v>8</v>
      </c>
    </row>
    <row r="84" customFormat="false" ht="10.15" hidden="false" customHeight="false" outlineLevel="0" collapsed="false">
      <c r="A84" s="66" t="str">
        <f aca="false">IF(NOT(ISBLANK($B84)),LEFT($B84,3),"")</f>
        <v/>
      </c>
      <c r="B84" s="66"/>
      <c r="C84" s="63" t="s">
        <v>54</v>
      </c>
      <c r="D84" s="66" t="str">
        <f aca="false">IF(NOT(ISBLANK($F84)),LEFT($F84,3),"")</f>
        <v/>
      </c>
      <c r="E84" s="66" t="str">
        <f aca="false">IF(NOT(ISBLANK($F84)),LEFT($F84,6),"")</f>
        <v/>
      </c>
      <c r="F84" s="66"/>
      <c r="G84" s="63" t="s">
        <v>54</v>
      </c>
      <c r="H84" s="66" t="str">
        <f aca="false">IF(NOT(ISBLANK($J84)),LEFT($J84,6),"")</f>
        <v>04.07.</v>
      </c>
      <c r="I84" s="66" t="str">
        <f aca="false">IF(NOT(ISBLANK($J84)),LEFT($J84,9),"")</f>
        <v>04.07.03.</v>
      </c>
      <c r="J84" s="66" t="s">
        <v>431</v>
      </c>
      <c r="K84" s="63" t="s">
        <v>54</v>
      </c>
      <c r="L84" s="66" t="str">
        <f aca="false">IF(NOT(ISBLANK($N84)),LEFT($N84,9),"")</f>
        <v>02.01.09.</v>
      </c>
      <c r="M84" s="66" t="str">
        <f aca="false">IF(NOT(ISBLANK($N84)),LEFT($N84,12),"")</f>
        <v>02.01.09.01.</v>
      </c>
      <c r="N84" s="66" t="s">
        <v>432</v>
      </c>
      <c r="O84" s="66" t="s">
        <v>433</v>
      </c>
      <c r="P84" s="63" t="s">
        <v>54</v>
      </c>
      <c r="Q84" s="66" t="str">
        <f aca="false">IF(NOT(ISBLANK($S84)),LEFT($S84,12),"")</f>
        <v>02.01.01.03.</v>
      </c>
      <c r="R84" s="66" t="str">
        <f aca="false">IF(NOT(ISBLANK($S84)),LEFT($S84,18),"")</f>
        <v>02.01.01.03.01.07.</v>
      </c>
      <c r="S84" s="66" t="s">
        <v>434</v>
      </c>
      <c r="T84" s="67" t="n">
        <v>0.5</v>
      </c>
    </row>
    <row r="85" customFormat="false" ht="10.15" hidden="false" customHeight="false" outlineLevel="0" collapsed="false">
      <c r="A85" s="66" t="str">
        <f aca="false">IF(NOT(ISBLANK($B85)),LEFT($B85,3),"")</f>
        <v/>
      </c>
      <c r="B85" s="66"/>
      <c r="C85" s="63" t="s">
        <v>54</v>
      </c>
      <c r="D85" s="66" t="str">
        <f aca="false">IF(NOT(ISBLANK($F85)),LEFT($F85,3),"")</f>
        <v/>
      </c>
      <c r="E85" s="66" t="str">
        <f aca="false">IF(NOT(ISBLANK($F85)),LEFT($F85,6),"")</f>
        <v/>
      </c>
      <c r="F85" s="66"/>
      <c r="G85" s="63" t="s">
        <v>54</v>
      </c>
      <c r="H85" s="66" t="str">
        <f aca="false">IF(NOT(ISBLANK($J85)),LEFT($J85,6),"")</f>
        <v>04.07.</v>
      </c>
      <c r="I85" s="66" t="str">
        <f aca="false">IF(NOT(ISBLANK($J85)),LEFT($J85,9),"")</f>
        <v>04.07.04.</v>
      </c>
      <c r="J85" s="66" t="s">
        <v>435</v>
      </c>
      <c r="K85" s="63" t="s">
        <v>54</v>
      </c>
      <c r="L85" s="66" t="str">
        <f aca="false">IF(NOT(ISBLANK($N85)),LEFT($N85,9),"")</f>
        <v>02.01.10.</v>
      </c>
      <c r="M85" s="66" t="str">
        <f aca="false">IF(NOT(ISBLANK($N85)),LEFT($N85,12),"")</f>
        <v>02.01.10.01.</v>
      </c>
      <c r="N85" s="66" t="s">
        <v>436</v>
      </c>
      <c r="O85" s="66" t="s">
        <v>437</v>
      </c>
      <c r="P85" s="63" t="s">
        <v>54</v>
      </c>
      <c r="Q85" s="66" t="str">
        <f aca="false">IF(NOT(ISBLANK($S85)),LEFT($S85,12),"")</f>
        <v>02.01.02.01.</v>
      </c>
      <c r="R85" s="66" t="str">
        <f aca="false">IF(NOT(ISBLANK($S85)),LEFT($S85,18),"")</f>
        <v>02.01.02.01.01.01.</v>
      </c>
      <c r="S85" s="66" t="s">
        <v>438</v>
      </c>
      <c r="T85" s="67" t="n">
        <v>0.5</v>
      </c>
    </row>
    <row r="86" customFormat="false" ht="10.15" hidden="false" customHeight="false" outlineLevel="0" collapsed="false">
      <c r="A86" s="66" t="str">
        <f aca="false">IF(NOT(ISBLANK($B86)),LEFT($B86,3),"")</f>
        <v/>
      </c>
      <c r="B86" s="66"/>
      <c r="C86" s="63" t="s">
        <v>54</v>
      </c>
      <c r="D86" s="66" t="str">
        <f aca="false">IF(NOT(ISBLANK($F86)),LEFT($F86,3),"")</f>
        <v/>
      </c>
      <c r="E86" s="66" t="str">
        <f aca="false">IF(NOT(ISBLANK($F86)),LEFT($F86,6),"")</f>
        <v/>
      </c>
      <c r="F86" s="66"/>
      <c r="G86" s="63" t="s">
        <v>54</v>
      </c>
      <c r="H86" s="66" t="str">
        <f aca="false">IF(NOT(ISBLANK($J86)),LEFT($J86,6),"")</f>
        <v>04.07.</v>
      </c>
      <c r="I86" s="66" t="str">
        <f aca="false">IF(NOT(ISBLANK($J86)),LEFT($J86,9),"")</f>
        <v>04.07.05.</v>
      </c>
      <c r="J86" s="66" t="s">
        <v>439</v>
      </c>
      <c r="K86" s="63" t="s">
        <v>54</v>
      </c>
      <c r="L86" s="66" t="str">
        <f aca="false">IF(NOT(ISBLANK($N86)),LEFT($N86,9),"")</f>
        <v>02.01.11.</v>
      </c>
      <c r="M86" s="66" t="str">
        <f aca="false">IF(NOT(ISBLANK($N86)),LEFT($N86,12),"")</f>
        <v>02.01.11.01.</v>
      </c>
      <c r="N86" s="66" t="s">
        <v>440</v>
      </c>
      <c r="O86" s="66" t="s">
        <v>441</v>
      </c>
      <c r="P86" s="63" t="s">
        <v>54</v>
      </c>
      <c r="Q86" s="66" t="str">
        <f aca="false">IF(NOT(ISBLANK($S86)),LEFT($S86,12),"")</f>
        <v>02.01.02.01.</v>
      </c>
      <c r="R86" s="66" t="str">
        <f aca="false">IF(NOT(ISBLANK($S86)),LEFT($S86,18),"")</f>
        <v>02.01.02.01.01.02.</v>
      </c>
      <c r="S86" s="66" t="s">
        <v>442</v>
      </c>
      <c r="T86" s="67" t="n">
        <v>0.5</v>
      </c>
    </row>
    <row r="87" customFormat="false" ht="10.15" hidden="false" customHeight="false" outlineLevel="0" collapsed="false">
      <c r="A87" s="66" t="str">
        <f aca="false">IF(NOT(ISBLANK($B87)),LEFT($B87,3),"")</f>
        <v/>
      </c>
      <c r="B87" s="66"/>
      <c r="C87" s="63" t="s">
        <v>54</v>
      </c>
      <c r="D87" s="66" t="str">
        <f aca="false">IF(NOT(ISBLANK($F87)),LEFT($F87,3),"")</f>
        <v/>
      </c>
      <c r="E87" s="66" t="str">
        <f aca="false">IF(NOT(ISBLANK($F87)),LEFT($F87,6),"")</f>
        <v/>
      </c>
      <c r="F87" s="66"/>
      <c r="G87" s="63" t="s">
        <v>54</v>
      </c>
      <c r="H87" s="66" t="str">
        <f aca="false">IF(NOT(ISBLANK($J87)),LEFT($J87,6),"")</f>
        <v>04.07.</v>
      </c>
      <c r="I87" s="66" t="str">
        <f aca="false">IF(NOT(ISBLANK($J87)),LEFT($J87,9),"")</f>
        <v>04.07.06.</v>
      </c>
      <c r="J87" s="66" t="s">
        <v>443</v>
      </c>
      <c r="K87" s="63" t="s">
        <v>54</v>
      </c>
      <c r="L87" s="66" t="str">
        <f aca="false">IF(NOT(ISBLANK($N87)),LEFT($N87,9),"")</f>
        <v>02.01.11.</v>
      </c>
      <c r="M87" s="66" t="str">
        <f aca="false">IF(NOT(ISBLANK($N87)),LEFT($N87,12),"")</f>
        <v>02.01.11.02.</v>
      </c>
      <c r="N87" s="66" t="s">
        <v>444</v>
      </c>
      <c r="O87" s="66" t="s">
        <v>445</v>
      </c>
      <c r="P87" s="63" t="s">
        <v>54</v>
      </c>
      <c r="Q87" s="66" t="str">
        <f aca="false">IF(NOT(ISBLANK($S87)),LEFT($S87,12),"")</f>
        <v>02.01.02.01.</v>
      </c>
      <c r="R87" s="66" t="str">
        <f aca="false">IF(NOT(ISBLANK($S87)),LEFT($S87,18),"")</f>
        <v>02.01.02.01.01.03.</v>
      </c>
      <c r="S87" s="66" t="s">
        <v>446</v>
      </c>
      <c r="T87" s="67" t="n">
        <v>0.5</v>
      </c>
    </row>
    <row r="88" customFormat="false" ht="10.15" hidden="false" customHeight="false" outlineLevel="0" collapsed="false">
      <c r="A88" s="66" t="str">
        <f aca="false">IF(NOT(ISBLANK($B88)),LEFT($B88,3),"")</f>
        <v/>
      </c>
      <c r="B88" s="66"/>
      <c r="C88" s="63" t="s">
        <v>54</v>
      </c>
      <c r="D88" s="66" t="str">
        <f aca="false">IF(NOT(ISBLANK($F88)),LEFT($F88,3),"")</f>
        <v/>
      </c>
      <c r="E88" s="66" t="str">
        <f aca="false">IF(NOT(ISBLANK($F88)),LEFT($F88,6),"")</f>
        <v/>
      </c>
      <c r="F88" s="66"/>
      <c r="G88" s="63" t="s">
        <v>54</v>
      </c>
      <c r="H88" s="66" t="str">
        <f aca="false">IF(NOT(ISBLANK($J88)),LEFT($J88,6),"")</f>
        <v>04.08.</v>
      </c>
      <c r="I88" s="66" t="str">
        <f aca="false">IF(NOT(ISBLANK($J88)),LEFT($J88,9),"")</f>
        <v>04.08.01.</v>
      </c>
      <c r="J88" s="66" t="s">
        <v>447</v>
      </c>
      <c r="K88" s="63" t="s">
        <v>54</v>
      </c>
      <c r="L88" s="66" t="str">
        <f aca="false">IF(NOT(ISBLANK($N88)),LEFT($N88,9),"")</f>
        <v>02.01.12.</v>
      </c>
      <c r="M88" s="66" t="str">
        <f aca="false">IF(NOT(ISBLANK($N88)),LEFT($N88,12),"")</f>
        <v>02.01.12.01.</v>
      </c>
      <c r="N88" s="66" t="s">
        <v>448</v>
      </c>
      <c r="O88" s="66" t="s">
        <v>449</v>
      </c>
      <c r="P88" s="63" t="s">
        <v>54</v>
      </c>
      <c r="Q88" s="66" t="str">
        <f aca="false">IF(NOT(ISBLANK($S88)),LEFT($S88,12),"")</f>
        <v>02.01.02.01.</v>
      </c>
      <c r="R88" s="66" t="str">
        <f aca="false">IF(NOT(ISBLANK($S88)),LEFT($S88,18),"")</f>
        <v>02.01.02.01.01.04.</v>
      </c>
      <c r="S88" s="66" t="s">
        <v>450</v>
      </c>
      <c r="T88" s="67" t="n">
        <v>0.5</v>
      </c>
    </row>
    <row r="89" customFormat="false" ht="10.15" hidden="false" customHeight="false" outlineLevel="0" collapsed="false">
      <c r="A89" s="66" t="str">
        <f aca="false">IF(NOT(ISBLANK($B89)),LEFT($B89,3),"")</f>
        <v/>
      </c>
      <c r="B89" s="66"/>
      <c r="C89" s="63" t="s">
        <v>54</v>
      </c>
      <c r="D89" s="66" t="str">
        <f aca="false">IF(NOT(ISBLANK($F89)),LEFT($F89,3),"")</f>
        <v/>
      </c>
      <c r="E89" s="66" t="str">
        <f aca="false">IF(NOT(ISBLANK($F89)),LEFT($F89,6),"")</f>
        <v/>
      </c>
      <c r="F89" s="66"/>
      <c r="G89" s="63" t="s">
        <v>54</v>
      </c>
      <c r="H89" s="66" t="str">
        <f aca="false">IF(NOT(ISBLANK($J89)),LEFT($J89,6),"")</f>
        <v>04.08.</v>
      </c>
      <c r="I89" s="66" t="str">
        <f aca="false">IF(NOT(ISBLANK($J89)),LEFT($J89,9),"")</f>
        <v>04.08.02.</v>
      </c>
      <c r="J89" s="66" t="s">
        <v>451</v>
      </c>
      <c r="K89" s="63" t="s">
        <v>54</v>
      </c>
      <c r="L89" s="66" t="str">
        <f aca="false">IF(NOT(ISBLANK($N89)),LEFT($N89,9),"")</f>
        <v>02.01.12.</v>
      </c>
      <c r="M89" s="66" t="str">
        <f aca="false">IF(NOT(ISBLANK($N89)),LEFT($N89,12),"")</f>
        <v>02.01.12.02.</v>
      </c>
      <c r="N89" s="66" t="s">
        <v>452</v>
      </c>
      <c r="O89" s="66" t="s">
        <v>453</v>
      </c>
      <c r="P89" s="63" t="s">
        <v>54</v>
      </c>
      <c r="Q89" s="66" t="str">
        <f aca="false">IF(NOT(ISBLANK($S89)),LEFT($S89,12),"")</f>
        <v>02.01.02.01.</v>
      </c>
      <c r="R89" s="66" t="str">
        <f aca="false">IF(NOT(ISBLANK($S89)),LEFT($S89,18),"")</f>
        <v>02.01.02.01.01.05.</v>
      </c>
      <c r="S89" s="66" t="s">
        <v>454</v>
      </c>
      <c r="T89" s="67" t="n">
        <v>0.5</v>
      </c>
    </row>
    <row r="90" customFormat="false" ht="10.15" hidden="false" customHeight="false" outlineLevel="0" collapsed="false">
      <c r="A90" s="66" t="str">
        <f aca="false">IF(NOT(ISBLANK($B90)),LEFT($B90,3),"")</f>
        <v/>
      </c>
      <c r="B90" s="66"/>
      <c r="C90" s="63" t="s">
        <v>54</v>
      </c>
      <c r="D90" s="66" t="str">
        <f aca="false">IF(NOT(ISBLANK($F90)),LEFT($F90,3),"")</f>
        <v/>
      </c>
      <c r="E90" s="66" t="str">
        <f aca="false">IF(NOT(ISBLANK($F90)),LEFT($F90,6),"")</f>
        <v/>
      </c>
      <c r="F90" s="66"/>
      <c r="G90" s="63" t="s">
        <v>54</v>
      </c>
      <c r="H90" s="66" t="str">
        <f aca="false">IF(NOT(ISBLANK($J90)),LEFT($J90,6),"")</f>
        <v>04.08.</v>
      </c>
      <c r="I90" s="66" t="str">
        <f aca="false">IF(NOT(ISBLANK($J90)),LEFT($J90,9),"")</f>
        <v>04.08.03.</v>
      </c>
      <c r="J90" s="66" t="s">
        <v>455</v>
      </c>
      <c r="K90" s="63" t="s">
        <v>54</v>
      </c>
      <c r="L90" s="66" t="str">
        <f aca="false">IF(NOT(ISBLANK($N90)),LEFT($N90,9),"")</f>
        <v>03.01.01.</v>
      </c>
      <c r="M90" s="66" t="str">
        <f aca="false">IF(NOT(ISBLANK($N90)),LEFT($N90,12),"")</f>
        <v>03.01.01.01.</v>
      </c>
      <c r="N90" s="66" t="s">
        <v>456</v>
      </c>
      <c r="O90" s="66" t="s">
        <v>457</v>
      </c>
      <c r="P90" s="63" t="s">
        <v>54</v>
      </c>
      <c r="Q90" s="66" t="str">
        <f aca="false">IF(NOT(ISBLANK($S90)),LEFT($S90,12),"")</f>
        <v>02.01.02.01.</v>
      </c>
      <c r="R90" s="66" t="str">
        <f aca="false">IF(NOT(ISBLANK($S90)),LEFT($S90,18),"")</f>
        <v>02.01.02.01.01.06.</v>
      </c>
      <c r="S90" s="66" t="s">
        <v>458</v>
      </c>
      <c r="T90" s="67" t="n">
        <v>0.5</v>
      </c>
    </row>
    <row r="91" customFormat="false" ht="10.15" hidden="false" customHeight="false" outlineLevel="0" collapsed="false">
      <c r="A91" s="66" t="str">
        <f aca="false">IF(NOT(ISBLANK($B91)),LEFT($B91,3),"")</f>
        <v/>
      </c>
      <c r="B91" s="66"/>
      <c r="C91" s="63" t="s">
        <v>54</v>
      </c>
      <c r="D91" s="66" t="str">
        <f aca="false">IF(NOT(ISBLANK($F91)),LEFT($F91,3),"")</f>
        <v/>
      </c>
      <c r="E91" s="66" t="str">
        <f aca="false">IF(NOT(ISBLANK($F91)),LEFT($F91,6),"")</f>
        <v/>
      </c>
      <c r="F91" s="66"/>
      <c r="G91" s="63" t="s">
        <v>54</v>
      </c>
      <c r="H91" s="66" t="str">
        <f aca="false">IF(NOT(ISBLANK($J91)),LEFT($J91,6),"")</f>
        <v>04.08.</v>
      </c>
      <c r="I91" s="66" t="str">
        <f aca="false">IF(NOT(ISBLANK($J91)),LEFT($J91,9),"")</f>
        <v>04.08.04.</v>
      </c>
      <c r="J91" s="66" t="s">
        <v>459</v>
      </c>
      <c r="K91" s="63" t="s">
        <v>54</v>
      </c>
      <c r="L91" s="66" t="str">
        <f aca="false">IF(NOT(ISBLANK($N91)),LEFT($N91,9),"")</f>
        <v>03.01.02.</v>
      </c>
      <c r="M91" s="66" t="str">
        <f aca="false">IF(NOT(ISBLANK($N91)),LEFT($N91,12),"")</f>
        <v>03.01.02.01.</v>
      </c>
      <c r="N91" s="66" t="s">
        <v>460</v>
      </c>
      <c r="O91" s="66" t="s">
        <v>461</v>
      </c>
      <c r="P91" s="63" t="s">
        <v>54</v>
      </c>
      <c r="Q91" s="66" t="str">
        <f aca="false">IF(NOT(ISBLANK($S91)),LEFT($S91,12),"")</f>
        <v>02.01.02.01.</v>
      </c>
      <c r="R91" s="66" t="str">
        <f aca="false">IF(NOT(ISBLANK($S91)),LEFT($S91,18),"")</f>
        <v>02.01.02.01.01.07.</v>
      </c>
      <c r="S91" s="66" t="s">
        <v>462</v>
      </c>
      <c r="T91" s="67" t="n">
        <v>0.5</v>
      </c>
    </row>
    <row r="92" customFormat="false" ht="10.15" hidden="false" customHeight="false" outlineLevel="0" collapsed="false">
      <c r="A92" s="66" t="str">
        <f aca="false">IF(NOT(ISBLANK($B92)),LEFT($B92,3),"")</f>
        <v/>
      </c>
      <c r="B92" s="66"/>
      <c r="C92" s="63" t="s">
        <v>54</v>
      </c>
      <c r="D92" s="66" t="str">
        <f aca="false">IF(NOT(ISBLANK($F92)),LEFT($F92,3),"")</f>
        <v/>
      </c>
      <c r="E92" s="66" t="str">
        <f aca="false">IF(NOT(ISBLANK($F92)),LEFT($F92,6),"")</f>
        <v/>
      </c>
      <c r="F92" s="66"/>
      <c r="G92" s="63" t="s">
        <v>54</v>
      </c>
      <c r="H92" s="66" t="str">
        <f aca="false">IF(NOT(ISBLANK($J92)),LEFT($J92,6),"")</f>
        <v>04.09.</v>
      </c>
      <c r="I92" s="66" t="str">
        <f aca="false">IF(NOT(ISBLANK($J92)),LEFT($J92,9),"")</f>
        <v>04.09.01.</v>
      </c>
      <c r="J92" s="66" t="s">
        <v>463</v>
      </c>
      <c r="K92" s="63" t="s">
        <v>54</v>
      </c>
      <c r="L92" s="66" t="str">
        <f aca="false">IF(NOT(ISBLANK($N92)),LEFT($N92,9),"")</f>
        <v>04.01.01.</v>
      </c>
      <c r="M92" s="66" t="str">
        <f aca="false">IF(NOT(ISBLANK($N92)),LEFT($N92,12),"")</f>
        <v>04.01.01.01.</v>
      </c>
      <c r="N92" s="66" t="s">
        <v>464</v>
      </c>
      <c r="O92" s="66" t="s">
        <v>465</v>
      </c>
      <c r="P92" s="63" t="s">
        <v>54</v>
      </c>
      <c r="Q92" s="66" t="str">
        <f aca="false">IF(NOT(ISBLANK($S92)),LEFT($S92,12),"")</f>
        <v>02.01.02.02.</v>
      </c>
      <c r="R92" s="66" t="str">
        <f aca="false">IF(NOT(ISBLANK($S92)),LEFT($S92,18),"")</f>
        <v>02.01.02.02.01.01.</v>
      </c>
      <c r="S92" s="66" t="s">
        <v>466</v>
      </c>
      <c r="T92" s="67" t="n">
        <v>0.5</v>
      </c>
    </row>
    <row r="93" customFormat="false" ht="10.15" hidden="false" customHeight="false" outlineLevel="0" collapsed="false">
      <c r="A93" s="66" t="str">
        <f aca="false">IF(NOT(ISBLANK($B93)),LEFT($B93,3),"")</f>
        <v/>
      </c>
      <c r="B93" s="66"/>
      <c r="C93" s="63" t="s">
        <v>54</v>
      </c>
      <c r="D93" s="66" t="str">
        <f aca="false">IF(NOT(ISBLANK($F93)),LEFT($F93,3),"")</f>
        <v/>
      </c>
      <c r="E93" s="66" t="str">
        <f aca="false">IF(NOT(ISBLANK($F93)),LEFT($F93,6),"")</f>
        <v/>
      </c>
      <c r="F93" s="66"/>
      <c r="G93" s="63" t="s">
        <v>54</v>
      </c>
      <c r="H93" s="66" t="str">
        <f aca="false">IF(NOT(ISBLANK($J93)),LEFT($J93,6),"")</f>
        <v>04.09.</v>
      </c>
      <c r="I93" s="66" t="str">
        <f aca="false">IF(NOT(ISBLANK($J93)),LEFT($J93,9),"")</f>
        <v>04.09.02.</v>
      </c>
      <c r="J93" s="66" t="s">
        <v>467</v>
      </c>
      <c r="K93" s="63" t="s">
        <v>54</v>
      </c>
      <c r="L93" s="66" t="str">
        <f aca="false">IF(NOT(ISBLANK($N93)),LEFT($N93,9),"")</f>
        <v>04.01.02.</v>
      </c>
      <c r="M93" s="66" t="str">
        <f aca="false">IF(NOT(ISBLANK($N93)),LEFT($N93,12),"")</f>
        <v>04.01.02.01.</v>
      </c>
      <c r="N93" s="66" t="s">
        <v>468</v>
      </c>
      <c r="O93" s="66" t="s">
        <v>469</v>
      </c>
      <c r="P93" s="63" t="s">
        <v>54</v>
      </c>
      <c r="Q93" s="66" t="str">
        <f aca="false">IF(NOT(ISBLANK($S93)),LEFT($S93,12),"")</f>
        <v>02.01.02.02.</v>
      </c>
      <c r="R93" s="66" t="str">
        <f aca="false">IF(NOT(ISBLANK($S93)),LEFT($S93,18),"")</f>
        <v>02.01.02.02.01.02.</v>
      </c>
      <c r="S93" s="66" t="s">
        <v>470</v>
      </c>
      <c r="T93" s="67" t="n">
        <v>0.5</v>
      </c>
    </row>
    <row r="94" customFormat="false" ht="10.15" hidden="false" customHeight="false" outlineLevel="0" collapsed="false">
      <c r="A94" s="66" t="str">
        <f aca="false">IF(NOT(ISBLANK($B94)),LEFT($B94,3),"")</f>
        <v/>
      </c>
      <c r="B94" s="66"/>
      <c r="C94" s="63" t="s">
        <v>54</v>
      </c>
      <c r="D94" s="66" t="str">
        <f aca="false">IF(NOT(ISBLANK($F94)),LEFT($F94,3),"")</f>
        <v/>
      </c>
      <c r="E94" s="66" t="str">
        <f aca="false">IF(NOT(ISBLANK($F94)),LEFT($F94,6),"")</f>
        <v/>
      </c>
      <c r="F94" s="66"/>
      <c r="G94" s="63" t="s">
        <v>54</v>
      </c>
      <c r="H94" s="66" t="str">
        <f aca="false">IF(NOT(ISBLANK($J94)),LEFT($J94,6),"")</f>
        <v>04.09.</v>
      </c>
      <c r="I94" s="66" t="str">
        <f aca="false">IF(NOT(ISBLANK($J94)),LEFT($J94,9),"")</f>
        <v>04.09.03.</v>
      </c>
      <c r="J94" s="66" t="s">
        <v>471</v>
      </c>
      <c r="K94" s="63" t="s">
        <v>54</v>
      </c>
      <c r="L94" s="66" t="str">
        <f aca="false">IF(NOT(ISBLANK($N94)),LEFT($N94,9),"")</f>
        <v>04.01.03.</v>
      </c>
      <c r="M94" s="66" t="str">
        <f aca="false">IF(NOT(ISBLANK($N94)),LEFT($N94,12),"")</f>
        <v>04.01.03.01.</v>
      </c>
      <c r="N94" s="66" t="s">
        <v>472</v>
      </c>
      <c r="O94" s="66" t="s">
        <v>473</v>
      </c>
      <c r="P94" s="63" t="s">
        <v>54</v>
      </c>
      <c r="Q94" s="66" t="str">
        <f aca="false">IF(NOT(ISBLANK($S94)),LEFT($S94,12),"")</f>
        <v>02.01.02.02.</v>
      </c>
      <c r="R94" s="66" t="str">
        <f aca="false">IF(NOT(ISBLANK($S94)),LEFT($S94,18),"")</f>
        <v>02.01.02.02.01.03.</v>
      </c>
      <c r="S94" s="66" t="s">
        <v>474</v>
      </c>
      <c r="T94" s="67" t="n">
        <v>0.5</v>
      </c>
    </row>
    <row r="95" customFormat="false" ht="10.15" hidden="false" customHeight="false" outlineLevel="0" collapsed="false">
      <c r="A95" s="66" t="str">
        <f aca="false">IF(NOT(ISBLANK($B95)),LEFT($B95,3),"")</f>
        <v/>
      </c>
      <c r="B95" s="66"/>
      <c r="C95" s="63" t="s">
        <v>54</v>
      </c>
      <c r="D95" s="66" t="str">
        <f aca="false">IF(NOT(ISBLANK($F95)),LEFT($F95,3),"")</f>
        <v/>
      </c>
      <c r="E95" s="66" t="str">
        <f aca="false">IF(NOT(ISBLANK($F95)),LEFT($F95,6),"")</f>
        <v/>
      </c>
      <c r="F95" s="66"/>
      <c r="G95" s="63" t="s">
        <v>54</v>
      </c>
      <c r="H95" s="66" t="str">
        <f aca="false">IF(NOT(ISBLANK($J95)),LEFT($J95,6),"")</f>
        <v>04.09.</v>
      </c>
      <c r="I95" s="66" t="str">
        <f aca="false">IF(NOT(ISBLANK($J95)),LEFT($J95,9),"")</f>
        <v>04.09.04.</v>
      </c>
      <c r="J95" s="66" t="s">
        <v>475</v>
      </c>
      <c r="K95" s="63" t="s">
        <v>54</v>
      </c>
      <c r="L95" s="66" t="str">
        <f aca="false">IF(NOT(ISBLANK($N95)),LEFT($N95,9),"")</f>
        <v>04.01.04.</v>
      </c>
      <c r="M95" s="66" t="str">
        <f aca="false">IF(NOT(ISBLANK($N95)),LEFT($N95,12),"")</f>
        <v>04.01.04.01.</v>
      </c>
      <c r="N95" s="66" t="s">
        <v>476</v>
      </c>
      <c r="O95" s="66" t="s">
        <v>477</v>
      </c>
      <c r="P95" s="63" t="s">
        <v>54</v>
      </c>
      <c r="Q95" s="66" t="str">
        <f aca="false">IF(NOT(ISBLANK($S95)),LEFT($S95,12),"")</f>
        <v>02.01.02.02.</v>
      </c>
      <c r="R95" s="66" t="str">
        <f aca="false">IF(NOT(ISBLANK($S95)),LEFT($S95,18),"")</f>
        <v>02.01.02.02.01.04.</v>
      </c>
      <c r="S95" s="66" t="s">
        <v>478</v>
      </c>
      <c r="T95" s="67" t="n">
        <v>0.5</v>
      </c>
    </row>
    <row r="96" customFormat="false" ht="10.15" hidden="false" customHeight="false" outlineLevel="0" collapsed="false">
      <c r="A96" s="66" t="str">
        <f aca="false">IF(NOT(ISBLANK($B96)),LEFT($B96,3),"")</f>
        <v/>
      </c>
      <c r="B96" s="66"/>
      <c r="C96" s="63" t="s">
        <v>54</v>
      </c>
      <c r="D96" s="66" t="str">
        <f aca="false">IF(NOT(ISBLANK($F96)),LEFT($F96,3),"")</f>
        <v/>
      </c>
      <c r="E96" s="66" t="str">
        <f aca="false">IF(NOT(ISBLANK($F96)),LEFT($F96,6),"")</f>
        <v/>
      </c>
      <c r="F96" s="66"/>
      <c r="G96" s="63" t="s">
        <v>54</v>
      </c>
      <c r="H96" s="66" t="str">
        <f aca="false">IF(NOT(ISBLANK($J96)),LEFT($J96,6),"")</f>
        <v>04.09.</v>
      </c>
      <c r="I96" s="66" t="str">
        <f aca="false">IF(NOT(ISBLANK($J96)),LEFT($J96,9),"")</f>
        <v>04.09.05.</v>
      </c>
      <c r="J96" s="66" t="s">
        <v>479</v>
      </c>
      <c r="K96" s="63" t="s">
        <v>54</v>
      </c>
      <c r="L96" s="66" t="str">
        <f aca="false">IF(NOT(ISBLANK($N96)),LEFT($N96,9),"")</f>
        <v>04.02.01.</v>
      </c>
      <c r="M96" s="66" t="str">
        <f aca="false">IF(NOT(ISBLANK($N96)),LEFT($N96,12),"")</f>
        <v>04.02.01.01.</v>
      </c>
      <c r="N96" s="66" t="s">
        <v>480</v>
      </c>
      <c r="O96" s="66" t="s">
        <v>481</v>
      </c>
      <c r="P96" s="63" t="s">
        <v>54</v>
      </c>
      <c r="Q96" s="66" t="str">
        <f aca="false">IF(NOT(ISBLANK($S96)),LEFT($S96,12),"")</f>
        <v>02.01.02.02.</v>
      </c>
      <c r="R96" s="66" t="str">
        <f aca="false">IF(NOT(ISBLANK($S96)),LEFT($S96,18),"")</f>
        <v>02.01.02.02.01.05.</v>
      </c>
      <c r="S96" s="66" t="s">
        <v>482</v>
      </c>
      <c r="T96" s="67" t="n">
        <v>0.5</v>
      </c>
    </row>
    <row r="97" customFormat="false" ht="10.15" hidden="false" customHeight="false" outlineLevel="0" collapsed="false">
      <c r="A97" s="66" t="str">
        <f aca="false">IF(NOT(ISBLANK($B97)),LEFT($B97,3),"")</f>
        <v/>
      </c>
      <c r="B97" s="66"/>
      <c r="C97" s="63" t="s">
        <v>54</v>
      </c>
      <c r="D97" s="66" t="str">
        <f aca="false">IF(NOT(ISBLANK($F97)),LEFT($F97,3),"")</f>
        <v/>
      </c>
      <c r="E97" s="66" t="str">
        <f aca="false">IF(NOT(ISBLANK($F97)),LEFT($F97,6),"")</f>
        <v/>
      </c>
      <c r="F97" s="66"/>
      <c r="G97" s="63" t="s">
        <v>54</v>
      </c>
      <c r="H97" s="66" t="str">
        <f aca="false">IF(NOT(ISBLANK($J97)),LEFT($J97,6),"")</f>
        <v>04.09.</v>
      </c>
      <c r="I97" s="66" t="str">
        <f aca="false">IF(NOT(ISBLANK($J97)),LEFT($J97,9),"")</f>
        <v>04.09.06.</v>
      </c>
      <c r="J97" s="66" t="s">
        <v>483</v>
      </c>
      <c r="K97" s="63" t="s">
        <v>54</v>
      </c>
      <c r="L97" s="66" t="str">
        <f aca="false">IF(NOT(ISBLANK($N97)),LEFT($N97,9),"")</f>
        <v>04.02.02.</v>
      </c>
      <c r="M97" s="66" t="str">
        <f aca="false">IF(NOT(ISBLANK($N97)),LEFT($N97,12),"")</f>
        <v>04.02.02.01.</v>
      </c>
      <c r="N97" s="66" t="s">
        <v>484</v>
      </c>
      <c r="O97" s="66" t="s">
        <v>485</v>
      </c>
      <c r="P97" s="63" t="s">
        <v>54</v>
      </c>
      <c r="Q97" s="66" t="str">
        <f aca="false">IF(NOT(ISBLANK($S97)),LEFT($S97,12),"")</f>
        <v>02.01.02.02.</v>
      </c>
      <c r="R97" s="66" t="str">
        <f aca="false">IF(NOT(ISBLANK($S97)),LEFT($S97,18),"")</f>
        <v>02.01.02.02.01.06.</v>
      </c>
      <c r="S97" s="66" t="s">
        <v>486</v>
      </c>
      <c r="T97" s="67" t="n">
        <v>0.5</v>
      </c>
    </row>
    <row r="98" customFormat="false" ht="10.15" hidden="false" customHeight="false" outlineLevel="0" collapsed="false">
      <c r="A98" s="66" t="str">
        <f aca="false">IF(NOT(ISBLANK($B98)),LEFT($B98,3),"")</f>
        <v/>
      </c>
      <c r="B98" s="66"/>
      <c r="C98" s="63" t="s">
        <v>54</v>
      </c>
      <c r="D98" s="66" t="str">
        <f aca="false">IF(NOT(ISBLANK($F98)),LEFT($F98,3),"")</f>
        <v/>
      </c>
      <c r="E98" s="66" t="str">
        <f aca="false">IF(NOT(ISBLANK($F98)),LEFT($F98,6),"")</f>
        <v/>
      </c>
      <c r="F98" s="66"/>
      <c r="G98" s="63" t="s">
        <v>54</v>
      </c>
      <c r="H98" s="66" t="str">
        <f aca="false">IF(NOT(ISBLANK($J98)),LEFT($J98,6),"")</f>
        <v>04.09.</v>
      </c>
      <c r="I98" s="66" t="str">
        <f aca="false">IF(NOT(ISBLANK($J98)),LEFT($J98,9),"")</f>
        <v>04.09.07.</v>
      </c>
      <c r="J98" s="66" t="s">
        <v>487</v>
      </c>
      <c r="K98" s="63" t="s">
        <v>54</v>
      </c>
      <c r="L98" s="66" t="str">
        <f aca="false">IF(NOT(ISBLANK($N98)),LEFT($N98,9),"")</f>
        <v>04.03.01.</v>
      </c>
      <c r="M98" s="66" t="str">
        <f aca="false">IF(NOT(ISBLANK($N98)),LEFT($N98,12),"")</f>
        <v>04.03.01.01.</v>
      </c>
      <c r="N98" s="66" t="s">
        <v>488</v>
      </c>
      <c r="O98" s="66" t="s">
        <v>489</v>
      </c>
      <c r="P98" s="63" t="s">
        <v>54</v>
      </c>
      <c r="Q98" s="66" t="str">
        <f aca="false">IF(NOT(ISBLANK($S98)),LEFT($S98,12),"")</f>
        <v>02.01.02.02.</v>
      </c>
      <c r="R98" s="66" t="str">
        <f aca="false">IF(NOT(ISBLANK($S98)),LEFT($S98,18),"")</f>
        <v>02.01.02.02.01.07.</v>
      </c>
      <c r="S98" s="66" t="s">
        <v>490</v>
      </c>
      <c r="T98" s="67" t="n">
        <v>0.5</v>
      </c>
    </row>
    <row r="99" customFormat="false" ht="10.15" hidden="false" customHeight="false" outlineLevel="0" collapsed="false">
      <c r="A99" s="66" t="str">
        <f aca="false">IF(NOT(ISBLANK($B99)),LEFT($B99,3),"")</f>
        <v/>
      </c>
      <c r="B99" s="66"/>
      <c r="C99" s="63" t="s">
        <v>54</v>
      </c>
      <c r="D99" s="66" t="str">
        <f aca="false">IF(NOT(ISBLANK($F99)),LEFT($F99,3),"")</f>
        <v/>
      </c>
      <c r="E99" s="66" t="str">
        <f aca="false">IF(NOT(ISBLANK($F99)),LEFT($F99,6),"")</f>
        <v/>
      </c>
      <c r="F99" s="66"/>
      <c r="G99" s="63" t="s">
        <v>54</v>
      </c>
      <c r="H99" s="66" t="str">
        <f aca="false">IF(NOT(ISBLANK($J99)),LEFT($J99,6),"")</f>
        <v>04.09.</v>
      </c>
      <c r="I99" s="66" t="str">
        <f aca="false">IF(NOT(ISBLANK($J99)),LEFT($J99,9),"")</f>
        <v>04.09.08.</v>
      </c>
      <c r="J99" s="66" t="s">
        <v>491</v>
      </c>
      <c r="K99" s="63" t="s">
        <v>54</v>
      </c>
      <c r="L99" s="66" t="str">
        <f aca="false">IF(NOT(ISBLANK($N99)),LEFT($N99,9),"")</f>
        <v>04.04.01.</v>
      </c>
      <c r="M99" s="66" t="str">
        <f aca="false">IF(NOT(ISBLANK($N99)),LEFT($N99,12),"")</f>
        <v>04.04.01.01.</v>
      </c>
      <c r="N99" s="66" t="s">
        <v>492</v>
      </c>
      <c r="O99" s="66" t="s">
        <v>493</v>
      </c>
      <c r="P99" s="63" t="s">
        <v>54</v>
      </c>
      <c r="Q99" s="66" t="str">
        <f aca="false">IF(NOT(ISBLANK($S99)),LEFT($S99,12),"")</f>
        <v>02.01.02.03.</v>
      </c>
      <c r="R99" s="66" t="str">
        <f aca="false">IF(NOT(ISBLANK($S99)),LEFT($S99,18),"")</f>
        <v>02.01.02.03.01.01.</v>
      </c>
      <c r="S99" s="66" t="s">
        <v>494</v>
      </c>
      <c r="T99" s="67" t="n">
        <v>0.5</v>
      </c>
    </row>
    <row r="100" customFormat="false" ht="10.15" hidden="false" customHeight="false" outlineLevel="0" collapsed="false">
      <c r="A100" s="66" t="str">
        <f aca="false">IF(NOT(ISBLANK($B100)),LEFT($B100,3),"")</f>
        <v/>
      </c>
      <c r="B100" s="66"/>
      <c r="C100" s="63" t="s">
        <v>54</v>
      </c>
      <c r="D100" s="66" t="str">
        <f aca="false">IF(NOT(ISBLANK($F100)),LEFT($F100,3),"")</f>
        <v/>
      </c>
      <c r="E100" s="66" t="str">
        <f aca="false">IF(NOT(ISBLANK($F100)),LEFT($F100,6),"")</f>
        <v/>
      </c>
      <c r="F100" s="66"/>
      <c r="G100" s="63" t="s">
        <v>54</v>
      </c>
      <c r="H100" s="66" t="str">
        <f aca="false">IF(NOT(ISBLANK($J100)),LEFT($J100,6),"")</f>
        <v>04.09.</v>
      </c>
      <c r="I100" s="66" t="str">
        <f aca="false">IF(NOT(ISBLANK($J100)),LEFT($J100,9),"")</f>
        <v>04.09.09.</v>
      </c>
      <c r="J100" s="66" t="s">
        <v>495</v>
      </c>
      <c r="K100" s="63" t="s">
        <v>54</v>
      </c>
      <c r="L100" s="66" t="str">
        <f aca="false">IF(NOT(ISBLANK($N100)),LEFT($N100,9),"")</f>
        <v>04.05.01.</v>
      </c>
      <c r="M100" s="66" t="str">
        <f aca="false">IF(NOT(ISBLANK($N100)),LEFT($N100,12),"")</f>
        <v>04.05.01.01.</v>
      </c>
      <c r="N100" s="66" t="s">
        <v>496</v>
      </c>
      <c r="O100" s="66" t="s">
        <v>497</v>
      </c>
      <c r="P100" s="63" t="s">
        <v>54</v>
      </c>
      <c r="Q100" s="66" t="str">
        <f aca="false">IF(NOT(ISBLANK($S100)),LEFT($S100,12),"")</f>
        <v>02.01.02.03.</v>
      </c>
      <c r="R100" s="66" t="str">
        <f aca="false">IF(NOT(ISBLANK($S100)),LEFT($S100,18),"")</f>
        <v>02.01.02.03.01.02.</v>
      </c>
      <c r="S100" s="66" t="s">
        <v>498</v>
      </c>
      <c r="T100" s="67" t="n">
        <v>0.5</v>
      </c>
    </row>
    <row r="101" customFormat="false" ht="10.15" hidden="false" customHeight="false" outlineLevel="0" collapsed="false">
      <c r="A101" s="66" t="str">
        <f aca="false">IF(NOT(ISBLANK($B101)),LEFT($B101,3),"")</f>
        <v/>
      </c>
      <c r="B101" s="66"/>
      <c r="C101" s="63" t="s">
        <v>54</v>
      </c>
      <c r="D101" s="66" t="str">
        <f aca="false">IF(NOT(ISBLANK($F101)),LEFT($F101,3),"")</f>
        <v/>
      </c>
      <c r="E101" s="66" t="str">
        <f aca="false">IF(NOT(ISBLANK($F101)),LEFT($F101,6),"")</f>
        <v/>
      </c>
      <c r="F101" s="66"/>
      <c r="G101" s="63" t="s">
        <v>54</v>
      </c>
      <c r="H101" s="66" t="str">
        <f aca="false">IF(NOT(ISBLANK($J101)),LEFT($J101,6),"")</f>
        <v>05.01.</v>
      </c>
      <c r="I101" s="66" t="str">
        <f aca="false">IF(NOT(ISBLANK($J101)),LEFT($J101,9),"")</f>
        <v>05.01.01.</v>
      </c>
      <c r="J101" s="66" t="s">
        <v>499</v>
      </c>
      <c r="K101" s="63" t="s">
        <v>54</v>
      </c>
      <c r="L101" s="66" t="str">
        <f aca="false">IF(NOT(ISBLANK($N101)),LEFT($N101,9),"")</f>
        <v>04.05.02.</v>
      </c>
      <c r="M101" s="66" t="str">
        <f aca="false">IF(NOT(ISBLANK($N101)),LEFT($N101,12),"")</f>
        <v>04.05.02.01.</v>
      </c>
      <c r="N101" s="66" t="s">
        <v>500</v>
      </c>
      <c r="O101" s="66" t="s">
        <v>501</v>
      </c>
      <c r="P101" s="63" t="s">
        <v>54</v>
      </c>
      <c r="Q101" s="66" t="str">
        <f aca="false">IF(NOT(ISBLANK($S101)),LEFT($S101,12),"")</f>
        <v>02.01.02.03.</v>
      </c>
      <c r="R101" s="66" t="str">
        <f aca="false">IF(NOT(ISBLANK($S101)),LEFT($S101,18),"")</f>
        <v>02.01.02.03.01.03.</v>
      </c>
      <c r="S101" s="66" t="s">
        <v>502</v>
      </c>
      <c r="T101" s="67" t="n">
        <v>0.5</v>
      </c>
    </row>
    <row r="102" customFormat="false" ht="10.15" hidden="false" customHeight="false" outlineLevel="0" collapsed="false">
      <c r="A102" s="66" t="str">
        <f aca="false">IF(NOT(ISBLANK($B102)),LEFT($B102,3),"")</f>
        <v/>
      </c>
      <c r="B102" s="66"/>
      <c r="C102" s="63" t="s">
        <v>54</v>
      </c>
      <c r="D102" s="66" t="str">
        <f aca="false">IF(NOT(ISBLANK($F102)),LEFT($F102,3),"")</f>
        <v/>
      </c>
      <c r="E102" s="66" t="str">
        <f aca="false">IF(NOT(ISBLANK($F102)),LEFT($F102,6),"")</f>
        <v/>
      </c>
      <c r="F102" s="66"/>
      <c r="G102" s="63" t="s">
        <v>54</v>
      </c>
      <c r="H102" s="66" t="str">
        <f aca="false">IF(NOT(ISBLANK($J102)),LEFT($J102,6),"")</f>
        <v>05.01.</v>
      </c>
      <c r="I102" s="66" t="str">
        <f aca="false">IF(NOT(ISBLANK($J102)),LEFT($J102,9),"")</f>
        <v>05.01.02.</v>
      </c>
      <c r="J102" s="66" t="s">
        <v>503</v>
      </c>
      <c r="K102" s="63" t="s">
        <v>54</v>
      </c>
      <c r="L102" s="66" t="str">
        <f aca="false">IF(NOT(ISBLANK($N102)),LEFT($N102,9),"")</f>
        <v>04.06.01.</v>
      </c>
      <c r="M102" s="66" t="str">
        <f aca="false">IF(NOT(ISBLANK($N102)),LEFT($N102,12),"")</f>
        <v>04.06.01.01.</v>
      </c>
      <c r="N102" s="66" t="s">
        <v>504</v>
      </c>
      <c r="O102" s="66" t="s">
        <v>505</v>
      </c>
      <c r="P102" s="63" t="s">
        <v>54</v>
      </c>
      <c r="Q102" s="66" t="str">
        <f aca="false">IF(NOT(ISBLANK($S102)),LEFT($S102,12),"")</f>
        <v>02.01.02.03.</v>
      </c>
      <c r="R102" s="66" t="str">
        <f aca="false">IF(NOT(ISBLANK($S102)),LEFT($S102,18),"")</f>
        <v>02.01.02.03.01.04.</v>
      </c>
      <c r="S102" s="66" t="s">
        <v>506</v>
      </c>
      <c r="T102" s="67" t="n">
        <v>0.5</v>
      </c>
    </row>
    <row r="103" customFormat="false" ht="10.15" hidden="false" customHeight="false" outlineLevel="0" collapsed="false">
      <c r="A103" s="66" t="str">
        <f aca="false">IF(NOT(ISBLANK($B103)),LEFT($B103,3),"")</f>
        <v/>
      </c>
      <c r="B103" s="66"/>
      <c r="C103" s="63" t="s">
        <v>54</v>
      </c>
      <c r="D103" s="66" t="str">
        <f aca="false">IF(NOT(ISBLANK($F103)),LEFT($F103,3),"")</f>
        <v/>
      </c>
      <c r="E103" s="66" t="str">
        <f aca="false">IF(NOT(ISBLANK($F103)),LEFT($F103,6),"")</f>
        <v/>
      </c>
      <c r="F103" s="66"/>
      <c r="G103" s="63" t="s">
        <v>54</v>
      </c>
      <c r="H103" s="66" t="str">
        <f aca="false">IF(NOT(ISBLANK($J103)),LEFT($J103,6),"")</f>
        <v>05.01.</v>
      </c>
      <c r="I103" s="66" t="str">
        <f aca="false">IF(NOT(ISBLANK($J103)),LEFT($J103,9),"")</f>
        <v>05.01.03.</v>
      </c>
      <c r="J103" s="66" t="s">
        <v>507</v>
      </c>
      <c r="K103" s="63" t="s">
        <v>54</v>
      </c>
      <c r="L103" s="66" t="str">
        <f aca="false">IF(NOT(ISBLANK($N103)),LEFT($N103,9),"")</f>
        <v>04.06.02.</v>
      </c>
      <c r="M103" s="66" t="str">
        <f aca="false">IF(NOT(ISBLANK($N103)),LEFT($N103,12),"")</f>
        <v>04.06.02.01.</v>
      </c>
      <c r="N103" s="66" t="s">
        <v>508</v>
      </c>
      <c r="O103" s="66" t="s">
        <v>509</v>
      </c>
      <c r="P103" s="63" t="s">
        <v>54</v>
      </c>
      <c r="Q103" s="66" t="str">
        <f aca="false">IF(NOT(ISBLANK($S103)),LEFT($S103,12),"")</f>
        <v>02.01.02.03.</v>
      </c>
      <c r="R103" s="66" t="str">
        <f aca="false">IF(NOT(ISBLANK($S103)),LEFT($S103,18),"")</f>
        <v>02.01.02.03.01.05.</v>
      </c>
      <c r="S103" s="66" t="s">
        <v>510</v>
      </c>
      <c r="T103" s="67" t="n">
        <v>0.5</v>
      </c>
    </row>
    <row r="104" customFormat="false" ht="10.15" hidden="false" customHeight="false" outlineLevel="0" collapsed="false">
      <c r="A104" s="66" t="str">
        <f aca="false">IF(NOT(ISBLANK($B104)),LEFT($B104,3),"")</f>
        <v/>
      </c>
      <c r="B104" s="66"/>
      <c r="C104" s="63" t="s">
        <v>54</v>
      </c>
      <c r="D104" s="66" t="str">
        <f aca="false">IF(NOT(ISBLANK($F104)),LEFT($F104,3),"")</f>
        <v/>
      </c>
      <c r="E104" s="66" t="str">
        <f aca="false">IF(NOT(ISBLANK($F104)),LEFT($F104,6),"")</f>
        <v/>
      </c>
      <c r="F104" s="66"/>
      <c r="G104" s="63" t="s">
        <v>54</v>
      </c>
      <c r="H104" s="66" t="str">
        <f aca="false">IF(NOT(ISBLANK($J104)),LEFT($J104,6),"")</f>
        <v>05.02.</v>
      </c>
      <c r="I104" s="66" t="str">
        <f aca="false">IF(NOT(ISBLANK($J104)),LEFT($J104,9),"")</f>
        <v>05.02.01.</v>
      </c>
      <c r="J104" s="66" t="s">
        <v>511</v>
      </c>
      <c r="K104" s="63" t="s">
        <v>54</v>
      </c>
      <c r="L104" s="66" t="str">
        <f aca="false">IF(NOT(ISBLANK($N104)),LEFT($N104,9),"")</f>
        <v>04.06.03.</v>
      </c>
      <c r="M104" s="66" t="str">
        <f aca="false">IF(NOT(ISBLANK($N104)),LEFT($N104,12),"")</f>
        <v>04.06.03.01.</v>
      </c>
      <c r="N104" s="66" t="s">
        <v>512</v>
      </c>
      <c r="O104" s="66" t="s">
        <v>513</v>
      </c>
      <c r="P104" s="63" t="s">
        <v>54</v>
      </c>
      <c r="Q104" s="66" t="str">
        <f aca="false">IF(NOT(ISBLANK($S104)),LEFT($S104,12),"")</f>
        <v>02.01.02.03.</v>
      </c>
      <c r="R104" s="66" t="str">
        <f aca="false">IF(NOT(ISBLANK($S104)),LEFT($S104,18),"")</f>
        <v>02.01.02.03.01.06.</v>
      </c>
      <c r="S104" s="66" t="s">
        <v>514</v>
      </c>
      <c r="T104" s="67" t="n">
        <v>2</v>
      </c>
    </row>
    <row r="105" customFormat="false" ht="10.15" hidden="false" customHeight="false" outlineLevel="0" collapsed="false">
      <c r="A105" s="66" t="str">
        <f aca="false">IF(NOT(ISBLANK($B105)),LEFT($B105,3),"")</f>
        <v/>
      </c>
      <c r="B105" s="66"/>
      <c r="C105" s="63" t="s">
        <v>54</v>
      </c>
      <c r="D105" s="66" t="str">
        <f aca="false">IF(NOT(ISBLANK($F105)),LEFT($F105,3),"")</f>
        <v/>
      </c>
      <c r="E105" s="66" t="str">
        <f aca="false">IF(NOT(ISBLANK($F105)),LEFT($F105,6),"")</f>
        <v/>
      </c>
      <c r="F105" s="66"/>
      <c r="G105" s="63" t="s">
        <v>54</v>
      </c>
      <c r="H105" s="66" t="str">
        <f aca="false">IF(NOT(ISBLANK($J105)),LEFT($J105,6),"")</f>
        <v>05.02.</v>
      </c>
      <c r="I105" s="66" t="str">
        <f aca="false">IF(NOT(ISBLANK($J105)),LEFT($J105,9),"")</f>
        <v>05.02.02.</v>
      </c>
      <c r="J105" s="66" t="s">
        <v>515</v>
      </c>
      <c r="K105" s="63" t="s">
        <v>54</v>
      </c>
      <c r="L105" s="66" t="str">
        <f aca="false">IF(NOT(ISBLANK($N105)),LEFT($N105,9),"")</f>
        <v>04.06.04.</v>
      </c>
      <c r="M105" s="66" t="str">
        <f aca="false">IF(NOT(ISBLANK($N105)),LEFT($N105,12),"")</f>
        <v>04.06.04.01.</v>
      </c>
      <c r="N105" s="66" t="s">
        <v>516</v>
      </c>
      <c r="O105" s="66" t="s">
        <v>517</v>
      </c>
      <c r="P105" s="63" t="s">
        <v>54</v>
      </c>
      <c r="Q105" s="66" t="str">
        <f aca="false">IF(NOT(ISBLANK($S105)),LEFT($S105,12),"")</f>
        <v>02.01.02.03.</v>
      </c>
      <c r="R105" s="66" t="str">
        <f aca="false">IF(NOT(ISBLANK($S105)),LEFT($S105,18),"")</f>
        <v>02.01.02.03.01.07.</v>
      </c>
      <c r="S105" s="66" t="s">
        <v>518</v>
      </c>
      <c r="T105" s="67" t="n">
        <v>0.5</v>
      </c>
    </row>
    <row r="106" customFormat="false" ht="10.15" hidden="false" customHeight="false" outlineLevel="0" collapsed="false">
      <c r="A106" s="66" t="str">
        <f aca="false">IF(NOT(ISBLANK($B106)),LEFT($B106,3),"")</f>
        <v/>
      </c>
      <c r="B106" s="66"/>
      <c r="C106" s="63" t="s">
        <v>54</v>
      </c>
      <c r="D106" s="66" t="str">
        <f aca="false">IF(NOT(ISBLANK($F106)),LEFT($F106,3),"")</f>
        <v/>
      </c>
      <c r="E106" s="66" t="str">
        <f aca="false">IF(NOT(ISBLANK($F106)),LEFT($F106,6),"")</f>
        <v/>
      </c>
      <c r="F106" s="66"/>
      <c r="G106" s="63" t="s">
        <v>54</v>
      </c>
      <c r="H106" s="66" t="str">
        <f aca="false">IF(NOT(ISBLANK($J106)),LEFT($J106,6),"")</f>
        <v>05.02.</v>
      </c>
      <c r="I106" s="66" t="str">
        <f aca="false">IF(NOT(ISBLANK($J106)),LEFT($J106,9),"")</f>
        <v>05.02.03.</v>
      </c>
      <c r="J106" s="66" t="s">
        <v>519</v>
      </c>
      <c r="K106" s="63" t="s">
        <v>54</v>
      </c>
      <c r="L106" s="66" t="str">
        <f aca="false">IF(NOT(ISBLANK($N106)),LEFT($N106,9),"")</f>
        <v>04.07.01.</v>
      </c>
      <c r="M106" s="66" t="str">
        <f aca="false">IF(NOT(ISBLANK($N106)),LEFT($N106,12),"")</f>
        <v>04.07.01.01.</v>
      </c>
      <c r="N106" s="66" t="s">
        <v>520</v>
      </c>
      <c r="O106" s="66" t="s">
        <v>521</v>
      </c>
      <c r="P106" s="63" t="s">
        <v>54</v>
      </c>
      <c r="Q106" s="66" t="str">
        <f aca="false">IF(NOT(ISBLANK($S106)),LEFT($S106,12),"")</f>
        <v>02.01.03.01.</v>
      </c>
      <c r="R106" s="66" t="str">
        <f aca="false">IF(NOT(ISBLANK($S106)),LEFT($S106,18),"")</f>
        <v>02.01.03.01.01.01.</v>
      </c>
      <c r="S106" s="66" t="s">
        <v>522</v>
      </c>
      <c r="T106" s="67" t="n">
        <v>0.5</v>
      </c>
    </row>
    <row r="107" customFormat="false" ht="10.15" hidden="false" customHeight="false" outlineLevel="0" collapsed="false">
      <c r="A107" s="66" t="str">
        <f aca="false">IF(NOT(ISBLANK($B107)),LEFT($B107,3),"")</f>
        <v/>
      </c>
      <c r="B107" s="66"/>
      <c r="C107" s="63" t="s">
        <v>54</v>
      </c>
      <c r="D107" s="66" t="str">
        <f aca="false">IF(NOT(ISBLANK($F107)),LEFT($F107,3),"")</f>
        <v/>
      </c>
      <c r="E107" s="66" t="str">
        <f aca="false">IF(NOT(ISBLANK($F107)),LEFT($F107,6),"")</f>
        <v/>
      </c>
      <c r="F107" s="66"/>
      <c r="G107" s="63" t="s">
        <v>54</v>
      </c>
      <c r="H107" s="66" t="str">
        <f aca="false">IF(NOT(ISBLANK($J107)),LEFT($J107,6),"")</f>
        <v>05.03.</v>
      </c>
      <c r="I107" s="66" t="str">
        <f aca="false">IF(NOT(ISBLANK($J107)),LEFT($J107,9),"")</f>
        <v>05.03.01.</v>
      </c>
      <c r="J107" s="66" t="s">
        <v>523</v>
      </c>
      <c r="K107" s="63" t="s">
        <v>54</v>
      </c>
      <c r="L107" s="66" t="str">
        <f aca="false">IF(NOT(ISBLANK($N107)),LEFT($N107,9),"")</f>
        <v>04.07.02.</v>
      </c>
      <c r="M107" s="66" t="str">
        <f aca="false">IF(NOT(ISBLANK($N107)),LEFT($N107,12),"")</f>
        <v>04.07.02.01.</v>
      </c>
      <c r="N107" s="66" t="s">
        <v>524</v>
      </c>
      <c r="O107" s="66" t="s">
        <v>525</v>
      </c>
      <c r="P107" s="63" t="s">
        <v>54</v>
      </c>
      <c r="Q107" s="66" t="str">
        <f aca="false">IF(NOT(ISBLANK($S107)),LEFT($S107,12),"")</f>
        <v>02.01.04.01.</v>
      </c>
      <c r="R107" s="66" t="str">
        <f aca="false">IF(NOT(ISBLANK($S107)),LEFT($S107,18),"")</f>
        <v>02.01.04.01.01.01.</v>
      </c>
      <c r="S107" s="66" t="s">
        <v>526</v>
      </c>
      <c r="T107" s="67" t="n">
        <v>0.5</v>
      </c>
    </row>
    <row r="108" customFormat="false" ht="10.15" hidden="false" customHeight="false" outlineLevel="0" collapsed="false">
      <c r="A108" s="66" t="str">
        <f aca="false">IF(NOT(ISBLANK($B108)),LEFT($B108,3),"")</f>
        <v/>
      </c>
      <c r="B108" s="66"/>
      <c r="C108" s="63" t="s">
        <v>54</v>
      </c>
      <c r="D108" s="66" t="str">
        <f aca="false">IF(NOT(ISBLANK($F108)),LEFT($F108,3),"")</f>
        <v/>
      </c>
      <c r="E108" s="66" t="str">
        <f aca="false">IF(NOT(ISBLANK($F108)),LEFT($F108,6),"")</f>
        <v/>
      </c>
      <c r="F108" s="66"/>
      <c r="G108" s="63" t="s">
        <v>54</v>
      </c>
      <c r="H108" s="66" t="str">
        <f aca="false">IF(NOT(ISBLANK($J108)),LEFT($J108,6),"")</f>
        <v>05.03.</v>
      </c>
      <c r="I108" s="66" t="str">
        <f aca="false">IF(NOT(ISBLANK($J108)),LEFT($J108,9),"")</f>
        <v>05.03.02.</v>
      </c>
      <c r="J108" s="66" t="s">
        <v>527</v>
      </c>
      <c r="K108" s="63" t="s">
        <v>54</v>
      </c>
      <c r="L108" s="66" t="str">
        <f aca="false">IF(NOT(ISBLANK($N108)),LEFT($N108,9),"")</f>
        <v>04.07.03.</v>
      </c>
      <c r="M108" s="66" t="str">
        <f aca="false">IF(NOT(ISBLANK($N108)),LEFT($N108,12),"")</f>
        <v>04.07.03.01.</v>
      </c>
      <c r="N108" s="66" t="s">
        <v>528</v>
      </c>
      <c r="O108" s="66" t="s">
        <v>529</v>
      </c>
      <c r="P108" s="63" t="s">
        <v>54</v>
      </c>
      <c r="Q108" s="66" t="str">
        <f aca="false">IF(NOT(ISBLANK($S108)),LEFT($S108,12),"")</f>
        <v>02.01.05.01.</v>
      </c>
      <c r="R108" s="66" t="str">
        <f aca="false">IF(NOT(ISBLANK($S108)),LEFT($S108,18),"")</f>
        <v>02.01.05.01.01.01.</v>
      </c>
      <c r="S108" s="66" t="s">
        <v>530</v>
      </c>
      <c r="T108" s="67" t="n">
        <v>1</v>
      </c>
    </row>
    <row r="109" customFormat="false" ht="10.15" hidden="false" customHeight="false" outlineLevel="0" collapsed="false">
      <c r="A109" s="66" t="str">
        <f aca="false">IF(NOT(ISBLANK($B109)),LEFT($B109,3),"")</f>
        <v/>
      </c>
      <c r="B109" s="66"/>
      <c r="C109" s="63" t="s">
        <v>54</v>
      </c>
      <c r="D109" s="66" t="str">
        <f aca="false">IF(NOT(ISBLANK($F109)),LEFT($F109,3),"")</f>
        <v/>
      </c>
      <c r="E109" s="66" t="str">
        <f aca="false">IF(NOT(ISBLANK($F109)),LEFT($F109,6),"")</f>
        <v/>
      </c>
      <c r="F109" s="66"/>
      <c r="G109" s="63" t="s">
        <v>54</v>
      </c>
      <c r="H109" s="66" t="str">
        <f aca="false">IF(NOT(ISBLANK($J109)),LEFT($J109,6),"")</f>
        <v>05.03.</v>
      </c>
      <c r="I109" s="66" t="str">
        <f aca="false">IF(NOT(ISBLANK($J109)),LEFT($J109,9),"")</f>
        <v>05.03.03.</v>
      </c>
      <c r="J109" s="66" t="s">
        <v>531</v>
      </c>
      <c r="K109" s="63" t="s">
        <v>54</v>
      </c>
      <c r="L109" s="66" t="str">
        <f aca="false">IF(NOT(ISBLANK($N109)),LEFT($N109,9),"")</f>
        <v>04.07.04.</v>
      </c>
      <c r="M109" s="66" t="str">
        <f aca="false">IF(NOT(ISBLANK($N109)),LEFT($N109,12),"")</f>
        <v>04.07.04.01.</v>
      </c>
      <c r="N109" s="66" t="s">
        <v>532</v>
      </c>
      <c r="O109" s="66" t="s">
        <v>533</v>
      </c>
      <c r="P109" s="63" t="s">
        <v>54</v>
      </c>
      <c r="Q109" s="66" t="str">
        <f aca="false">IF(NOT(ISBLANK($S109)),LEFT($S109,12),"")</f>
        <v>02.01.06.01.</v>
      </c>
      <c r="R109" s="66" t="str">
        <f aca="false">IF(NOT(ISBLANK($S109)),LEFT($S109,18),"")</f>
        <v>02.01.06.01.01.01.</v>
      </c>
      <c r="S109" s="66" t="s">
        <v>534</v>
      </c>
      <c r="T109" s="67" t="n">
        <v>6</v>
      </c>
    </row>
    <row r="110" customFormat="false" ht="10.15" hidden="false" customHeight="false" outlineLevel="0" collapsed="false">
      <c r="A110" s="66" t="str">
        <f aca="false">IF(NOT(ISBLANK($B110)),LEFT($B110,3),"")</f>
        <v/>
      </c>
      <c r="B110" s="66"/>
      <c r="C110" s="63" t="s">
        <v>54</v>
      </c>
      <c r="D110" s="66" t="str">
        <f aca="false">IF(NOT(ISBLANK($F110)),LEFT($F110,3),"")</f>
        <v/>
      </c>
      <c r="E110" s="66" t="str">
        <f aca="false">IF(NOT(ISBLANK($F110)),LEFT($F110,6),"")</f>
        <v/>
      </c>
      <c r="F110" s="66"/>
      <c r="G110" s="63" t="s">
        <v>54</v>
      </c>
      <c r="H110" s="66" t="str">
        <f aca="false">IF(NOT(ISBLANK($J110)),LEFT($J110,6),"")</f>
        <v>05.03.</v>
      </c>
      <c r="I110" s="66" t="str">
        <f aca="false">IF(NOT(ISBLANK($J110)),LEFT($J110,9),"")</f>
        <v>05.03.04.</v>
      </c>
      <c r="J110" s="66" t="s">
        <v>535</v>
      </c>
      <c r="K110" s="63" t="s">
        <v>54</v>
      </c>
      <c r="L110" s="66" t="str">
        <f aca="false">IF(NOT(ISBLANK($N110)),LEFT($N110,9),"")</f>
        <v>04.07.05.</v>
      </c>
      <c r="M110" s="66" t="str">
        <f aca="false">IF(NOT(ISBLANK($N110)),LEFT($N110,12),"")</f>
        <v>04.07.05.01.</v>
      </c>
      <c r="N110" s="66" t="s">
        <v>536</v>
      </c>
      <c r="O110" s="66" t="s">
        <v>537</v>
      </c>
      <c r="P110" s="63" t="s">
        <v>54</v>
      </c>
      <c r="Q110" s="66" t="str">
        <f aca="false">IF(NOT(ISBLANK($S110)),LEFT($S110,12),"")</f>
        <v>02.01.07.01.</v>
      </c>
      <c r="R110" s="66" t="str">
        <f aca="false">IF(NOT(ISBLANK($S110)),LEFT($S110,18),"")</f>
        <v>02.01.07.01.01.01.</v>
      </c>
      <c r="S110" s="66" t="s">
        <v>538</v>
      </c>
      <c r="T110" s="67" t="n">
        <v>2</v>
      </c>
    </row>
    <row r="111" customFormat="false" ht="10.15" hidden="false" customHeight="false" outlineLevel="0" collapsed="false">
      <c r="A111" s="66" t="str">
        <f aca="false">IF(NOT(ISBLANK($B111)),LEFT($B111,3),"")</f>
        <v/>
      </c>
      <c r="B111" s="66"/>
      <c r="C111" s="63" t="s">
        <v>54</v>
      </c>
      <c r="D111" s="66" t="str">
        <f aca="false">IF(NOT(ISBLANK($F111)),LEFT($F111,3),"")</f>
        <v/>
      </c>
      <c r="E111" s="66" t="str">
        <f aca="false">IF(NOT(ISBLANK($F111)),LEFT($F111,6),"")</f>
        <v/>
      </c>
      <c r="F111" s="66"/>
      <c r="G111" s="63" t="s">
        <v>54</v>
      </c>
      <c r="H111" s="66" t="str">
        <f aca="false">IF(NOT(ISBLANK($J111)),LEFT($J111,6),"")</f>
        <v>05.03.</v>
      </c>
      <c r="I111" s="66" t="str">
        <f aca="false">IF(NOT(ISBLANK($J111)),LEFT($J111,9),"")</f>
        <v>05.03.05.</v>
      </c>
      <c r="J111" s="66" t="s">
        <v>539</v>
      </c>
      <c r="K111" s="63" t="s">
        <v>54</v>
      </c>
      <c r="L111" s="66" t="str">
        <f aca="false">IF(NOT(ISBLANK($N111)),LEFT($N111,9),"")</f>
        <v>04.07.06.</v>
      </c>
      <c r="M111" s="66" t="str">
        <f aca="false">IF(NOT(ISBLANK($N111)),LEFT($N111,12),"")</f>
        <v>04.07.06.01.</v>
      </c>
      <c r="N111" s="66" t="s">
        <v>540</v>
      </c>
      <c r="O111" s="66" t="s">
        <v>541</v>
      </c>
      <c r="P111" s="63" t="s">
        <v>54</v>
      </c>
      <c r="Q111" s="66" t="str">
        <f aca="false">IF(NOT(ISBLANK($S111)),LEFT($S111,12),"")</f>
        <v>02.01.08.01.</v>
      </c>
      <c r="R111" s="66" t="str">
        <f aca="false">IF(NOT(ISBLANK($S111)),LEFT($S111,18),"")</f>
        <v>02.01.08.01.01.01.</v>
      </c>
      <c r="S111" s="66" t="s">
        <v>542</v>
      </c>
      <c r="T111" s="67" t="n">
        <v>1</v>
      </c>
    </row>
    <row r="112" customFormat="false" ht="10.15" hidden="false" customHeight="false" outlineLevel="0" collapsed="false">
      <c r="A112" s="66" t="str">
        <f aca="false">IF(NOT(ISBLANK($B112)),LEFT($B112,3),"")</f>
        <v/>
      </c>
      <c r="B112" s="66"/>
      <c r="C112" s="63" t="s">
        <v>54</v>
      </c>
      <c r="D112" s="66" t="str">
        <f aca="false">IF(NOT(ISBLANK($F112)),LEFT($F112,3),"")</f>
        <v/>
      </c>
      <c r="E112" s="66" t="str">
        <f aca="false">IF(NOT(ISBLANK($F112)),LEFT($F112,6),"")</f>
        <v/>
      </c>
      <c r="F112" s="66"/>
      <c r="G112" s="63" t="s">
        <v>54</v>
      </c>
      <c r="H112" s="66" t="str">
        <f aca="false">IF(NOT(ISBLANK($J112)),LEFT($J112,6),"")</f>
        <v>05.03.</v>
      </c>
      <c r="I112" s="66" t="str">
        <f aca="false">IF(NOT(ISBLANK($J112)),LEFT($J112,9),"")</f>
        <v>05.03.06.</v>
      </c>
      <c r="J112" s="66" t="s">
        <v>543</v>
      </c>
      <c r="K112" s="63" t="s">
        <v>54</v>
      </c>
      <c r="L112" s="66" t="str">
        <f aca="false">IF(NOT(ISBLANK($N112)),LEFT($N112,9),"")</f>
        <v>04.08.01.</v>
      </c>
      <c r="M112" s="66" t="str">
        <f aca="false">IF(NOT(ISBLANK($N112)),LEFT($N112,12),"")</f>
        <v>04.08.01.01.</v>
      </c>
      <c r="N112" s="66" t="s">
        <v>544</v>
      </c>
      <c r="O112" s="66" t="s">
        <v>545</v>
      </c>
      <c r="P112" s="63" t="s">
        <v>54</v>
      </c>
      <c r="Q112" s="66" t="str">
        <f aca="false">IF(NOT(ISBLANK($S112)),LEFT($S112,12),"")</f>
        <v>02.01.09.01.</v>
      </c>
      <c r="R112" s="66" t="str">
        <f aca="false">IF(NOT(ISBLANK($S112)),LEFT($S112,18),"")</f>
        <v>02.01.09.01.01.01.</v>
      </c>
      <c r="S112" s="66" t="s">
        <v>546</v>
      </c>
      <c r="T112" s="67" t="n">
        <v>1</v>
      </c>
    </row>
    <row r="113" customFormat="false" ht="10.15" hidden="false" customHeight="false" outlineLevel="0" collapsed="false">
      <c r="A113" s="66" t="str">
        <f aca="false">IF(NOT(ISBLANK($B113)),LEFT($B113,3),"")</f>
        <v/>
      </c>
      <c r="B113" s="66"/>
      <c r="C113" s="63" t="s">
        <v>54</v>
      </c>
      <c r="D113" s="66" t="str">
        <f aca="false">IF(NOT(ISBLANK($F113)),LEFT($F113,3),"")</f>
        <v/>
      </c>
      <c r="E113" s="66" t="str">
        <f aca="false">IF(NOT(ISBLANK($F113)),LEFT($F113,6),"")</f>
        <v/>
      </c>
      <c r="F113" s="66"/>
      <c r="G113" s="63" t="s">
        <v>54</v>
      </c>
      <c r="H113" s="66" t="str">
        <f aca="false">IF(NOT(ISBLANK($J113)),LEFT($J113,6),"")</f>
        <v>05.03.</v>
      </c>
      <c r="I113" s="66" t="str">
        <f aca="false">IF(NOT(ISBLANK($J113)),LEFT($J113,9),"")</f>
        <v>05.03.07.</v>
      </c>
      <c r="J113" s="66" t="s">
        <v>547</v>
      </c>
      <c r="K113" s="63" t="s">
        <v>54</v>
      </c>
      <c r="L113" s="66" t="str">
        <f aca="false">IF(NOT(ISBLANK($N113)),LEFT($N113,9),"")</f>
        <v>04.08.02.</v>
      </c>
      <c r="M113" s="66" t="str">
        <f aca="false">IF(NOT(ISBLANK($N113)),LEFT($N113,12),"")</f>
        <v>04.08.02.01.</v>
      </c>
      <c r="N113" s="66" t="s">
        <v>548</v>
      </c>
      <c r="O113" s="66" t="s">
        <v>549</v>
      </c>
      <c r="P113" s="63" t="s">
        <v>54</v>
      </c>
      <c r="Q113" s="66" t="str">
        <f aca="false">IF(NOT(ISBLANK($S113)),LEFT($S113,12),"")</f>
        <v>02.01.10.01.</v>
      </c>
      <c r="R113" s="66" t="str">
        <f aca="false">IF(NOT(ISBLANK($S113)),LEFT($S113,18),"")</f>
        <v>02.01.10.01.01.01.</v>
      </c>
      <c r="S113" s="66" t="s">
        <v>550</v>
      </c>
      <c r="T113" s="67" t="n">
        <v>0.2</v>
      </c>
    </row>
    <row r="114" customFormat="false" ht="10.15" hidden="false" customHeight="false" outlineLevel="0" collapsed="false">
      <c r="A114" s="66" t="str">
        <f aca="false">IF(NOT(ISBLANK($B114)),LEFT($B114,3),"")</f>
        <v/>
      </c>
      <c r="B114" s="66"/>
      <c r="C114" s="63" t="s">
        <v>54</v>
      </c>
      <c r="D114" s="66" t="str">
        <f aca="false">IF(NOT(ISBLANK($F114)),LEFT($F114,3),"")</f>
        <v/>
      </c>
      <c r="E114" s="66" t="str">
        <f aca="false">IF(NOT(ISBLANK($F114)),LEFT($F114,6),"")</f>
        <v/>
      </c>
      <c r="F114" s="66"/>
      <c r="G114" s="63" t="s">
        <v>54</v>
      </c>
      <c r="H114" s="66" t="str">
        <f aca="false">IF(NOT(ISBLANK($J114)),LEFT($J114,6),"")</f>
        <v>05.03.</v>
      </c>
      <c r="I114" s="66" t="str">
        <f aca="false">IF(NOT(ISBLANK($J114)),LEFT($J114,9),"")</f>
        <v>05.03.08.</v>
      </c>
      <c r="J114" s="66" t="s">
        <v>551</v>
      </c>
      <c r="K114" s="63" t="s">
        <v>54</v>
      </c>
      <c r="L114" s="66" t="str">
        <f aca="false">IF(NOT(ISBLANK($N114)),LEFT($N114,9),"")</f>
        <v>04.08.03.</v>
      </c>
      <c r="M114" s="66" t="str">
        <f aca="false">IF(NOT(ISBLANK($N114)),LEFT($N114,12),"")</f>
        <v>04.08.03.01.</v>
      </c>
      <c r="N114" s="66" t="s">
        <v>552</v>
      </c>
      <c r="O114" s="66" t="s">
        <v>553</v>
      </c>
      <c r="P114" s="63" t="s">
        <v>54</v>
      </c>
      <c r="Q114" s="66" t="str">
        <f aca="false">IF(NOT(ISBLANK($S114)),LEFT($S114,12),"")</f>
        <v>02.01.11.01.</v>
      </c>
      <c r="R114" s="66" t="str">
        <f aca="false">IF(NOT(ISBLANK($S114)),LEFT($S114,18),"")</f>
        <v>02.01.11.01.01.01.</v>
      </c>
      <c r="S114" s="66" t="s">
        <v>554</v>
      </c>
      <c r="T114" s="67" t="n">
        <v>3</v>
      </c>
    </row>
    <row r="115" customFormat="false" ht="10.15" hidden="false" customHeight="false" outlineLevel="0" collapsed="false">
      <c r="A115" s="66" t="str">
        <f aca="false">IF(NOT(ISBLANK($B115)),LEFT($B115,3),"")</f>
        <v/>
      </c>
      <c r="B115" s="66"/>
      <c r="C115" s="63" t="s">
        <v>54</v>
      </c>
      <c r="D115" s="66" t="str">
        <f aca="false">IF(NOT(ISBLANK($F115)),LEFT($F115,3),"")</f>
        <v/>
      </c>
      <c r="E115" s="66" t="str">
        <f aca="false">IF(NOT(ISBLANK($F115)),LEFT($F115,6),"")</f>
        <v/>
      </c>
      <c r="F115" s="66"/>
      <c r="G115" s="63" t="s">
        <v>54</v>
      </c>
      <c r="H115" s="66" t="str">
        <f aca="false">IF(NOT(ISBLANK($J115)),LEFT($J115,6),"")</f>
        <v>05.04.</v>
      </c>
      <c r="I115" s="66" t="str">
        <f aca="false">IF(NOT(ISBLANK($J115)),LEFT($J115,9),"")</f>
        <v>05.04.01.</v>
      </c>
      <c r="J115" s="66" t="s">
        <v>555</v>
      </c>
      <c r="K115" s="63" t="s">
        <v>54</v>
      </c>
      <c r="L115" s="66" t="str">
        <f aca="false">IF(NOT(ISBLANK($N115)),LEFT($N115,9),"")</f>
        <v>04.08.04.</v>
      </c>
      <c r="M115" s="66" t="str">
        <f aca="false">IF(NOT(ISBLANK($N115)),LEFT($N115,12),"")</f>
        <v>04.08.04.01.</v>
      </c>
      <c r="N115" s="66" t="s">
        <v>556</v>
      </c>
      <c r="O115" s="66" t="s">
        <v>557</v>
      </c>
      <c r="P115" s="63" t="s">
        <v>54</v>
      </c>
      <c r="Q115" s="66" t="str">
        <f aca="false">IF(NOT(ISBLANK($S115)),LEFT($S115,12),"")</f>
        <v>02.01.11.02.</v>
      </c>
      <c r="R115" s="66" t="str">
        <f aca="false">IF(NOT(ISBLANK($S115)),LEFT($S115,18),"")</f>
        <v>02.01.11.02.01.01.</v>
      </c>
      <c r="S115" s="66" t="s">
        <v>558</v>
      </c>
      <c r="T115" s="67" t="n">
        <v>5</v>
      </c>
    </row>
    <row r="116" customFormat="false" ht="10.15" hidden="false" customHeight="false" outlineLevel="0" collapsed="false">
      <c r="A116" s="66" t="str">
        <f aca="false">IF(NOT(ISBLANK($B116)),LEFT($B116,3),"")</f>
        <v/>
      </c>
      <c r="B116" s="66"/>
      <c r="C116" s="63" t="s">
        <v>54</v>
      </c>
      <c r="D116" s="66" t="str">
        <f aca="false">IF(NOT(ISBLANK($F116)),LEFT($F116,3),"")</f>
        <v/>
      </c>
      <c r="E116" s="66" t="str">
        <f aca="false">IF(NOT(ISBLANK($F116)),LEFT($F116,6),"")</f>
        <v/>
      </c>
      <c r="F116" s="66"/>
      <c r="G116" s="63" t="s">
        <v>54</v>
      </c>
      <c r="H116" s="66" t="str">
        <f aca="false">IF(NOT(ISBLANK($J116)),LEFT($J116,6),"")</f>
        <v>05.04.</v>
      </c>
      <c r="I116" s="66" t="str">
        <f aca="false">IF(NOT(ISBLANK($J116)),LEFT($J116,9),"")</f>
        <v>05.04.02.</v>
      </c>
      <c r="J116" s="66" t="s">
        <v>559</v>
      </c>
      <c r="K116" s="63" t="s">
        <v>54</v>
      </c>
      <c r="L116" s="66" t="str">
        <f aca="false">IF(NOT(ISBLANK($N116)),LEFT($N116,9),"")</f>
        <v>04.09.01.</v>
      </c>
      <c r="M116" s="66" t="str">
        <f aca="false">IF(NOT(ISBLANK($N116)),LEFT($N116,12),"")</f>
        <v>04.09.01.01.</v>
      </c>
      <c r="N116" s="66" t="s">
        <v>560</v>
      </c>
      <c r="O116" s="66" t="s">
        <v>561</v>
      </c>
      <c r="P116" s="63" t="s">
        <v>54</v>
      </c>
      <c r="Q116" s="66" t="str">
        <f aca="false">IF(NOT(ISBLANK($S116)),LEFT($S116,12),"")</f>
        <v>02.01.12.01.</v>
      </c>
      <c r="R116" s="66" t="str">
        <f aca="false">IF(NOT(ISBLANK($S116)),LEFT($S116,18),"")</f>
        <v>02.01.12.01.01.01.</v>
      </c>
      <c r="S116" s="66" t="s">
        <v>562</v>
      </c>
      <c r="T116" s="67" t="n">
        <v>1.5</v>
      </c>
    </row>
    <row r="117" customFormat="false" ht="10.15" hidden="false" customHeight="false" outlineLevel="0" collapsed="false">
      <c r="A117" s="66" t="str">
        <f aca="false">IF(NOT(ISBLANK($B117)),LEFT($B117,3),"")</f>
        <v/>
      </c>
      <c r="B117" s="66"/>
      <c r="C117" s="63" t="s">
        <v>54</v>
      </c>
      <c r="D117" s="66" t="str">
        <f aca="false">IF(NOT(ISBLANK($F117)),LEFT($F117,3),"")</f>
        <v/>
      </c>
      <c r="E117" s="66" t="str">
        <f aca="false">IF(NOT(ISBLANK($F117)),LEFT($F117,6),"")</f>
        <v/>
      </c>
      <c r="F117" s="66"/>
      <c r="G117" s="63" t="s">
        <v>54</v>
      </c>
      <c r="H117" s="66" t="str">
        <f aca="false">IF(NOT(ISBLANK($J117)),LEFT($J117,6),"")</f>
        <v>05.04.</v>
      </c>
      <c r="I117" s="66" t="str">
        <f aca="false">IF(NOT(ISBLANK($J117)),LEFT($J117,9),"")</f>
        <v>05.04.03.</v>
      </c>
      <c r="J117" s="66" t="s">
        <v>563</v>
      </c>
      <c r="K117" s="63" t="s">
        <v>54</v>
      </c>
      <c r="L117" s="66" t="str">
        <f aca="false">IF(NOT(ISBLANK($N117)),LEFT($N117,9),"")</f>
        <v>04.09.02.</v>
      </c>
      <c r="M117" s="66" t="str">
        <f aca="false">IF(NOT(ISBLANK($N117)),LEFT($N117,12),"")</f>
        <v>04.09.02.01.</v>
      </c>
      <c r="N117" s="66" t="s">
        <v>564</v>
      </c>
      <c r="O117" s="66" t="s">
        <v>565</v>
      </c>
      <c r="P117" s="63" t="s">
        <v>54</v>
      </c>
      <c r="Q117" s="66" t="str">
        <f aca="false">IF(NOT(ISBLANK($S117)),LEFT($S117,12),"")</f>
        <v>02.01.12.02.</v>
      </c>
      <c r="R117" s="66" t="str">
        <f aca="false">IF(NOT(ISBLANK($S117)),LEFT($S117,18),"")</f>
        <v>02.01.12.02.01.01.</v>
      </c>
      <c r="S117" s="66" t="s">
        <v>566</v>
      </c>
      <c r="T117" s="67" t="n">
        <v>2.5</v>
      </c>
    </row>
    <row r="118" customFormat="false" ht="10.15" hidden="false" customHeight="false" outlineLevel="0" collapsed="false">
      <c r="A118" s="66" t="str">
        <f aca="false">IF(NOT(ISBLANK($B118)),LEFT($B118,3),"")</f>
        <v/>
      </c>
      <c r="B118" s="66"/>
      <c r="C118" s="63" t="s">
        <v>54</v>
      </c>
      <c r="D118" s="66" t="str">
        <f aca="false">IF(NOT(ISBLANK($F118)),LEFT($F118,3),"")</f>
        <v/>
      </c>
      <c r="E118" s="66" t="str">
        <f aca="false">IF(NOT(ISBLANK($F118)),LEFT($F118,6),"")</f>
        <v/>
      </c>
      <c r="F118" s="66"/>
      <c r="G118" s="63" t="s">
        <v>54</v>
      </c>
      <c r="H118" s="66" t="str">
        <f aca="false">IF(NOT(ISBLANK($J118)),LEFT($J118,6),"")</f>
        <v>05.04.</v>
      </c>
      <c r="I118" s="66" t="str">
        <f aca="false">IF(NOT(ISBLANK($J118)),LEFT($J118,9),"")</f>
        <v>05.04.04.</v>
      </c>
      <c r="J118" s="66" t="s">
        <v>567</v>
      </c>
      <c r="K118" s="63" t="s">
        <v>54</v>
      </c>
      <c r="L118" s="66" t="str">
        <f aca="false">IF(NOT(ISBLANK($N118)),LEFT($N118,9),"")</f>
        <v>04.09.03.</v>
      </c>
      <c r="M118" s="66" t="str">
        <f aca="false">IF(NOT(ISBLANK($N118)),LEFT($N118,12),"")</f>
        <v>04.09.03.01.</v>
      </c>
      <c r="N118" s="66" t="s">
        <v>568</v>
      </c>
      <c r="O118" s="66" t="s">
        <v>569</v>
      </c>
      <c r="P118" s="63" t="s">
        <v>54</v>
      </c>
      <c r="Q118" s="66" t="str">
        <f aca="false">IF(NOT(ISBLANK($S118)),LEFT($S118,12),"")</f>
        <v>03.01.01.01.</v>
      </c>
      <c r="R118" s="66" t="str">
        <f aca="false">IF(NOT(ISBLANK($S118)),LEFT($S118,18),"")</f>
        <v>03.01.01.01.01.01.</v>
      </c>
      <c r="S118" s="66" t="s">
        <v>570</v>
      </c>
      <c r="T118" s="67" t="n">
        <v>2</v>
      </c>
    </row>
    <row r="119" customFormat="false" ht="10.15" hidden="false" customHeight="false" outlineLevel="0" collapsed="false">
      <c r="A119" s="66" t="str">
        <f aca="false">IF(NOT(ISBLANK($B119)),LEFT($B119,3),"")</f>
        <v/>
      </c>
      <c r="B119" s="66"/>
      <c r="C119" s="63" t="s">
        <v>54</v>
      </c>
      <c r="D119" s="66" t="str">
        <f aca="false">IF(NOT(ISBLANK($F119)),LEFT($F119,3),"")</f>
        <v/>
      </c>
      <c r="E119" s="66" t="str">
        <f aca="false">IF(NOT(ISBLANK($F119)),LEFT($F119,6),"")</f>
        <v/>
      </c>
      <c r="F119" s="66"/>
      <c r="G119" s="63" t="s">
        <v>54</v>
      </c>
      <c r="H119" s="66" t="str">
        <f aca="false">IF(NOT(ISBLANK($J119)),LEFT($J119,6),"")</f>
        <v>05.04.</v>
      </c>
      <c r="I119" s="66" t="str">
        <f aca="false">IF(NOT(ISBLANK($J119)),LEFT($J119,9),"")</f>
        <v>05.04.05.</v>
      </c>
      <c r="J119" s="66" t="s">
        <v>571</v>
      </c>
      <c r="K119" s="63" t="s">
        <v>54</v>
      </c>
      <c r="L119" s="66" t="str">
        <f aca="false">IF(NOT(ISBLANK($N119)),LEFT($N119,9),"")</f>
        <v>04.09.04.</v>
      </c>
      <c r="M119" s="66" t="str">
        <f aca="false">IF(NOT(ISBLANK($N119)),LEFT($N119,12),"")</f>
        <v>04.09.04.01.</v>
      </c>
      <c r="N119" s="66" t="s">
        <v>572</v>
      </c>
      <c r="O119" s="66" t="s">
        <v>573</v>
      </c>
      <c r="P119" s="63" t="s">
        <v>54</v>
      </c>
      <c r="Q119" s="66" t="str">
        <f aca="false">IF(NOT(ISBLANK($S119)),LEFT($S119,12),"")</f>
        <v>03.01.01.01.</v>
      </c>
      <c r="R119" s="66" t="str">
        <f aca="false">IF(NOT(ISBLANK($S119)),LEFT($S119,18),"")</f>
        <v>03.01.01.01.01.02.</v>
      </c>
      <c r="S119" s="66" t="s">
        <v>574</v>
      </c>
      <c r="T119" s="67" t="n">
        <v>1</v>
      </c>
    </row>
    <row r="120" customFormat="false" ht="10.15" hidden="false" customHeight="false" outlineLevel="0" collapsed="false">
      <c r="A120" s="66" t="str">
        <f aca="false">IF(NOT(ISBLANK($B120)),LEFT($B120,3),"")</f>
        <v/>
      </c>
      <c r="B120" s="66"/>
      <c r="C120" s="63" t="s">
        <v>54</v>
      </c>
      <c r="D120" s="66" t="str">
        <f aca="false">IF(NOT(ISBLANK($F120)),LEFT($F120,3),"")</f>
        <v/>
      </c>
      <c r="E120" s="66" t="str">
        <f aca="false">IF(NOT(ISBLANK($F120)),LEFT($F120,6),"")</f>
        <v/>
      </c>
      <c r="F120" s="66"/>
      <c r="G120" s="63" t="s">
        <v>54</v>
      </c>
      <c r="H120" s="66" t="str">
        <f aca="false">IF(NOT(ISBLANK($J120)),LEFT($J120,6),"")</f>
        <v>05.04.</v>
      </c>
      <c r="I120" s="66" t="str">
        <f aca="false">IF(NOT(ISBLANK($J120)),LEFT($J120,9),"")</f>
        <v>05.04.06.</v>
      </c>
      <c r="J120" s="66" t="s">
        <v>575</v>
      </c>
      <c r="K120" s="63" t="s">
        <v>54</v>
      </c>
      <c r="L120" s="66" t="str">
        <f aca="false">IF(NOT(ISBLANK($N120)),LEFT($N120,9),"")</f>
        <v>04.09.05.</v>
      </c>
      <c r="M120" s="66" t="str">
        <f aca="false">IF(NOT(ISBLANK($N120)),LEFT($N120,12),"")</f>
        <v>04.09.05.01.</v>
      </c>
      <c r="N120" s="66" t="s">
        <v>576</v>
      </c>
      <c r="O120" s="66" t="s">
        <v>577</v>
      </c>
      <c r="P120" s="63" t="s">
        <v>54</v>
      </c>
      <c r="Q120" s="66" t="str">
        <f aca="false">IF(NOT(ISBLANK($S120)),LEFT($S120,12),"")</f>
        <v>03.01.01.01.</v>
      </c>
      <c r="R120" s="66" t="str">
        <f aca="false">IF(NOT(ISBLANK($S120)),LEFT($S120,18),"")</f>
        <v>03.01.01.01.01.03.</v>
      </c>
      <c r="S120" s="66" t="s">
        <v>578</v>
      </c>
      <c r="T120" s="67" t="n">
        <v>0.25</v>
      </c>
    </row>
    <row r="121" customFormat="false" ht="10.15" hidden="false" customHeight="false" outlineLevel="0" collapsed="false">
      <c r="A121" s="66" t="str">
        <f aca="false">IF(NOT(ISBLANK($B121)),LEFT($B121,3),"")</f>
        <v/>
      </c>
      <c r="B121" s="66"/>
      <c r="C121" s="63" t="s">
        <v>54</v>
      </c>
      <c r="D121" s="66" t="str">
        <f aca="false">IF(NOT(ISBLANK($F121)),LEFT($F121,3),"")</f>
        <v/>
      </c>
      <c r="E121" s="66" t="str">
        <f aca="false">IF(NOT(ISBLANK($F121)),LEFT($F121,6),"")</f>
        <v/>
      </c>
      <c r="F121" s="66"/>
      <c r="G121" s="63" t="s">
        <v>54</v>
      </c>
      <c r="H121" s="66" t="str">
        <f aca="false">IF(NOT(ISBLANK($J121)),LEFT($J121,6),"")</f>
        <v>05.04.</v>
      </c>
      <c r="I121" s="66" t="str">
        <f aca="false">IF(NOT(ISBLANK($J121)),LEFT($J121,9),"")</f>
        <v>05.04.07.</v>
      </c>
      <c r="J121" s="66" t="s">
        <v>579</v>
      </c>
      <c r="K121" s="63" t="s">
        <v>54</v>
      </c>
      <c r="L121" s="66" t="str">
        <f aca="false">IF(NOT(ISBLANK($N121)),LEFT($N121,9),"")</f>
        <v>04.09.06.</v>
      </c>
      <c r="M121" s="66" t="str">
        <f aca="false">IF(NOT(ISBLANK($N121)),LEFT($N121,12),"")</f>
        <v>04.09.06.01.</v>
      </c>
      <c r="N121" s="66" t="s">
        <v>580</v>
      </c>
      <c r="O121" s="66" t="s">
        <v>581</v>
      </c>
      <c r="P121" s="63" t="s">
        <v>54</v>
      </c>
      <c r="Q121" s="66" t="str">
        <f aca="false">IF(NOT(ISBLANK($S121)),LEFT($S121,12),"")</f>
        <v>03.01.01.01.</v>
      </c>
      <c r="R121" s="66" t="str">
        <f aca="false">IF(NOT(ISBLANK($S121)),LEFT($S121,18),"")</f>
        <v>03.01.01.01.01.04.</v>
      </c>
      <c r="S121" s="66" t="s">
        <v>582</v>
      </c>
      <c r="T121" s="67" t="n">
        <v>0.2</v>
      </c>
    </row>
    <row r="122" customFormat="false" ht="10.15" hidden="false" customHeight="false" outlineLevel="0" collapsed="false">
      <c r="A122" s="66" t="str">
        <f aca="false">IF(NOT(ISBLANK($B122)),LEFT($B122,3),"")</f>
        <v/>
      </c>
      <c r="B122" s="66"/>
      <c r="C122" s="63" t="s">
        <v>54</v>
      </c>
      <c r="D122" s="66" t="str">
        <f aca="false">IF(NOT(ISBLANK($F122)),LEFT($F122,3),"")</f>
        <v/>
      </c>
      <c r="E122" s="66" t="str">
        <f aca="false">IF(NOT(ISBLANK($F122)),LEFT($F122,6),"")</f>
        <v/>
      </c>
      <c r="F122" s="66"/>
      <c r="G122" s="63" t="s">
        <v>54</v>
      </c>
      <c r="H122" s="66" t="str">
        <f aca="false">IF(NOT(ISBLANK($J122)),LEFT($J122,6),"")</f>
        <v>05.04.</v>
      </c>
      <c r="I122" s="66" t="str">
        <f aca="false">IF(NOT(ISBLANK($J122)),LEFT($J122,9),"")</f>
        <v>05.04.08.</v>
      </c>
      <c r="J122" s="66" t="s">
        <v>583</v>
      </c>
      <c r="K122" s="63" t="s">
        <v>54</v>
      </c>
      <c r="L122" s="66" t="str">
        <f aca="false">IF(NOT(ISBLANK($N122)),LEFT($N122,9),"")</f>
        <v>04.09.07.</v>
      </c>
      <c r="M122" s="66" t="str">
        <f aca="false">IF(NOT(ISBLANK($N122)),LEFT($N122,12),"")</f>
        <v>04.09.07.01.</v>
      </c>
      <c r="N122" s="66" t="s">
        <v>584</v>
      </c>
      <c r="O122" s="66" t="s">
        <v>585</v>
      </c>
      <c r="P122" s="63" t="s">
        <v>54</v>
      </c>
      <c r="Q122" s="66" t="str">
        <f aca="false">IF(NOT(ISBLANK($S122)),LEFT($S122,12),"")</f>
        <v>03.01.01.01.</v>
      </c>
      <c r="R122" s="66" t="str">
        <f aca="false">IF(NOT(ISBLANK($S122)),LEFT($S122,18),"")</f>
        <v>03.01.01.01.01.05.</v>
      </c>
      <c r="S122" s="66" t="s">
        <v>586</v>
      </c>
      <c r="T122" s="67" t="n">
        <v>2</v>
      </c>
    </row>
    <row r="123" customFormat="false" ht="10.15" hidden="false" customHeight="false" outlineLevel="0" collapsed="false">
      <c r="A123" s="66" t="str">
        <f aca="false">IF(NOT(ISBLANK($B123)),LEFT($B123,3),"")</f>
        <v/>
      </c>
      <c r="B123" s="66"/>
      <c r="C123" s="63" t="s">
        <v>54</v>
      </c>
      <c r="D123" s="66" t="str">
        <f aca="false">IF(NOT(ISBLANK($F123)),LEFT($F123,3),"")</f>
        <v/>
      </c>
      <c r="E123" s="66" t="str">
        <f aca="false">IF(NOT(ISBLANK($F123)),LEFT($F123,6),"")</f>
        <v/>
      </c>
      <c r="F123" s="66"/>
      <c r="G123" s="63" t="s">
        <v>54</v>
      </c>
      <c r="H123" s="66" t="str">
        <f aca="false">IF(NOT(ISBLANK($J123)),LEFT($J123,6),"")</f>
        <v>05.04.</v>
      </c>
      <c r="I123" s="66" t="str">
        <f aca="false">IF(NOT(ISBLANK($J123)),LEFT($J123,9),"")</f>
        <v>05.04.09.</v>
      </c>
      <c r="J123" s="66" t="s">
        <v>587</v>
      </c>
      <c r="K123" s="63" t="s">
        <v>54</v>
      </c>
      <c r="L123" s="66" t="str">
        <f aca="false">IF(NOT(ISBLANK($N123)),LEFT($N123,9),"")</f>
        <v>04.09.08.</v>
      </c>
      <c r="M123" s="66" t="str">
        <f aca="false">IF(NOT(ISBLANK($N123)),LEFT($N123,12),"")</f>
        <v>04.09.08.01.</v>
      </c>
      <c r="N123" s="66" t="s">
        <v>588</v>
      </c>
      <c r="O123" s="66" t="s">
        <v>589</v>
      </c>
      <c r="P123" s="63" t="s">
        <v>54</v>
      </c>
      <c r="Q123" s="66" t="str">
        <f aca="false">IF(NOT(ISBLANK($S123)),LEFT($S123,12),"")</f>
        <v>03.01.02.01.</v>
      </c>
      <c r="R123" s="66" t="str">
        <f aca="false">IF(NOT(ISBLANK($S123)),LEFT($S123,18),"")</f>
        <v>03.01.02.01.01.01.</v>
      </c>
      <c r="S123" s="66" t="s">
        <v>590</v>
      </c>
      <c r="T123" s="67" t="n">
        <v>2</v>
      </c>
    </row>
    <row r="124" customFormat="false" ht="10.15" hidden="false" customHeight="false" outlineLevel="0" collapsed="false">
      <c r="A124" s="66" t="str">
        <f aca="false">IF(NOT(ISBLANK($B124)),LEFT($B124,3),"")</f>
        <v/>
      </c>
      <c r="B124" s="66"/>
      <c r="C124" s="63" t="s">
        <v>54</v>
      </c>
      <c r="D124" s="66" t="str">
        <f aca="false">IF(NOT(ISBLANK($F124)),LEFT($F124,3),"")</f>
        <v/>
      </c>
      <c r="E124" s="66" t="str">
        <f aca="false">IF(NOT(ISBLANK($F124)),LEFT($F124,6),"")</f>
        <v/>
      </c>
      <c r="F124" s="66"/>
      <c r="G124" s="63" t="s">
        <v>54</v>
      </c>
      <c r="H124" s="66" t="str">
        <f aca="false">IF(NOT(ISBLANK($J124)),LEFT($J124,6),"")</f>
        <v>05.04.</v>
      </c>
      <c r="I124" s="66" t="str">
        <f aca="false">IF(NOT(ISBLANK($J124)),LEFT($J124,9),"")</f>
        <v>05.04.10.</v>
      </c>
      <c r="J124" s="66" t="s">
        <v>591</v>
      </c>
      <c r="K124" s="63" t="s">
        <v>54</v>
      </c>
      <c r="L124" s="66" t="str">
        <f aca="false">IF(NOT(ISBLANK($N124)),LEFT($N124,9),"")</f>
        <v>04.09.09.</v>
      </c>
      <c r="M124" s="66" t="str">
        <f aca="false">IF(NOT(ISBLANK($N124)),LEFT($N124,12),"")</f>
        <v>04.09.09.01.</v>
      </c>
      <c r="N124" s="66" t="s">
        <v>592</v>
      </c>
      <c r="O124" s="66" t="s">
        <v>593</v>
      </c>
      <c r="P124" s="63" t="s">
        <v>54</v>
      </c>
      <c r="Q124" s="66" t="str">
        <f aca="false">IF(NOT(ISBLANK($S124)),LEFT($S124,12),"")</f>
        <v>03.01.02.01.</v>
      </c>
      <c r="R124" s="66" t="str">
        <f aca="false">IF(NOT(ISBLANK($S124)),LEFT($S124,18),"")</f>
        <v>03.01.02.01.01.02.</v>
      </c>
      <c r="S124" s="66" t="s">
        <v>594</v>
      </c>
      <c r="T124" s="67" t="n">
        <v>2</v>
      </c>
    </row>
    <row r="125" customFormat="false" ht="10.15" hidden="false" customHeight="false" outlineLevel="0" collapsed="false">
      <c r="A125" s="66" t="str">
        <f aca="false">IF(NOT(ISBLANK($B125)),LEFT($B125,3),"")</f>
        <v/>
      </c>
      <c r="B125" s="66"/>
      <c r="C125" s="63" t="s">
        <v>54</v>
      </c>
      <c r="D125" s="66" t="str">
        <f aca="false">IF(NOT(ISBLANK($F125)),LEFT($F125,3),"")</f>
        <v/>
      </c>
      <c r="E125" s="66" t="str">
        <f aca="false">IF(NOT(ISBLANK($F125)),LEFT($F125,6),"")</f>
        <v/>
      </c>
      <c r="F125" s="66"/>
      <c r="G125" s="63" t="s">
        <v>54</v>
      </c>
      <c r="H125" s="66" t="str">
        <f aca="false">IF(NOT(ISBLANK($J125)),LEFT($J125,6),"")</f>
        <v>05.04.</v>
      </c>
      <c r="I125" s="66" t="str">
        <f aca="false">IF(NOT(ISBLANK($J125)),LEFT($J125,9),"")</f>
        <v>05.04.11.</v>
      </c>
      <c r="J125" s="66" t="s">
        <v>595</v>
      </c>
      <c r="K125" s="63" t="s">
        <v>54</v>
      </c>
      <c r="L125" s="66" t="str">
        <f aca="false">IF(NOT(ISBLANK($N125)),LEFT($N125,9),"")</f>
        <v>05.01.01.</v>
      </c>
      <c r="M125" s="66" t="str">
        <f aca="false">IF(NOT(ISBLANK($N125)),LEFT($N125,12),"")</f>
        <v>05.01.01.01.</v>
      </c>
      <c r="N125" s="66" t="s">
        <v>596</v>
      </c>
      <c r="O125" s="66" t="s">
        <v>597</v>
      </c>
      <c r="P125" s="63" t="s">
        <v>54</v>
      </c>
      <c r="Q125" s="66" t="str">
        <f aca="false">IF(NOT(ISBLANK($S125)),LEFT($S125,12),"")</f>
        <v>03.01.02.01.</v>
      </c>
      <c r="R125" s="66" t="str">
        <f aca="false">IF(NOT(ISBLANK($S125)),LEFT($S125,18),"")</f>
        <v>03.01.02.01.01.03.</v>
      </c>
      <c r="S125" s="66" t="s">
        <v>598</v>
      </c>
      <c r="T125" s="67" t="n">
        <v>2</v>
      </c>
    </row>
    <row r="126" customFormat="false" ht="10.15" hidden="false" customHeight="false" outlineLevel="0" collapsed="false">
      <c r="A126" s="66" t="str">
        <f aca="false">IF(NOT(ISBLANK($B126)),LEFT($B126,3),"")</f>
        <v/>
      </c>
      <c r="B126" s="66"/>
      <c r="C126" s="63" t="s">
        <v>54</v>
      </c>
      <c r="D126" s="66" t="str">
        <f aca="false">IF(NOT(ISBLANK($F126)),LEFT($F126,3),"")</f>
        <v/>
      </c>
      <c r="E126" s="66" t="str">
        <f aca="false">IF(NOT(ISBLANK($F126)),LEFT($F126,6),"")</f>
        <v/>
      </c>
      <c r="F126" s="66"/>
      <c r="G126" s="63" t="s">
        <v>54</v>
      </c>
      <c r="H126" s="66" t="str">
        <f aca="false">IF(NOT(ISBLANK($J126)),LEFT($J126,6),"")</f>
        <v>05.04.</v>
      </c>
      <c r="I126" s="66" t="str">
        <f aca="false">IF(NOT(ISBLANK($J126)),LEFT($J126,9),"")</f>
        <v>05.04.12.</v>
      </c>
      <c r="J126" s="66" t="s">
        <v>599</v>
      </c>
      <c r="K126" s="63" t="s">
        <v>54</v>
      </c>
      <c r="L126" s="66" t="str">
        <f aca="false">IF(NOT(ISBLANK($N126)),LEFT($N126,9),"")</f>
        <v>05.01.01.</v>
      </c>
      <c r="M126" s="66" t="str">
        <f aca="false">IF(NOT(ISBLANK($N126)),LEFT($N126,12),"")</f>
        <v>05.01.01.02.</v>
      </c>
      <c r="N126" s="66" t="s">
        <v>600</v>
      </c>
      <c r="O126" s="66" t="s">
        <v>601</v>
      </c>
      <c r="P126" s="63" t="s">
        <v>54</v>
      </c>
      <c r="Q126" s="66" t="str">
        <f aca="false">IF(NOT(ISBLANK($S126)),LEFT($S126,12),"")</f>
        <v>03.01.02.01.</v>
      </c>
      <c r="R126" s="66" t="str">
        <f aca="false">IF(NOT(ISBLANK($S126)),LEFT($S126,18),"")</f>
        <v>03.01.02.01.01.04.</v>
      </c>
      <c r="S126" s="66" t="s">
        <v>602</v>
      </c>
      <c r="T126" s="67" t="n">
        <v>1</v>
      </c>
    </row>
    <row r="127" customFormat="false" ht="10.15" hidden="false" customHeight="false" outlineLevel="0" collapsed="false">
      <c r="A127" s="66" t="str">
        <f aca="false">IF(NOT(ISBLANK($B127)),LEFT($B127,3),"")</f>
        <v/>
      </c>
      <c r="B127" s="66"/>
      <c r="C127" s="63" t="s">
        <v>54</v>
      </c>
      <c r="D127" s="66" t="str">
        <f aca="false">IF(NOT(ISBLANK($F127)),LEFT($F127,3),"")</f>
        <v/>
      </c>
      <c r="E127" s="66" t="str">
        <f aca="false">IF(NOT(ISBLANK($F127)),LEFT($F127,6),"")</f>
        <v/>
      </c>
      <c r="F127" s="66"/>
      <c r="G127" s="63" t="s">
        <v>54</v>
      </c>
      <c r="H127" s="66" t="str">
        <f aca="false">IF(NOT(ISBLANK($J127)),LEFT($J127,6),"")</f>
        <v>05.05.</v>
      </c>
      <c r="I127" s="66" t="str">
        <f aca="false">IF(NOT(ISBLANK($J127)),LEFT($J127,9),"")</f>
        <v>05.05.01.</v>
      </c>
      <c r="J127" s="66" t="s">
        <v>603</v>
      </c>
      <c r="K127" s="63" t="s">
        <v>54</v>
      </c>
      <c r="L127" s="66" t="str">
        <f aca="false">IF(NOT(ISBLANK($N127)),LEFT($N127,9),"")</f>
        <v>05.01.01.</v>
      </c>
      <c r="M127" s="66" t="str">
        <f aca="false">IF(NOT(ISBLANK($N127)),LEFT($N127,12),"")</f>
        <v>05.01.01.03.</v>
      </c>
      <c r="N127" s="66" t="s">
        <v>604</v>
      </c>
      <c r="O127" s="66" t="s">
        <v>605</v>
      </c>
      <c r="P127" s="63" t="s">
        <v>54</v>
      </c>
      <c r="Q127" s="66" t="str">
        <f aca="false">IF(NOT(ISBLANK($S127)),LEFT($S127,12),"")</f>
        <v>03.01.02.01.</v>
      </c>
      <c r="R127" s="66" t="str">
        <f aca="false">IF(NOT(ISBLANK($S127)),LEFT($S127,18),"")</f>
        <v>03.01.02.01.01.05.</v>
      </c>
      <c r="S127" s="66" t="s">
        <v>606</v>
      </c>
      <c r="T127" s="67" t="n">
        <v>3</v>
      </c>
    </row>
    <row r="128" customFormat="false" ht="10.15" hidden="false" customHeight="false" outlineLevel="0" collapsed="false">
      <c r="A128" s="66" t="str">
        <f aca="false">IF(NOT(ISBLANK($B128)),LEFT($B128,3),"")</f>
        <v/>
      </c>
      <c r="B128" s="66"/>
      <c r="C128" s="63" t="s">
        <v>54</v>
      </c>
      <c r="D128" s="66" t="str">
        <f aca="false">IF(NOT(ISBLANK($F128)),LEFT($F128,3),"")</f>
        <v/>
      </c>
      <c r="E128" s="66" t="str">
        <f aca="false">IF(NOT(ISBLANK($F128)),LEFT($F128,6),"")</f>
        <v/>
      </c>
      <c r="F128" s="66"/>
      <c r="G128" s="63" t="s">
        <v>54</v>
      </c>
      <c r="H128" s="66" t="str">
        <f aca="false">IF(NOT(ISBLANK($J128)),LEFT($J128,6),"")</f>
        <v>05.05.</v>
      </c>
      <c r="I128" s="66" t="str">
        <f aca="false">IF(NOT(ISBLANK($J128)),LEFT($J128,9),"")</f>
        <v>05.05.02.</v>
      </c>
      <c r="J128" s="66" t="s">
        <v>607</v>
      </c>
      <c r="K128" s="63" t="s">
        <v>54</v>
      </c>
      <c r="L128" s="66" t="str">
        <f aca="false">IF(NOT(ISBLANK($N128)),LEFT($N128,9),"")</f>
        <v>05.01.02.</v>
      </c>
      <c r="M128" s="66" t="str">
        <f aca="false">IF(NOT(ISBLANK($N128)),LEFT($N128,12),"")</f>
        <v>05.01.02.01.</v>
      </c>
      <c r="N128" s="66" t="s">
        <v>608</v>
      </c>
      <c r="O128" s="66" t="s">
        <v>609</v>
      </c>
      <c r="P128" s="63" t="s">
        <v>54</v>
      </c>
      <c r="Q128" s="66" t="str">
        <f aca="false">IF(NOT(ISBLANK($S128)),LEFT($S128,12),"")</f>
        <v>04.01.01.01.</v>
      </c>
      <c r="R128" s="66" t="str">
        <f aca="false">IF(NOT(ISBLANK($S128)),LEFT($S128,18),"")</f>
        <v>04.01.01.01.01.01.</v>
      </c>
      <c r="S128" s="66" t="s">
        <v>610</v>
      </c>
      <c r="T128" s="67" t="n">
        <v>3</v>
      </c>
    </row>
    <row r="129" customFormat="false" ht="10.15" hidden="false" customHeight="false" outlineLevel="0" collapsed="false">
      <c r="A129" s="66" t="str">
        <f aca="false">IF(NOT(ISBLANK($B129)),LEFT($B129,3),"")</f>
        <v/>
      </c>
      <c r="B129" s="66"/>
      <c r="C129" s="63" t="s">
        <v>54</v>
      </c>
      <c r="D129" s="66" t="str">
        <f aca="false">IF(NOT(ISBLANK($F129)),LEFT($F129,3),"")</f>
        <v/>
      </c>
      <c r="E129" s="66" t="str">
        <f aca="false">IF(NOT(ISBLANK($F129)),LEFT($F129,6),"")</f>
        <v/>
      </c>
      <c r="F129" s="66"/>
      <c r="G129" s="63" t="s">
        <v>54</v>
      </c>
      <c r="H129" s="66" t="str">
        <f aca="false">IF(NOT(ISBLANK($J129)),LEFT($J129,6),"")</f>
        <v>05.05.</v>
      </c>
      <c r="I129" s="66" t="str">
        <f aca="false">IF(NOT(ISBLANK($J129)),LEFT($J129,9),"")</f>
        <v>05.05.03.</v>
      </c>
      <c r="J129" s="66" t="s">
        <v>611</v>
      </c>
      <c r="K129" s="63" t="s">
        <v>54</v>
      </c>
      <c r="L129" s="66" t="str">
        <f aca="false">IF(NOT(ISBLANK($N129)),LEFT($N129,9),"")</f>
        <v>05.01.02.</v>
      </c>
      <c r="M129" s="66" t="str">
        <f aca="false">IF(NOT(ISBLANK($N129)),LEFT($N129,12),"")</f>
        <v>05.01.02.02.</v>
      </c>
      <c r="N129" s="66" t="s">
        <v>612</v>
      </c>
      <c r="O129" s="66" t="s">
        <v>613</v>
      </c>
      <c r="P129" s="63" t="s">
        <v>54</v>
      </c>
      <c r="Q129" s="66" t="str">
        <f aca="false">IF(NOT(ISBLANK($S129)),LEFT($S129,12),"")</f>
        <v>04.01.02.01.</v>
      </c>
      <c r="R129" s="66" t="str">
        <f aca="false">IF(NOT(ISBLANK($S129)),LEFT($S129,18),"")</f>
        <v>04.01.02.01.01.01.</v>
      </c>
      <c r="S129" s="66" t="s">
        <v>614</v>
      </c>
      <c r="T129" s="67" t="n">
        <v>4</v>
      </c>
    </row>
    <row r="130" customFormat="false" ht="10.15" hidden="false" customHeight="false" outlineLevel="0" collapsed="false">
      <c r="A130" s="66" t="str">
        <f aca="false">IF(NOT(ISBLANK($B130)),LEFT($B130,3),"")</f>
        <v/>
      </c>
      <c r="B130" s="66"/>
      <c r="C130" s="63" t="s">
        <v>54</v>
      </c>
      <c r="D130" s="66" t="str">
        <f aca="false">IF(NOT(ISBLANK($F130)),LEFT($F130,3),"")</f>
        <v/>
      </c>
      <c r="E130" s="66" t="str">
        <f aca="false">IF(NOT(ISBLANK($F130)),LEFT($F130,6),"")</f>
        <v/>
      </c>
      <c r="F130" s="66"/>
      <c r="G130" s="63" t="s">
        <v>54</v>
      </c>
      <c r="H130" s="66" t="str">
        <f aca="false">IF(NOT(ISBLANK($J130)),LEFT($J130,6),"")</f>
        <v>05.05.</v>
      </c>
      <c r="I130" s="66" t="str">
        <f aca="false">IF(NOT(ISBLANK($J130)),LEFT($J130,9),"")</f>
        <v>05.05.04.</v>
      </c>
      <c r="J130" s="66" t="s">
        <v>615</v>
      </c>
      <c r="K130" s="63" t="s">
        <v>54</v>
      </c>
      <c r="L130" s="66" t="str">
        <f aca="false">IF(NOT(ISBLANK($N130)),LEFT($N130,9),"")</f>
        <v>05.01.02.</v>
      </c>
      <c r="M130" s="66" t="str">
        <f aca="false">IF(NOT(ISBLANK($N130)),LEFT($N130,12),"")</f>
        <v>05.01.02.03.</v>
      </c>
      <c r="N130" s="66" t="s">
        <v>616</v>
      </c>
      <c r="O130" s="66" t="s">
        <v>617</v>
      </c>
      <c r="P130" s="63" t="s">
        <v>54</v>
      </c>
      <c r="Q130" s="66" t="str">
        <f aca="false">IF(NOT(ISBLANK($S130)),LEFT($S130,12),"")</f>
        <v>04.01.03.01.</v>
      </c>
      <c r="R130" s="66" t="str">
        <f aca="false">IF(NOT(ISBLANK($S130)),LEFT($S130,18),"")</f>
        <v>04.01.03.01.01.01.</v>
      </c>
      <c r="S130" s="66" t="s">
        <v>618</v>
      </c>
      <c r="T130" s="67" t="n">
        <v>3</v>
      </c>
    </row>
    <row r="131" customFormat="false" ht="10.15" hidden="false" customHeight="false" outlineLevel="0" collapsed="false">
      <c r="A131" s="66" t="str">
        <f aca="false">IF(NOT(ISBLANK($B131)),LEFT($B131,3),"")</f>
        <v/>
      </c>
      <c r="B131" s="66"/>
      <c r="C131" s="63" t="s">
        <v>54</v>
      </c>
      <c r="D131" s="66" t="str">
        <f aca="false">IF(NOT(ISBLANK($F131)),LEFT($F131,3),"")</f>
        <v/>
      </c>
      <c r="E131" s="66" t="str">
        <f aca="false">IF(NOT(ISBLANK($F131)),LEFT($F131,6),"")</f>
        <v/>
      </c>
      <c r="F131" s="66"/>
      <c r="G131" s="63" t="s">
        <v>54</v>
      </c>
      <c r="H131" s="66" t="str">
        <f aca="false">IF(NOT(ISBLANK($J131)),LEFT($J131,6),"")</f>
        <v>05.05.</v>
      </c>
      <c r="I131" s="66" t="str">
        <f aca="false">IF(NOT(ISBLANK($J131)),LEFT($J131,9),"")</f>
        <v>05.05.05.</v>
      </c>
      <c r="J131" s="66" t="s">
        <v>619</v>
      </c>
      <c r="K131" s="63" t="s">
        <v>54</v>
      </c>
      <c r="L131" s="66" t="str">
        <f aca="false">IF(NOT(ISBLANK($N131)),LEFT($N131,9),"")</f>
        <v>05.01.03.</v>
      </c>
      <c r="M131" s="66" t="str">
        <f aca="false">IF(NOT(ISBLANK($N131)),LEFT($N131,12),"")</f>
        <v>05.01.03.01.</v>
      </c>
      <c r="N131" s="66" t="s">
        <v>620</v>
      </c>
      <c r="O131" s="66" t="s">
        <v>621</v>
      </c>
      <c r="P131" s="63" t="s">
        <v>54</v>
      </c>
      <c r="Q131" s="66" t="str">
        <f aca="false">IF(NOT(ISBLANK($S131)),LEFT($S131,12),"")</f>
        <v>04.01.04.01.</v>
      </c>
      <c r="R131" s="66" t="str">
        <f aca="false">IF(NOT(ISBLANK($S131)),LEFT($S131,18),"")</f>
        <v>04.01.04.01.01.01.</v>
      </c>
      <c r="S131" s="66" t="s">
        <v>622</v>
      </c>
      <c r="T131" s="67" t="n">
        <v>4</v>
      </c>
    </row>
    <row r="132" customFormat="false" ht="10.15" hidden="false" customHeight="false" outlineLevel="0" collapsed="false">
      <c r="A132" s="66" t="str">
        <f aca="false">IF(NOT(ISBLANK($B132)),LEFT($B132,3),"")</f>
        <v/>
      </c>
      <c r="B132" s="66"/>
      <c r="C132" s="63" t="s">
        <v>54</v>
      </c>
      <c r="D132" s="66" t="str">
        <f aca="false">IF(NOT(ISBLANK($F132)),LEFT($F132,3),"")</f>
        <v/>
      </c>
      <c r="E132" s="66" t="str">
        <f aca="false">IF(NOT(ISBLANK($F132)),LEFT($F132,6),"")</f>
        <v/>
      </c>
      <c r="F132" s="66"/>
      <c r="G132" s="63" t="s">
        <v>54</v>
      </c>
      <c r="H132" s="66" t="str">
        <f aca="false">IF(NOT(ISBLANK($J132)),LEFT($J132,6),"")</f>
        <v>05.05.</v>
      </c>
      <c r="I132" s="66" t="str">
        <f aca="false">IF(NOT(ISBLANK($J132)),LEFT($J132,9),"")</f>
        <v>05.05.06.</v>
      </c>
      <c r="J132" s="66" t="s">
        <v>623</v>
      </c>
      <c r="K132" s="63" t="s">
        <v>54</v>
      </c>
      <c r="L132" s="66" t="str">
        <f aca="false">IF(NOT(ISBLANK($N132)),LEFT($N132,9),"")</f>
        <v>05.02.01.</v>
      </c>
      <c r="M132" s="66" t="str">
        <f aca="false">IF(NOT(ISBLANK($N132)),LEFT($N132,12),"")</f>
        <v>05.02.01.01.</v>
      </c>
      <c r="N132" s="66" t="s">
        <v>624</v>
      </c>
      <c r="O132" s="66" t="s">
        <v>625</v>
      </c>
      <c r="P132" s="63" t="s">
        <v>54</v>
      </c>
      <c r="Q132" s="66" t="str">
        <f aca="false">IF(NOT(ISBLANK($S132)),LEFT($S132,12),"")</f>
        <v>04.02.01.01.</v>
      </c>
      <c r="R132" s="66" t="str">
        <f aca="false">IF(NOT(ISBLANK($S132)),LEFT($S132,18),"")</f>
        <v>04.02.01.01.01.01.</v>
      </c>
      <c r="S132" s="66" t="s">
        <v>626</v>
      </c>
      <c r="T132" s="67" t="n">
        <v>1</v>
      </c>
    </row>
    <row r="133" customFormat="false" ht="10.15" hidden="false" customHeight="false" outlineLevel="0" collapsed="false">
      <c r="A133" s="66" t="str">
        <f aca="false">IF(NOT(ISBLANK($B133)),LEFT($B133,3),"")</f>
        <v/>
      </c>
      <c r="B133" s="66"/>
      <c r="C133" s="63" t="s">
        <v>54</v>
      </c>
      <c r="D133" s="66" t="str">
        <f aca="false">IF(NOT(ISBLANK($F133)),LEFT($F133,3),"")</f>
        <v/>
      </c>
      <c r="E133" s="66" t="str">
        <f aca="false">IF(NOT(ISBLANK($F133)),LEFT($F133,6),"")</f>
        <v/>
      </c>
      <c r="F133" s="66"/>
      <c r="G133" s="63" t="s">
        <v>54</v>
      </c>
      <c r="H133" s="66" t="str">
        <f aca="false">IF(NOT(ISBLANK($J133)),LEFT($J133,6),"")</f>
        <v>05.05.</v>
      </c>
      <c r="I133" s="66" t="str">
        <f aca="false">IF(NOT(ISBLANK($J133)),LEFT($J133,9),"")</f>
        <v>05.05.07.</v>
      </c>
      <c r="J133" s="66" t="s">
        <v>627</v>
      </c>
      <c r="K133" s="63" t="s">
        <v>54</v>
      </c>
      <c r="L133" s="66" t="str">
        <f aca="false">IF(NOT(ISBLANK($N133)),LEFT($N133,9),"")</f>
        <v>05.02.02.</v>
      </c>
      <c r="M133" s="66" t="str">
        <f aca="false">IF(NOT(ISBLANK($N133)),LEFT($N133,12),"")</f>
        <v>05.02.02.01.</v>
      </c>
      <c r="N133" s="66" t="s">
        <v>628</v>
      </c>
      <c r="O133" s="66" t="s">
        <v>629</v>
      </c>
      <c r="P133" s="63" t="s">
        <v>54</v>
      </c>
      <c r="Q133" s="66" t="str">
        <f aca="false">IF(NOT(ISBLANK($S133)),LEFT($S133,12),"")</f>
        <v>04.02.02.01.</v>
      </c>
      <c r="R133" s="66" t="str">
        <f aca="false">IF(NOT(ISBLANK($S133)),LEFT($S133,18),"")</f>
        <v>04.02.02.01.01.01.</v>
      </c>
      <c r="S133" s="66" t="s">
        <v>630</v>
      </c>
      <c r="T133" s="67" t="n">
        <v>7</v>
      </c>
    </row>
    <row r="134" customFormat="false" ht="10.15" hidden="false" customHeight="false" outlineLevel="0" collapsed="false">
      <c r="A134" s="66" t="str">
        <f aca="false">IF(NOT(ISBLANK($B134)),LEFT($B134,3),"")</f>
        <v/>
      </c>
      <c r="B134" s="66"/>
      <c r="C134" s="63" t="s">
        <v>54</v>
      </c>
      <c r="D134" s="66" t="str">
        <f aca="false">IF(NOT(ISBLANK($F134)),LEFT($F134,3),"")</f>
        <v/>
      </c>
      <c r="E134" s="66" t="str">
        <f aca="false">IF(NOT(ISBLANK($F134)),LEFT($F134,6),"")</f>
        <v/>
      </c>
      <c r="F134" s="66"/>
      <c r="G134" s="63" t="s">
        <v>54</v>
      </c>
      <c r="H134" s="66" t="str">
        <f aca="false">IF(NOT(ISBLANK($J134)),LEFT($J134,6),"")</f>
        <v>05.05.</v>
      </c>
      <c r="I134" s="66" t="str">
        <f aca="false">IF(NOT(ISBLANK($J134)),LEFT($J134,9),"")</f>
        <v>05.05.08.</v>
      </c>
      <c r="J134" s="66" t="s">
        <v>631</v>
      </c>
      <c r="K134" s="63" t="s">
        <v>54</v>
      </c>
      <c r="L134" s="66" t="str">
        <f aca="false">IF(NOT(ISBLANK($N134)),LEFT($N134,9),"")</f>
        <v>05.02.03.</v>
      </c>
      <c r="M134" s="66" t="str">
        <f aca="false">IF(NOT(ISBLANK($N134)),LEFT($N134,12),"")</f>
        <v>05.02.03.01.</v>
      </c>
      <c r="N134" s="66" t="s">
        <v>632</v>
      </c>
      <c r="O134" s="66" t="s">
        <v>633</v>
      </c>
      <c r="P134" s="63" t="s">
        <v>54</v>
      </c>
      <c r="Q134" s="66" t="str">
        <f aca="false">IF(NOT(ISBLANK($S134)),LEFT($S134,12),"")</f>
        <v>04.03.01.01.</v>
      </c>
      <c r="R134" s="66" t="str">
        <f aca="false">IF(NOT(ISBLANK($S134)),LEFT($S134,18),"")</f>
        <v>04.03.01.01.01.01.</v>
      </c>
      <c r="S134" s="66" t="s">
        <v>634</v>
      </c>
      <c r="T134" s="67" t="n">
        <v>40</v>
      </c>
    </row>
    <row r="135" customFormat="false" ht="10.15" hidden="false" customHeight="false" outlineLevel="0" collapsed="false">
      <c r="A135" s="66" t="str">
        <f aca="false">IF(NOT(ISBLANK($B135)),LEFT($B135,3),"")</f>
        <v/>
      </c>
      <c r="B135" s="66"/>
      <c r="C135" s="63" t="s">
        <v>54</v>
      </c>
      <c r="D135" s="66" t="str">
        <f aca="false">IF(NOT(ISBLANK($F135)),LEFT($F135,3),"")</f>
        <v/>
      </c>
      <c r="E135" s="66" t="str">
        <f aca="false">IF(NOT(ISBLANK($F135)),LEFT($F135,6),"")</f>
        <v/>
      </c>
      <c r="F135" s="66"/>
      <c r="G135" s="63" t="s">
        <v>54</v>
      </c>
      <c r="H135" s="66" t="str">
        <f aca="false">IF(NOT(ISBLANK($J135)),LEFT($J135,6),"")</f>
        <v>05.05.</v>
      </c>
      <c r="I135" s="66" t="str">
        <f aca="false">IF(NOT(ISBLANK($J135)),LEFT($J135,9),"")</f>
        <v>05.05.09.</v>
      </c>
      <c r="J135" s="66" t="s">
        <v>635</v>
      </c>
      <c r="K135" s="63" t="s">
        <v>54</v>
      </c>
      <c r="L135" s="66" t="str">
        <f aca="false">IF(NOT(ISBLANK($N135)),LEFT($N135,9),"")</f>
        <v>05.03.01.</v>
      </c>
      <c r="M135" s="66" t="str">
        <f aca="false">IF(NOT(ISBLANK($N135)),LEFT($N135,12),"")</f>
        <v>05.03.01.01.</v>
      </c>
      <c r="N135" s="66" t="s">
        <v>636</v>
      </c>
      <c r="O135" s="66" t="s">
        <v>637</v>
      </c>
      <c r="P135" s="63" t="s">
        <v>54</v>
      </c>
      <c r="Q135" s="66" t="str">
        <f aca="false">IF(NOT(ISBLANK($S135)),LEFT($S135,12),"")</f>
        <v>04.04.01.01.</v>
      </c>
      <c r="R135" s="66" t="str">
        <f aca="false">IF(NOT(ISBLANK($S135)),LEFT($S135,18),"")</f>
        <v>04.04.01.01.01.01.</v>
      </c>
      <c r="S135" s="66" t="s">
        <v>638</v>
      </c>
      <c r="T135" s="67" t="n">
        <v>40</v>
      </c>
    </row>
    <row r="136" customFormat="false" ht="10.15" hidden="false" customHeight="false" outlineLevel="0" collapsed="false">
      <c r="A136" s="66" t="str">
        <f aca="false">IF(NOT(ISBLANK($B136)),LEFT($B136,3),"")</f>
        <v/>
      </c>
      <c r="B136" s="66"/>
      <c r="C136" s="63" t="s">
        <v>54</v>
      </c>
      <c r="D136" s="66" t="str">
        <f aca="false">IF(NOT(ISBLANK($F136)),LEFT($F136,3),"")</f>
        <v/>
      </c>
      <c r="E136" s="66" t="str">
        <f aca="false">IF(NOT(ISBLANK($F136)),LEFT($F136,6),"")</f>
        <v/>
      </c>
      <c r="F136" s="66"/>
      <c r="G136" s="63" t="s">
        <v>54</v>
      </c>
      <c r="H136" s="66" t="str">
        <f aca="false">IF(NOT(ISBLANK($J136)),LEFT($J136,6),"")</f>
        <v>05.05.</v>
      </c>
      <c r="I136" s="66" t="str">
        <f aca="false">IF(NOT(ISBLANK($J136)),LEFT($J136,9),"")</f>
        <v>05.05.10.</v>
      </c>
      <c r="J136" s="66" t="s">
        <v>639</v>
      </c>
      <c r="K136" s="63" t="s">
        <v>54</v>
      </c>
      <c r="L136" s="66" t="str">
        <f aca="false">IF(NOT(ISBLANK($N136)),LEFT($N136,9),"")</f>
        <v>05.03.01.</v>
      </c>
      <c r="M136" s="66" t="str">
        <f aca="false">IF(NOT(ISBLANK($N136)),LEFT($N136,12),"")</f>
        <v>05.03.01.02.</v>
      </c>
      <c r="N136" s="66" t="s">
        <v>640</v>
      </c>
      <c r="O136" s="66" t="s">
        <v>641</v>
      </c>
      <c r="P136" s="63" t="s">
        <v>54</v>
      </c>
      <c r="Q136" s="66" t="str">
        <f aca="false">IF(NOT(ISBLANK($S136)),LEFT($S136,12),"")</f>
        <v>04.05.01.01.</v>
      </c>
      <c r="R136" s="66" t="str">
        <f aca="false">IF(NOT(ISBLANK($S136)),LEFT($S136,18),"")</f>
        <v>04.05.01.01.01.01.</v>
      </c>
      <c r="S136" s="66" t="s">
        <v>642</v>
      </c>
      <c r="T136" s="67" t="n">
        <v>1</v>
      </c>
    </row>
    <row r="137" customFormat="false" ht="10.15" hidden="false" customHeight="false" outlineLevel="0" collapsed="false">
      <c r="A137" s="66" t="str">
        <f aca="false">IF(NOT(ISBLANK($B137)),LEFT($B137,3),"")</f>
        <v/>
      </c>
      <c r="B137" s="66"/>
      <c r="C137" s="63" t="s">
        <v>54</v>
      </c>
      <c r="D137" s="66" t="str">
        <f aca="false">IF(NOT(ISBLANK($F137)),LEFT($F137,3),"")</f>
        <v/>
      </c>
      <c r="E137" s="66" t="str">
        <f aca="false">IF(NOT(ISBLANK($F137)),LEFT($F137,6),"")</f>
        <v/>
      </c>
      <c r="F137" s="66"/>
      <c r="G137" s="63" t="s">
        <v>54</v>
      </c>
      <c r="H137" s="66" t="str">
        <f aca="false">IF(NOT(ISBLANK($J137)),LEFT($J137,6),"")</f>
        <v>05.05.</v>
      </c>
      <c r="I137" s="66" t="str">
        <f aca="false">IF(NOT(ISBLANK($J137)),LEFT($J137,9),"")</f>
        <v>05.05.11.</v>
      </c>
      <c r="J137" s="66" t="s">
        <v>643</v>
      </c>
      <c r="K137" s="63" t="s">
        <v>54</v>
      </c>
      <c r="L137" s="66" t="str">
        <f aca="false">IF(NOT(ISBLANK($N137)),LEFT($N137,9),"")</f>
        <v>05.03.01.</v>
      </c>
      <c r="M137" s="66" t="str">
        <f aca="false">IF(NOT(ISBLANK($N137)),LEFT($N137,12),"")</f>
        <v>05.03.01.03.</v>
      </c>
      <c r="N137" s="66" t="s">
        <v>644</v>
      </c>
      <c r="O137" s="66" t="s">
        <v>645</v>
      </c>
      <c r="P137" s="63" t="s">
        <v>54</v>
      </c>
      <c r="Q137" s="66" t="str">
        <f aca="false">IF(NOT(ISBLANK($S137)),LEFT($S137,12),"")</f>
        <v>04.05.02.01.</v>
      </c>
      <c r="R137" s="66" t="str">
        <f aca="false">IF(NOT(ISBLANK($S137)),LEFT($S137,18),"")</f>
        <v>04.05.02.01.01.01.</v>
      </c>
      <c r="S137" s="66" t="s">
        <v>646</v>
      </c>
      <c r="T137" s="67" t="n">
        <v>2</v>
      </c>
    </row>
    <row r="138" customFormat="false" ht="10.15" hidden="false" customHeight="false" outlineLevel="0" collapsed="false">
      <c r="A138" s="66" t="str">
        <f aca="false">IF(NOT(ISBLANK($B138)),LEFT($B138,3),"")</f>
        <v/>
      </c>
      <c r="B138" s="66"/>
      <c r="C138" s="63" t="s">
        <v>54</v>
      </c>
      <c r="D138" s="66" t="str">
        <f aca="false">IF(NOT(ISBLANK($F138)),LEFT($F138,3),"")</f>
        <v/>
      </c>
      <c r="E138" s="66" t="str">
        <f aca="false">IF(NOT(ISBLANK($F138)),LEFT($F138,6),"")</f>
        <v/>
      </c>
      <c r="F138" s="66"/>
      <c r="G138" s="63" t="s">
        <v>54</v>
      </c>
      <c r="H138" s="66" t="str">
        <f aca="false">IF(NOT(ISBLANK($J138)),LEFT($J138,6),"")</f>
        <v>05.05.</v>
      </c>
      <c r="I138" s="66" t="str">
        <f aca="false">IF(NOT(ISBLANK($J138)),LEFT($J138,9),"")</f>
        <v>05.05.12.</v>
      </c>
      <c r="J138" s="66" t="s">
        <v>647</v>
      </c>
      <c r="K138" s="63" t="s">
        <v>54</v>
      </c>
      <c r="L138" s="66" t="str">
        <f aca="false">IF(NOT(ISBLANK($N138)),LEFT($N138,9),"")</f>
        <v>05.03.02.</v>
      </c>
      <c r="M138" s="66" t="str">
        <f aca="false">IF(NOT(ISBLANK($N138)),LEFT($N138,12),"")</f>
        <v>05.03.02.01.</v>
      </c>
      <c r="N138" s="66" t="s">
        <v>648</v>
      </c>
      <c r="O138" s="66" t="s">
        <v>649</v>
      </c>
      <c r="P138" s="63" t="s">
        <v>54</v>
      </c>
      <c r="Q138" s="66" t="str">
        <f aca="false">IF(NOT(ISBLANK($S138)),LEFT($S138,12),"")</f>
        <v>04.06.01.01.</v>
      </c>
      <c r="R138" s="66" t="str">
        <f aca="false">IF(NOT(ISBLANK($S138)),LEFT($S138,18),"")</f>
        <v>04.06.01.01.01.01.</v>
      </c>
      <c r="S138" s="66" t="s">
        <v>650</v>
      </c>
      <c r="T138" s="67" t="n">
        <v>2</v>
      </c>
    </row>
    <row r="139" customFormat="false" ht="10.15" hidden="false" customHeight="false" outlineLevel="0" collapsed="false">
      <c r="A139" s="66" t="str">
        <f aca="false">IF(NOT(ISBLANK($B139)),LEFT($B139,3),"")</f>
        <v/>
      </c>
      <c r="B139" s="66"/>
      <c r="C139" s="63" t="s">
        <v>54</v>
      </c>
      <c r="D139" s="66" t="str">
        <f aca="false">IF(NOT(ISBLANK($F139)),LEFT($F139,3),"")</f>
        <v/>
      </c>
      <c r="E139" s="66" t="str">
        <f aca="false">IF(NOT(ISBLANK($F139)),LEFT($F139,6),"")</f>
        <v/>
      </c>
      <c r="F139" s="66"/>
      <c r="G139" s="63" t="s">
        <v>54</v>
      </c>
      <c r="H139" s="66" t="str">
        <f aca="false">IF(NOT(ISBLANK($J139)),LEFT($J139,6),"")</f>
        <v>05.06.</v>
      </c>
      <c r="I139" s="66" t="str">
        <f aca="false">IF(NOT(ISBLANK($J139)),LEFT($J139,9),"")</f>
        <v>05.06.01.</v>
      </c>
      <c r="J139" s="66" t="s">
        <v>651</v>
      </c>
      <c r="K139" s="63" t="s">
        <v>54</v>
      </c>
      <c r="L139" s="66" t="str">
        <f aca="false">IF(NOT(ISBLANK($N139)),LEFT($N139,9),"")</f>
        <v>05.03.02.</v>
      </c>
      <c r="M139" s="66" t="str">
        <f aca="false">IF(NOT(ISBLANK($N139)),LEFT($N139,12),"")</f>
        <v>05.03.02.02.</v>
      </c>
      <c r="N139" s="66" t="s">
        <v>652</v>
      </c>
      <c r="O139" s="66" t="s">
        <v>653</v>
      </c>
      <c r="P139" s="63" t="s">
        <v>54</v>
      </c>
      <c r="Q139" s="66" t="str">
        <f aca="false">IF(NOT(ISBLANK($S139)),LEFT($S139,12),"")</f>
        <v>04.06.02.01.</v>
      </c>
      <c r="R139" s="66" t="str">
        <f aca="false">IF(NOT(ISBLANK($S139)),LEFT($S139,18),"")</f>
        <v>04.06.02.01.01.01.</v>
      </c>
      <c r="S139" s="66" t="s">
        <v>654</v>
      </c>
      <c r="T139" s="67" t="n">
        <v>1</v>
      </c>
    </row>
    <row r="140" customFormat="false" ht="10.15" hidden="false" customHeight="false" outlineLevel="0" collapsed="false">
      <c r="A140" s="66" t="str">
        <f aca="false">IF(NOT(ISBLANK($B140)),LEFT($B140,3),"")</f>
        <v/>
      </c>
      <c r="B140" s="66"/>
      <c r="C140" s="63" t="s">
        <v>54</v>
      </c>
      <c r="D140" s="66" t="str">
        <f aca="false">IF(NOT(ISBLANK($F140)),LEFT($F140,3),"")</f>
        <v/>
      </c>
      <c r="E140" s="66" t="str">
        <f aca="false">IF(NOT(ISBLANK($F140)),LEFT($F140,6),"")</f>
        <v/>
      </c>
      <c r="F140" s="66"/>
      <c r="G140" s="63" t="s">
        <v>54</v>
      </c>
      <c r="H140" s="66" t="str">
        <f aca="false">IF(NOT(ISBLANK($J140)),LEFT($J140,6),"")</f>
        <v>05.06.</v>
      </c>
      <c r="I140" s="66" t="str">
        <f aca="false">IF(NOT(ISBLANK($J140)),LEFT($J140,9),"")</f>
        <v>05.06.02.</v>
      </c>
      <c r="J140" s="66" t="s">
        <v>655</v>
      </c>
      <c r="K140" s="63" t="s">
        <v>54</v>
      </c>
      <c r="L140" s="66" t="str">
        <f aca="false">IF(NOT(ISBLANK($N140)),LEFT($N140,9),"")</f>
        <v>05.03.02.</v>
      </c>
      <c r="M140" s="66" t="str">
        <f aca="false">IF(NOT(ISBLANK($N140)),LEFT($N140,12),"")</f>
        <v>05.03.02.03.</v>
      </c>
      <c r="N140" s="66" t="s">
        <v>656</v>
      </c>
      <c r="O140" s="66" t="s">
        <v>657</v>
      </c>
      <c r="P140" s="63" t="s">
        <v>54</v>
      </c>
      <c r="Q140" s="66" t="str">
        <f aca="false">IF(NOT(ISBLANK($S140)),LEFT($S140,12),"")</f>
        <v>04.06.03.01.</v>
      </c>
      <c r="R140" s="66" t="str">
        <f aca="false">IF(NOT(ISBLANK($S140)),LEFT($S140,18),"")</f>
        <v>04.06.03.01.01.01.</v>
      </c>
      <c r="S140" s="66" t="s">
        <v>658</v>
      </c>
      <c r="T140" s="67" t="n">
        <v>3</v>
      </c>
    </row>
    <row r="141" customFormat="false" ht="10.15" hidden="false" customHeight="false" outlineLevel="0" collapsed="false">
      <c r="A141" s="66" t="str">
        <f aca="false">IF(NOT(ISBLANK($B141)),LEFT($B141,3),"")</f>
        <v/>
      </c>
      <c r="B141" s="66"/>
      <c r="C141" s="63" t="s">
        <v>54</v>
      </c>
      <c r="D141" s="66" t="str">
        <f aca="false">IF(NOT(ISBLANK($F141)),LEFT($F141,3),"")</f>
        <v/>
      </c>
      <c r="E141" s="66" t="str">
        <f aca="false">IF(NOT(ISBLANK($F141)),LEFT($F141,6),"")</f>
        <v/>
      </c>
      <c r="F141" s="66"/>
      <c r="G141" s="63" t="s">
        <v>54</v>
      </c>
      <c r="H141" s="66" t="str">
        <f aca="false">IF(NOT(ISBLANK($J141)),LEFT($J141,6),"")</f>
        <v>05.06.</v>
      </c>
      <c r="I141" s="66" t="str">
        <f aca="false">IF(NOT(ISBLANK($J141)),LEFT($J141,9),"")</f>
        <v>05.06.03.</v>
      </c>
      <c r="J141" s="66" t="s">
        <v>659</v>
      </c>
      <c r="K141" s="63" t="s">
        <v>54</v>
      </c>
      <c r="L141" s="66" t="str">
        <f aca="false">IF(NOT(ISBLANK($N141)),LEFT($N141,9),"")</f>
        <v>05.03.03.</v>
      </c>
      <c r="M141" s="66" t="str">
        <f aca="false">IF(NOT(ISBLANK($N141)),LEFT($N141,12),"")</f>
        <v>05.03.03.01.</v>
      </c>
      <c r="N141" s="66" t="s">
        <v>660</v>
      </c>
      <c r="O141" s="66" t="s">
        <v>661</v>
      </c>
      <c r="P141" s="63" t="s">
        <v>54</v>
      </c>
      <c r="Q141" s="66" t="str">
        <f aca="false">IF(NOT(ISBLANK($S141)),LEFT($S141,12),"")</f>
        <v>04.06.04.01.</v>
      </c>
      <c r="R141" s="66" t="str">
        <f aca="false">IF(NOT(ISBLANK($S141)),LEFT($S141,18),"")</f>
        <v>04.06.04.01.01.01.</v>
      </c>
      <c r="S141" s="66" t="s">
        <v>662</v>
      </c>
      <c r="T141" s="67" t="n">
        <v>2</v>
      </c>
    </row>
    <row r="142" customFormat="false" ht="10.15" hidden="false" customHeight="false" outlineLevel="0" collapsed="false">
      <c r="A142" s="66" t="str">
        <f aca="false">IF(NOT(ISBLANK($B142)),LEFT($B142,3),"")</f>
        <v/>
      </c>
      <c r="B142" s="66"/>
      <c r="C142" s="63" t="s">
        <v>54</v>
      </c>
      <c r="D142" s="66" t="str">
        <f aca="false">IF(NOT(ISBLANK($F142)),LEFT($F142,3),"")</f>
        <v/>
      </c>
      <c r="E142" s="66" t="str">
        <f aca="false">IF(NOT(ISBLANK($F142)),LEFT($F142,6),"")</f>
        <v/>
      </c>
      <c r="F142" s="66"/>
      <c r="G142" s="63" t="s">
        <v>54</v>
      </c>
      <c r="H142" s="66" t="str">
        <f aca="false">IF(NOT(ISBLANK($J142)),LEFT($J142,6),"")</f>
        <v>05.06.</v>
      </c>
      <c r="I142" s="66" t="str">
        <f aca="false">IF(NOT(ISBLANK($J142)),LEFT($J142,9),"")</f>
        <v>05.06.04.</v>
      </c>
      <c r="J142" s="66" t="s">
        <v>663</v>
      </c>
      <c r="K142" s="63" t="s">
        <v>54</v>
      </c>
      <c r="L142" s="66" t="str">
        <f aca="false">IF(NOT(ISBLANK($N142)),LEFT($N142,9),"")</f>
        <v>05.03.04.</v>
      </c>
      <c r="M142" s="66" t="str">
        <f aca="false">IF(NOT(ISBLANK($N142)),LEFT($N142,12),"")</f>
        <v>05.03.04.01.</v>
      </c>
      <c r="N142" s="66" t="s">
        <v>664</v>
      </c>
      <c r="O142" s="66" t="s">
        <v>665</v>
      </c>
      <c r="P142" s="63" t="s">
        <v>54</v>
      </c>
      <c r="Q142" s="66" t="str">
        <f aca="false">IF(NOT(ISBLANK($S142)),LEFT($S142,12),"")</f>
        <v>04.07.01.01.</v>
      </c>
      <c r="R142" s="66" t="str">
        <f aca="false">IF(NOT(ISBLANK($S142)),LEFT($S142,18),"")</f>
        <v>04.07.01.01.01.01.</v>
      </c>
      <c r="S142" s="66" t="s">
        <v>666</v>
      </c>
      <c r="T142" s="67" t="n">
        <v>8</v>
      </c>
    </row>
    <row r="143" customFormat="false" ht="10.15" hidden="false" customHeight="false" outlineLevel="0" collapsed="false">
      <c r="A143" s="66" t="str">
        <f aca="false">IF(NOT(ISBLANK($B143)),LEFT($B143,3),"")</f>
        <v/>
      </c>
      <c r="B143" s="66"/>
      <c r="C143" s="63" t="s">
        <v>54</v>
      </c>
      <c r="D143" s="66" t="str">
        <f aca="false">IF(NOT(ISBLANK($F143)),LEFT($F143,3),"")</f>
        <v/>
      </c>
      <c r="E143" s="66" t="str">
        <f aca="false">IF(NOT(ISBLANK($F143)),LEFT($F143,6),"")</f>
        <v/>
      </c>
      <c r="F143" s="66"/>
      <c r="G143" s="63" t="s">
        <v>54</v>
      </c>
      <c r="H143" s="66" t="str">
        <f aca="false">IF(NOT(ISBLANK($J143)),LEFT($J143,6),"")</f>
        <v>05.07.</v>
      </c>
      <c r="I143" s="66" t="str">
        <f aca="false">IF(NOT(ISBLANK($J143)),LEFT($J143,9),"")</f>
        <v>05.07.01.</v>
      </c>
      <c r="J143" s="66" t="s">
        <v>667</v>
      </c>
      <c r="K143" s="63" t="s">
        <v>54</v>
      </c>
      <c r="L143" s="66" t="str">
        <f aca="false">IF(NOT(ISBLANK($N143)),LEFT($N143,9),"")</f>
        <v>05.03.04.</v>
      </c>
      <c r="M143" s="66" t="str">
        <f aca="false">IF(NOT(ISBLANK($N143)),LEFT($N143,12),"")</f>
        <v>05.03.04.02.</v>
      </c>
      <c r="N143" s="66" t="s">
        <v>668</v>
      </c>
      <c r="O143" s="66" t="s">
        <v>669</v>
      </c>
      <c r="P143" s="63" t="s">
        <v>54</v>
      </c>
      <c r="Q143" s="66" t="str">
        <f aca="false">IF(NOT(ISBLANK($S143)),LEFT($S143,12),"")</f>
        <v>04.07.02.01.</v>
      </c>
      <c r="R143" s="66" t="str">
        <f aca="false">IF(NOT(ISBLANK($S143)),LEFT($S143,18),"")</f>
        <v>04.07.02.01.01.01.</v>
      </c>
      <c r="S143" s="66" t="s">
        <v>670</v>
      </c>
      <c r="T143" s="67" t="n">
        <v>16</v>
      </c>
    </row>
    <row r="144" customFormat="false" ht="10.15" hidden="false" customHeight="false" outlineLevel="0" collapsed="false">
      <c r="A144" s="66" t="str">
        <f aca="false">IF(NOT(ISBLANK($B144)),LEFT($B144,3),"")</f>
        <v/>
      </c>
      <c r="B144" s="66"/>
      <c r="C144" s="63" t="s">
        <v>54</v>
      </c>
      <c r="D144" s="66" t="str">
        <f aca="false">IF(NOT(ISBLANK($F144)),LEFT($F144,3),"")</f>
        <v/>
      </c>
      <c r="E144" s="66" t="str">
        <f aca="false">IF(NOT(ISBLANK($F144)),LEFT($F144,6),"")</f>
        <v/>
      </c>
      <c r="F144" s="66"/>
      <c r="G144" s="63" t="s">
        <v>54</v>
      </c>
      <c r="H144" s="66" t="str">
        <f aca="false">IF(NOT(ISBLANK($J144)),LEFT($J144,6),"")</f>
        <v>05.07.</v>
      </c>
      <c r="I144" s="66" t="str">
        <f aca="false">IF(NOT(ISBLANK($J144)),LEFT($J144,9),"")</f>
        <v>05.07.06.</v>
      </c>
      <c r="J144" s="66" t="s">
        <v>671</v>
      </c>
      <c r="K144" s="63" t="s">
        <v>54</v>
      </c>
      <c r="L144" s="66" t="str">
        <f aca="false">IF(NOT(ISBLANK($N144)),LEFT($N144,9),"")</f>
        <v>05.03.04.</v>
      </c>
      <c r="M144" s="66" t="str">
        <f aca="false">IF(NOT(ISBLANK($N144)),LEFT($N144,12),"")</f>
        <v>05.03.04.03.</v>
      </c>
      <c r="N144" s="66" t="s">
        <v>672</v>
      </c>
      <c r="O144" s="66" t="s">
        <v>673</v>
      </c>
      <c r="P144" s="63" t="s">
        <v>54</v>
      </c>
      <c r="Q144" s="66" t="str">
        <f aca="false">IF(NOT(ISBLANK($S144)),LEFT($S144,12),"")</f>
        <v>04.07.03.01.</v>
      </c>
      <c r="R144" s="66" t="str">
        <f aca="false">IF(NOT(ISBLANK($S144)),LEFT($S144,18),"")</f>
        <v>04.07.03.01.01.01.</v>
      </c>
      <c r="S144" s="66" t="s">
        <v>674</v>
      </c>
      <c r="T144" s="67" t="n">
        <v>24</v>
      </c>
    </row>
    <row r="145" customFormat="false" ht="10.15" hidden="false" customHeight="false" outlineLevel="0" collapsed="false">
      <c r="A145" s="66" t="str">
        <f aca="false">IF(NOT(ISBLANK($B145)),LEFT($B145,3),"")</f>
        <v/>
      </c>
      <c r="B145" s="66"/>
      <c r="C145" s="63" t="s">
        <v>54</v>
      </c>
      <c r="D145" s="66" t="str">
        <f aca="false">IF(NOT(ISBLANK($F145)),LEFT($F145,3),"")</f>
        <v/>
      </c>
      <c r="E145" s="66" t="str">
        <f aca="false">IF(NOT(ISBLANK($F145)),LEFT($F145,6),"")</f>
        <v/>
      </c>
      <c r="F145" s="66"/>
      <c r="G145" s="63" t="s">
        <v>54</v>
      </c>
      <c r="H145" s="66" t="str">
        <f aca="false">IF(NOT(ISBLANK($J145)),LEFT($J145,6),"")</f>
        <v>05.07.</v>
      </c>
      <c r="I145" s="66" t="str">
        <f aca="false">IF(NOT(ISBLANK($J145)),LEFT($J145,9),"")</f>
        <v>05.07.07.</v>
      </c>
      <c r="J145" s="66" t="s">
        <v>675</v>
      </c>
      <c r="K145" s="63" t="s">
        <v>54</v>
      </c>
      <c r="L145" s="66" t="str">
        <f aca="false">IF(NOT(ISBLANK($N145)),LEFT($N145,9),"")</f>
        <v>05.03.05.</v>
      </c>
      <c r="M145" s="66" t="str">
        <f aca="false">IF(NOT(ISBLANK($N145)),LEFT($N145,12),"")</f>
        <v>05.03.05.01.</v>
      </c>
      <c r="N145" s="66" t="s">
        <v>676</v>
      </c>
      <c r="O145" s="66" t="s">
        <v>677</v>
      </c>
      <c r="P145" s="63" t="s">
        <v>54</v>
      </c>
      <c r="Q145" s="66" t="str">
        <f aca="false">IF(NOT(ISBLANK($S145)),LEFT($S145,12),"")</f>
        <v>04.07.04.01.</v>
      </c>
      <c r="R145" s="66" t="str">
        <f aca="false">IF(NOT(ISBLANK($S145)),LEFT($S145,18),"")</f>
        <v>04.07.04.01.01.01.</v>
      </c>
      <c r="S145" s="66" t="s">
        <v>678</v>
      </c>
      <c r="T145" s="67" t="n">
        <v>16</v>
      </c>
    </row>
    <row r="146" customFormat="false" ht="10.15" hidden="false" customHeight="false" outlineLevel="0" collapsed="false">
      <c r="A146" s="66" t="str">
        <f aca="false">IF(NOT(ISBLANK($B146)),LEFT($B146,3),"")</f>
        <v/>
      </c>
      <c r="B146" s="66"/>
      <c r="C146" s="63" t="s">
        <v>54</v>
      </c>
      <c r="D146" s="66" t="str">
        <f aca="false">IF(NOT(ISBLANK($F146)),LEFT($F146,3),"")</f>
        <v/>
      </c>
      <c r="E146" s="66" t="str">
        <f aca="false">IF(NOT(ISBLANK($F146)),LEFT($F146,6),"")</f>
        <v/>
      </c>
      <c r="F146" s="66"/>
      <c r="G146" s="63" t="s">
        <v>54</v>
      </c>
      <c r="H146" s="66" t="str">
        <f aca="false">IF(NOT(ISBLANK($J146)),LEFT($J146,6),"")</f>
        <v>05.07.</v>
      </c>
      <c r="I146" s="66" t="str">
        <f aca="false">IF(NOT(ISBLANK($J146)),LEFT($J146,9),"")</f>
        <v>05.07.08.</v>
      </c>
      <c r="J146" s="66" t="s">
        <v>679</v>
      </c>
      <c r="K146" s="63" t="s">
        <v>54</v>
      </c>
      <c r="L146" s="66" t="str">
        <f aca="false">IF(NOT(ISBLANK($N146)),LEFT($N146,9),"")</f>
        <v>05.03.05.</v>
      </c>
      <c r="M146" s="66" t="str">
        <f aca="false">IF(NOT(ISBLANK($N146)),LEFT($N146,12),"")</f>
        <v>05.03.05.02.</v>
      </c>
      <c r="N146" s="66" t="s">
        <v>680</v>
      </c>
      <c r="O146" s="66" t="s">
        <v>681</v>
      </c>
      <c r="P146" s="63" t="s">
        <v>54</v>
      </c>
      <c r="Q146" s="66" t="str">
        <f aca="false">IF(NOT(ISBLANK($S146)),LEFT($S146,12),"")</f>
        <v>04.07.05.01.</v>
      </c>
      <c r="R146" s="66" t="str">
        <f aca="false">IF(NOT(ISBLANK($S146)),LEFT($S146,18),"")</f>
        <v>04.07.05.01.01.01.</v>
      </c>
      <c r="S146" s="66" t="s">
        <v>682</v>
      </c>
      <c r="T146" s="67" t="n">
        <v>16</v>
      </c>
    </row>
    <row r="147" customFormat="false" ht="10.15" hidden="false" customHeight="false" outlineLevel="0" collapsed="false">
      <c r="A147" s="66" t="str">
        <f aca="false">IF(NOT(ISBLANK($B147)),LEFT($B147,3),"")</f>
        <v/>
      </c>
      <c r="B147" s="66"/>
      <c r="C147" s="63" t="s">
        <v>54</v>
      </c>
      <c r="D147" s="66" t="str">
        <f aca="false">IF(NOT(ISBLANK($F147)),LEFT($F147,3),"")</f>
        <v/>
      </c>
      <c r="E147" s="66" t="str">
        <f aca="false">IF(NOT(ISBLANK($F147)),LEFT($F147,6),"")</f>
        <v/>
      </c>
      <c r="F147" s="66"/>
      <c r="G147" s="63" t="s">
        <v>54</v>
      </c>
      <c r="H147" s="66" t="str">
        <f aca="false">IF(NOT(ISBLANK($J147)),LEFT($J147,6),"")</f>
        <v>05.07.</v>
      </c>
      <c r="I147" s="66" t="str">
        <f aca="false">IF(NOT(ISBLANK($J147)),LEFT($J147,9),"")</f>
        <v>05.07.09.</v>
      </c>
      <c r="J147" s="66" t="s">
        <v>683</v>
      </c>
      <c r="K147" s="63" t="s">
        <v>54</v>
      </c>
      <c r="L147" s="66" t="str">
        <f aca="false">IF(NOT(ISBLANK($N147)),LEFT($N147,9),"")</f>
        <v>05.03.05.</v>
      </c>
      <c r="M147" s="66" t="str">
        <f aca="false">IF(NOT(ISBLANK($N147)),LEFT($N147,12),"")</f>
        <v>05.03.05.03.</v>
      </c>
      <c r="N147" s="66" t="s">
        <v>684</v>
      </c>
      <c r="O147" s="66" t="s">
        <v>685</v>
      </c>
      <c r="P147" s="63" t="s">
        <v>54</v>
      </c>
      <c r="Q147" s="66" t="str">
        <f aca="false">IF(NOT(ISBLANK($S147)),LEFT($S147,12),"")</f>
        <v>04.07.06.01.</v>
      </c>
      <c r="R147" s="66" t="str">
        <f aca="false">IF(NOT(ISBLANK($S147)),LEFT($S147,18),"")</f>
        <v>04.07.06.01.01.01.</v>
      </c>
      <c r="S147" s="66" t="s">
        <v>686</v>
      </c>
      <c r="T147" s="67" t="n">
        <v>16</v>
      </c>
    </row>
    <row r="148" customFormat="false" ht="10.15" hidden="false" customHeight="false" outlineLevel="0" collapsed="false">
      <c r="A148" s="66" t="str">
        <f aca="false">IF(NOT(ISBLANK($B148)),LEFT($B148,3),"")</f>
        <v/>
      </c>
      <c r="B148" s="66"/>
      <c r="C148" s="63" t="s">
        <v>54</v>
      </c>
      <c r="D148" s="66" t="str">
        <f aca="false">IF(NOT(ISBLANK($F148)),LEFT($F148,3),"")</f>
        <v/>
      </c>
      <c r="E148" s="66" t="str">
        <f aca="false">IF(NOT(ISBLANK($F148)),LEFT($F148,6),"")</f>
        <v/>
      </c>
      <c r="F148" s="66"/>
      <c r="G148" s="63" t="s">
        <v>54</v>
      </c>
      <c r="H148" s="66" t="str">
        <f aca="false">IF(NOT(ISBLANK($J148)),LEFT($J148,6),"")</f>
        <v>05.07.</v>
      </c>
      <c r="I148" s="66" t="str">
        <f aca="false">IF(NOT(ISBLANK($J148)),LEFT($J148,9),"")</f>
        <v>05.07.10.</v>
      </c>
      <c r="J148" s="66" t="s">
        <v>687</v>
      </c>
      <c r="K148" s="63" t="s">
        <v>54</v>
      </c>
      <c r="L148" s="66" t="str">
        <f aca="false">IF(NOT(ISBLANK($N148)),LEFT($N148,9),"")</f>
        <v>05.03.06.</v>
      </c>
      <c r="M148" s="66" t="str">
        <f aca="false">IF(NOT(ISBLANK($N148)),LEFT($N148,12),"")</f>
        <v>05.03.06.01.</v>
      </c>
      <c r="N148" s="66" t="s">
        <v>688</v>
      </c>
      <c r="O148" s="66" t="s">
        <v>689</v>
      </c>
      <c r="P148" s="63" t="s">
        <v>54</v>
      </c>
      <c r="Q148" s="66" t="str">
        <f aca="false">IF(NOT(ISBLANK($S148)),LEFT($S148,12),"")</f>
        <v>04.08.01.01.</v>
      </c>
      <c r="R148" s="66" t="str">
        <f aca="false">IF(NOT(ISBLANK($S148)),LEFT($S148,18),"")</f>
        <v>04.08.01.01.01.01.</v>
      </c>
      <c r="S148" s="66" t="s">
        <v>690</v>
      </c>
      <c r="T148" s="67" t="n">
        <v>15</v>
      </c>
    </row>
    <row r="149" customFormat="false" ht="10.15" hidden="false" customHeight="false" outlineLevel="0" collapsed="false">
      <c r="A149" s="66" t="str">
        <f aca="false">IF(NOT(ISBLANK($B149)),LEFT($B149,3),"")</f>
        <v/>
      </c>
      <c r="B149" s="66"/>
      <c r="C149" s="63" t="s">
        <v>54</v>
      </c>
      <c r="D149" s="66" t="str">
        <f aca="false">IF(NOT(ISBLANK($F149)),LEFT($F149,3),"")</f>
        <v/>
      </c>
      <c r="E149" s="66" t="str">
        <f aca="false">IF(NOT(ISBLANK($F149)),LEFT($F149,6),"")</f>
        <v/>
      </c>
      <c r="F149" s="66"/>
      <c r="G149" s="63" t="s">
        <v>54</v>
      </c>
      <c r="H149" s="66" t="str">
        <f aca="false">IF(NOT(ISBLANK($J149)),LEFT($J149,6),"")</f>
        <v>05.07.</v>
      </c>
      <c r="I149" s="66" t="str">
        <f aca="false">IF(NOT(ISBLANK($J149)),LEFT($J149,9),"")</f>
        <v>05.07.11.</v>
      </c>
      <c r="J149" s="66" t="s">
        <v>691</v>
      </c>
      <c r="K149" s="63" t="s">
        <v>54</v>
      </c>
      <c r="L149" s="66" t="str">
        <f aca="false">IF(NOT(ISBLANK($N149)),LEFT($N149,9),"")</f>
        <v>05.03.07.</v>
      </c>
      <c r="M149" s="66" t="str">
        <f aca="false">IF(NOT(ISBLANK($N149)),LEFT($N149,12),"")</f>
        <v>05.03.07.01.</v>
      </c>
      <c r="N149" s="66" t="s">
        <v>692</v>
      </c>
      <c r="O149" s="66" t="s">
        <v>693</v>
      </c>
      <c r="P149" s="63" t="s">
        <v>54</v>
      </c>
      <c r="Q149" s="66" t="str">
        <f aca="false">IF(NOT(ISBLANK($S149)),LEFT($S149,12),"")</f>
        <v>04.08.02.01.</v>
      </c>
      <c r="R149" s="66" t="str">
        <f aca="false">IF(NOT(ISBLANK($S149)),LEFT($S149,18),"")</f>
        <v>04.08.02.01.01.01.</v>
      </c>
      <c r="S149" s="66" t="s">
        <v>694</v>
      </c>
      <c r="T149" s="67" t="n">
        <v>3</v>
      </c>
    </row>
    <row r="150" customFormat="false" ht="10.15" hidden="false" customHeight="false" outlineLevel="0" collapsed="false">
      <c r="A150" s="66" t="str">
        <f aca="false">IF(NOT(ISBLANK($B150)),LEFT($B150,3),"")</f>
        <v/>
      </c>
      <c r="B150" s="66"/>
      <c r="C150" s="63" t="s">
        <v>54</v>
      </c>
      <c r="D150" s="66" t="str">
        <f aca="false">IF(NOT(ISBLANK($F150)),LEFT($F150,3),"")</f>
        <v/>
      </c>
      <c r="E150" s="66" t="str">
        <f aca="false">IF(NOT(ISBLANK($F150)),LEFT($F150,6),"")</f>
        <v/>
      </c>
      <c r="F150" s="66"/>
      <c r="G150" s="63" t="s">
        <v>54</v>
      </c>
      <c r="H150" s="66" t="str">
        <f aca="false">IF(NOT(ISBLANK($J150)),LEFT($J150,6),"")</f>
        <v>05.07.</v>
      </c>
      <c r="I150" s="66" t="str">
        <f aca="false">IF(NOT(ISBLANK($J150)),LEFT($J150,9),"")</f>
        <v>05.07.12.</v>
      </c>
      <c r="J150" s="66" t="s">
        <v>695</v>
      </c>
      <c r="K150" s="63" t="s">
        <v>54</v>
      </c>
      <c r="L150" s="66" t="str">
        <f aca="false">IF(NOT(ISBLANK($N150)),LEFT($N150,9),"")</f>
        <v>05.03.08.</v>
      </c>
      <c r="M150" s="66" t="str">
        <f aca="false">IF(NOT(ISBLANK($N150)),LEFT($N150,12),"")</f>
        <v>05.03.08.01.</v>
      </c>
      <c r="N150" s="66" t="s">
        <v>696</v>
      </c>
      <c r="O150" s="66" t="s">
        <v>697</v>
      </c>
      <c r="P150" s="63" t="s">
        <v>54</v>
      </c>
      <c r="Q150" s="66" t="str">
        <f aca="false">IF(NOT(ISBLANK($S150)),LEFT($S150,12),"")</f>
        <v>04.08.03.01.</v>
      </c>
      <c r="R150" s="66" t="str">
        <f aca="false">IF(NOT(ISBLANK($S150)),LEFT($S150,18),"")</f>
        <v>04.08.03.01.01.01.</v>
      </c>
      <c r="S150" s="66" t="s">
        <v>698</v>
      </c>
      <c r="T150" s="67" t="n">
        <v>5</v>
      </c>
    </row>
    <row r="151" customFormat="false" ht="10.15" hidden="false" customHeight="false" outlineLevel="0" collapsed="false">
      <c r="A151" s="66" t="str">
        <f aca="false">IF(NOT(ISBLANK($B151)),LEFT($B151,3),"")</f>
        <v/>
      </c>
      <c r="B151" s="66"/>
      <c r="C151" s="63" t="s">
        <v>54</v>
      </c>
      <c r="D151" s="66" t="str">
        <f aca="false">IF(NOT(ISBLANK($F151)),LEFT($F151,3),"")</f>
        <v/>
      </c>
      <c r="E151" s="66" t="str">
        <f aca="false">IF(NOT(ISBLANK($F151)),LEFT($F151,6),"")</f>
        <v/>
      </c>
      <c r="F151" s="66"/>
      <c r="G151" s="63" t="s">
        <v>54</v>
      </c>
      <c r="H151" s="66" t="str">
        <f aca="false">IF(NOT(ISBLANK($J151)),LEFT($J151,6),"")</f>
        <v>05.07.</v>
      </c>
      <c r="I151" s="66" t="str">
        <f aca="false">IF(NOT(ISBLANK($J151)),LEFT($J151,9),"")</f>
        <v>05.07.13.</v>
      </c>
      <c r="J151" s="66" t="s">
        <v>699</v>
      </c>
      <c r="K151" s="63" t="s">
        <v>54</v>
      </c>
      <c r="L151" s="66" t="str">
        <f aca="false">IF(NOT(ISBLANK($N151)),LEFT($N151,9),"")</f>
        <v>05.04.01.</v>
      </c>
      <c r="M151" s="66" t="str">
        <f aca="false">IF(NOT(ISBLANK($N151)),LEFT($N151,12),"")</f>
        <v>05.04.01.01.</v>
      </c>
      <c r="N151" s="66" t="s">
        <v>700</v>
      </c>
      <c r="O151" s="66" t="s">
        <v>701</v>
      </c>
      <c r="P151" s="63" t="s">
        <v>54</v>
      </c>
      <c r="Q151" s="66" t="str">
        <f aca="false">IF(NOT(ISBLANK($S151)),LEFT($S151,12),"")</f>
        <v>04.08.04.01.</v>
      </c>
      <c r="R151" s="66" t="str">
        <f aca="false">IF(NOT(ISBLANK($S151)),LEFT($S151,18),"")</f>
        <v>04.08.04.01.01.01.</v>
      </c>
      <c r="S151" s="66" t="s">
        <v>702</v>
      </c>
      <c r="T151" s="67" t="n">
        <v>5</v>
      </c>
    </row>
    <row r="152" customFormat="false" ht="10.15" hidden="false" customHeight="false" outlineLevel="0" collapsed="false">
      <c r="A152" s="66" t="str">
        <f aca="false">IF(NOT(ISBLANK($B152)),LEFT($B152,3),"")</f>
        <v/>
      </c>
      <c r="B152" s="66"/>
      <c r="C152" s="63" t="s">
        <v>54</v>
      </c>
      <c r="D152" s="66" t="str">
        <f aca="false">IF(NOT(ISBLANK($F152)),LEFT($F152,3),"")</f>
        <v/>
      </c>
      <c r="E152" s="66" t="str">
        <f aca="false">IF(NOT(ISBLANK($F152)),LEFT($F152,6),"")</f>
        <v/>
      </c>
      <c r="F152" s="66"/>
      <c r="G152" s="63" t="s">
        <v>54</v>
      </c>
      <c r="H152" s="66" t="str">
        <f aca="false">IF(NOT(ISBLANK($J152)),LEFT($J152,6),"")</f>
        <v>05.07.</v>
      </c>
      <c r="I152" s="66" t="str">
        <f aca="false">IF(NOT(ISBLANK($J152)),LEFT($J152,9),"")</f>
        <v>05.07.14.</v>
      </c>
      <c r="J152" s="66" t="s">
        <v>703</v>
      </c>
      <c r="K152" s="63" t="s">
        <v>54</v>
      </c>
      <c r="L152" s="66" t="str">
        <f aca="false">IF(NOT(ISBLANK($N152)),LEFT($N152,9),"")</f>
        <v>05.04.01.</v>
      </c>
      <c r="M152" s="66" t="str">
        <f aca="false">IF(NOT(ISBLANK($N152)),LEFT($N152,12),"")</f>
        <v>05.04.01.02.</v>
      </c>
      <c r="N152" s="66" t="s">
        <v>704</v>
      </c>
      <c r="O152" s="66" t="s">
        <v>705</v>
      </c>
      <c r="P152" s="63" t="s">
        <v>54</v>
      </c>
      <c r="Q152" s="66" t="str">
        <f aca="false">IF(NOT(ISBLANK($S152)),LEFT($S152,12),"")</f>
        <v>04.09.01.01.</v>
      </c>
      <c r="R152" s="66" t="str">
        <f aca="false">IF(NOT(ISBLANK($S152)),LEFT($S152,18),"")</f>
        <v>04.09.01.01.01.01.</v>
      </c>
      <c r="S152" s="66" t="s">
        <v>706</v>
      </c>
      <c r="T152" s="67" t="n">
        <v>16</v>
      </c>
    </row>
    <row r="153" customFormat="false" ht="10.15" hidden="false" customHeight="false" outlineLevel="0" collapsed="false">
      <c r="A153" s="66" t="str">
        <f aca="false">IF(NOT(ISBLANK($B153)),LEFT($B153,3),"")</f>
        <v/>
      </c>
      <c r="B153" s="66"/>
      <c r="C153" s="63" t="s">
        <v>54</v>
      </c>
      <c r="D153" s="66" t="str">
        <f aca="false">IF(NOT(ISBLANK($F153)),LEFT($F153,3),"")</f>
        <v/>
      </c>
      <c r="E153" s="66" t="str">
        <f aca="false">IF(NOT(ISBLANK($F153)),LEFT($F153,6),"")</f>
        <v/>
      </c>
      <c r="F153" s="66"/>
      <c r="G153" s="63" t="s">
        <v>54</v>
      </c>
      <c r="H153" s="66" t="str">
        <f aca="false">IF(NOT(ISBLANK($J153)),LEFT($J153,6),"")</f>
        <v>05.07.</v>
      </c>
      <c r="I153" s="66" t="str">
        <f aca="false">IF(NOT(ISBLANK($J153)),LEFT($J153,9),"")</f>
        <v>05.07.15.</v>
      </c>
      <c r="J153" s="66" t="s">
        <v>707</v>
      </c>
      <c r="K153" s="63" t="s">
        <v>54</v>
      </c>
      <c r="L153" s="66" t="str">
        <f aca="false">IF(NOT(ISBLANK($N153)),LEFT($N153,9),"")</f>
        <v>05.04.01.</v>
      </c>
      <c r="M153" s="66" t="str">
        <f aca="false">IF(NOT(ISBLANK($N153)),LEFT($N153,12),"")</f>
        <v>05.04.01.03.</v>
      </c>
      <c r="N153" s="66" t="s">
        <v>708</v>
      </c>
      <c r="O153" s="66" t="s">
        <v>709</v>
      </c>
      <c r="P153" s="63" t="s">
        <v>54</v>
      </c>
      <c r="Q153" s="66" t="str">
        <f aca="false">IF(NOT(ISBLANK($S153)),LEFT($S153,12),"")</f>
        <v>04.09.02.01.</v>
      </c>
      <c r="R153" s="66" t="str">
        <f aca="false">IF(NOT(ISBLANK($S153)),LEFT($S153,18),"")</f>
        <v>04.09.02.01.01.01.</v>
      </c>
      <c r="S153" s="66" t="s">
        <v>710</v>
      </c>
      <c r="T153" s="67" t="n">
        <v>8</v>
      </c>
    </row>
    <row r="154" customFormat="false" ht="10.15" hidden="false" customHeight="false" outlineLevel="0" collapsed="false">
      <c r="A154" s="66" t="str">
        <f aca="false">IF(NOT(ISBLANK($B154)),LEFT($B154,3),"")</f>
        <v/>
      </c>
      <c r="B154" s="66"/>
      <c r="C154" s="63" t="s">
        <v>54</v>
      </c>
      <c r="D154" s="66" t="str">
        <f aca="false">IF(NOT(ISBLANK($F154)),LEFT($F154,3),"")</f>
        <v/>
      </c>
      <c r="E154" s="66" t="str">
        <f aca="false">IF(NOT(ISBLANK($F154)),LEFT($F154,6),"")</f>
        <v/>
      </c>
      <c r="F154" s="66"/>
      <c r="G154" s="63" t="s">
        <v>54</v>
      </c>
      <c r="H154" s="66" t="str">
        <f aca="false">IF(NOT(ISBLANK($J154)),LEFT($J154,6),"")</f>
        <v>05.07.</v>
      </c>
      <c r="I154" s="66" t="str">
        <f aca="false">IF(NOT(ISBLANK($J154)),LEFT($J154,9),"")</f>
        <v>05.07.16.</v>
      </c>
      <c r="J154" s="66" t="s">
        <v>711</v>
      </c>
      <c r="K154" s="63" t="s">
        <v>54</v>
      </c>
      <c r="L154" s="66" t="str">
        <f aca="false">IF(NOT(ISBLANK($N154)),LEFT($N154,9),"")</f>
        <v>05.04.01.</v>
      </c>
      <c r="M154" s="66" t="str">
        <f aca="false">IF(NOT(ISBLANK($N154)),LEFT($N154,12),"")</f>
        <v>05.04.01.04.</v>
      </c>
      <c r="N154" s="66" t="s">
        <v>712</v>
      </c>
      <c r="O154" s="66" t="s">
        <v>713</v>
      </c>
      <c r="P154" s="63" t="s">
        <v>54</v>
      </c>
      <c r="Q154" s="66" t="str">
        <f aca="false">IF(NOT(ISBLANK($S154)),LEFT($S154,12),"")</f>
        <v>04.09.03.01.</v>
      </c>
      <c r="R154" s="66" t="str">
        <f aca="false">IF(NOT(ISBLANK($S154)),LEFT($S154,18),"")</f>
        <v>04.09.03.01.01.01.</v>
      </c>
      <c r="S154" s="66" t="s">
        <v>714</v>
      </c>
      <c r="T154" s="67" t="n">
        <v>16</v>
      </c>
    </row>
    <row r="155" customFormat="false" ht="10.15" hidden="false" customHeight="false" outlineLevel="0" collapsed="false">
      <c r="A155" s="66" t="str">
        <f aca="false">IF(NOT(ISBLANK($B155)),LEFT($B155,3),"")</f>
        <v/>
      </c>
      <c r="B155" s="66"/>
      <c r="C155" s="63" t="s">
        <v>54</v>
      </c>
      <c r="D155" s="66" t="str">
        <f aca="false">IF(NOT(ISBLANK($F155)),LEFT($F155,3),"")</f>
        <v/>
      </c>
      <c r="E155" s="66" t="str">
        <f aca="false">IF(NOT(ISBLANK($F155)),LEFT($F155,6),"")</f>
        <v/>
      </c>
      <c r="F155" s="66"/>
      <c r="G155" s="63" t="s">
        <v>54</v>
      </c>
      <c r="H155" s="66" t="str">
        <f aca="false">IF(NOT(ISBLANK($J155)),LEFT($J155,6),"")</f>
        <v>05.07.</v>
      </c>
      <c r="I155" s="66" t="str">
        <f aca="false">IF(NOT(ISBLANK($J155)),LEFT($J155,9),"")</f>
        <v>05.07.17.</v>
      </c>
      <c r="J155" s="66" t="s">
        <v>715</v>
      </c>
      <c r="K155" s="63" t="s">
        <v>54</v>
      </c>
      <c r="L155" s="66" t="str">
        <f aca="false">IF(NOT(ISBLANK($N155)),LEFT($N155,9),"")</f>
        <v>05.04.02.</v>
      </c>
      <c r="M155" s="66" t="str">
        <f aca="false">IF(NOT(ISBLANK($N155)),LEFT($N155,12),"")</f>
        <v>05.04.02.01.</v>
      </c>
      <c r="N155" s="66" t="s">
        <v>716</v>
      </c>
      <c r="O155" s="66" t="s">
        <v>717</v>
      </c>
      <c r="P155" s="63" t="s">
        <v>54</v>
      </c>
      <c r="Q155" s="66" t="str">
        <f aca="false">IF(NOT(ISBLANK($S155)),LEFT($S155,12),"")</f>
        <v>04.09.04.01.</v>
      </c>
      <c r="R155" s="66" t="str">
        <f aca="false">IF(NOT(ISBLANK($S155)),LEFT($S155,18),"")</f>
        <v>04.09.04.01.01.01.</v>
      </c>
      <c r="S155" s="66" t="s">
        <v>718</v>
      </c>
      <c r="T155" s="67" t="n">
        <v>24</v>
      </c>
    </row>
    <row r="156" customFormat="false" ht="10.15" hidden="false" customHeight="false" outlineLevel="0" collapsed="false">
      <c r="A156" s="66" t="str">
        <f aca="false">IF(NOT(ISBLANK($B156)),LEFT($B156,3),"")</f>
        <v/>
      </c>
      <c r="B156" s="66"/>
      <c r="C156" s="63" t="s">
        <v>54</v>
      </c>
      <c r="D156" s="66" t="str">
        <f aca="false">IF(NOT(ISBLANK($F156)),LEFT($F156,3),"")</f>
        <v/>
      </c>
      <c r="E156" s="66" t="str">
        <f aca="false">IF(NOT(ISBLANK($F156)),LEFT($F156,6),"")</f>
        <v/>
      </c>
      <c r="F156" s="66"/>
      <c r="G156" s="63" t="s">
        <v>54</v>
      </c>
      <c r="H156" s="66" t="str">
        <f aca="false">IF(NOT(ISBLANK($J156)),LEFT($J156,6),"")</f>
        <v>05.07.</v>
      </c>
      <c r="I156" s="66" t="str">
        <f aca="false">IF(NOT(ISBLANK($J156)),LEFT($J156,9),"")</f>
        <v>05.07.18.</v>
      </c>
      <c r="J156" s="66" t="s">
        <v>719</v>
      </c>
      <c r="K156" s="63" t="s">
        <v>54</v>
      </c>
      <c r="L156" s="66" t="str">
        <f aca="false">IF(NOT(ISBLANK($N156)),LEFT($N156,9),"")</f>
        <v>05.04.02.</v>
      </c>
      <c r="M156" s="66" t="str">
        <f aca="false">IF(NOT(ISBLANK($N156)),LEFT($N156,12),"")</f>
        <v>05.04.02.02.</v>
      </c>
      <c r="N156" s="66" t="s">
        <v>720</v>
      </c>
      <c r="O156" s="66" t="s">
        <v>721</v>
      </c>
      <c r="P156" s="63" t="s">
        <v>54</v>
      </c>
      <c r="Q156" s="66" t="str">
        <f aca="false">IF(NOT(ISBLANK($S156)),LEFT($S156,12),"")</f>
        <v>04.09.05.01.</v>
      </c>
      <c r="R156" s="66" t="str">
        <f aca="false">IF(NOT(ISBLANK($S156)),LEFT($S156,18),"")</f>
        <v>04.09.05.01.01.01.</v>
      </c>
      <c r="S156" s="66" t="s">
        <v>722</v>
      </c>
      <c r="T156" s="67" t="n">
        <v>160</v>
      </c>
    </row>
    <row r="157" customFormat="false" ht="10.15" hidden="false" customHeight="false" outlineLevel="0" collapsed="false">
      <c r="A157" s="66" t="str">
        <f aca="false">IF(NOT(ISBLANK($B157)),LEFT($B157,3),"")</f>
        <v/>
      </c>
      <c r="B157" s="66"/>
      <c r="C157" s="63" t="s">
        <v>54</v>
      </c>
      <c r="D157" s="66" t="str">
        <f aca="false">IF(NOT(ISBLANK($F157)),LEFT($F157,3),"")</f>
        <v/>
      </c>
      <c r="E157" s="66" t="str">
        <f aca="false">IF(NOT(ISBLANK($F157)),LEFT($F157,6),"")</f>
        <v/>
      </c>
      <c r="F157" s="66"/>
      <c r="G157" s="63" t="s">
        <v>54</v>
      </c>
      <c r="H157" s="66" t="str">
        <f aca="false">IF(NOT(ISBLANK($J157)),LEFT($J157,6),"")</f>
        <v>05.07.</v>
      </c>
      <c r="I157" s="66" t="str">
        <f aca="false">IF(NOT(ISBLANK($J157)),LEFT($J157,9),"")</f>
        <v>05.07.19.</v>
      </c>
      <c r="J157" s="66" t="s">
        <v>723</v>
      </c>
      <c r="K157" s="63" t="s">
        <v>54</v>
      </c>
      <c r="L157" s="66" t="str">
        <f aca="false">IF(NOT(ISBLANK($N157)),LEFT($N157,9),"")</f>
        <v>05.04.02.</v>
      </c>
      <c r="M157" s="66" t="str">
        <f aca="false">IF(NOT(ISBLANK($N157)),LEFT($N157,12),"")</f>
        <v>05.04.02.03.</v>
      </c>
      <c r="N157" s="66" t="s">
        <v>724</v>
      </c>
      <c r="O157" s="66" t="s">
        <v>725</v>
      </c>
      <c r="P157" s="63" t="s">
        <v>54</v>
      </c>
      <c r="Q157" s="66" t="str">
        <f aca="false">IF(NOT(ISBLANK($S157)),LEFT($S157,12),"")</f>
        <v>04.09.06.01.</v>
      </c>
      <c r="R157" s="66" t="str">
        <f aca="false">IF(NOT(ISBLANK($S157)),LEFT($S157,18),"")</f>
        <v>04.09.06.01.01.01.</v>
      </c>
      <c r="S157" s="66" t="s">
        <v>726</v>
      </c>
      <c r="T157" s="67" t="n">
        <v>80</v>
      </c>
    </row>
    <row r="158" customFormat="false" ht="10.15" hidden="false" customHeight="false" outlineLevel="0" collapsed="false">
      <c r="A158" s="66" t="str">
        <f aca="false">IF(NOT(ISBLANK($B158)),LEFT($B158,3),"")</f>
        <v/>
      </c>
      <c r="B158" s="66"/>
      <c r="C158" s="63" t="s">
        <v>54</v>
      </c>
      <c r="D158" s="66" t="str">
        <f aca="false">IF(NOT(ISBLANK($F158)),LEFT($F158,3),"")</f>
        <v/>
      </c>
      <c r="E158" s="66" t="str">
        <f aca="false">IF(NOT(ISBLANK($F158)),LEFT($F158,6),"")</f>
        <v/>
      </c>
      <c r="F158" s="66"/>
      <c r="G158" s="63" t="s">
        <v>54</v>
      </c>
      <c r="H158" s="66" t="str">
        <f aca="false">IF(NOT(ISBLANK($J158)),LEFT($J158,6),"")</f>
        <v>05.07.</v>
      </c>
      <c r="I158" s="66" t="str">
        <f aca="false">IF(NOT(ISBLANK($J158)),LEFT($J158,9),"")</f>
        <v>05.07.20.</v>
      </c>
      <c r="J158" s="66" t="s">
        <v>727</v>
      </c>
      <c r="K158" s="63" t="s">
        <v>54</v>
      </c>
      <c r="L158" s="66" t="str">
        <f aca="false">IF(NOT(ISBLANK($N158)),LEFT($N158,9),"")</f>
        <v>05.04.02.</v>
      </c>
      <c r="M158" s="66" t="str">
        <f aca="false">IF(NOT(ISBLANK($N158)),LEFT($N158,12),"")</f>
        <v>05.04.02.04.</v>
      </c>
      <c r="N158" s="66" t="s">
        <v>728</v>
      </c>
      <c r="O158" s="66" t="s">
        <v>729</v>
      </c>
      <c r="P158" s="63" t="s">
        <v>54</v>
      </c>
      <c r="Q158" s="66" t="str">
        <f aca="false">IF(NOT(ISBLANK($S158)),LEFT($S158,12),"")</f>
        <v>04.09.07.01.</v>
      </c>
      <c r="R158" s="66" t="str">
        <f aca="false">IF(NOT(ISBLANK($S158)),LEFT($S158,18),"")</f>
        <v>04.09.07.01.01.01.</v>
      </c>
      <c r="S158" s="66" t="s">
        <v>730</v>
      </c>
      <c r="T158" s="67" t="n">
        <v>8</v>
      </c>
    </row>
    <row r="159" customFormat="false" ht="10.15" hidden="false" customHeight="false" outlineLevel="0" collapsed="false">
      <c r="A159" s="66" t="str">
        <f aca="false">IF(NOT(ISBLANK($B159)),LEFT($B159,3),"")</f>
        <v/>
      </c>
      <c r="B159" s="66"/>
      <c r="C159" s="63" t="s">
        <v>54</v>
      </c>
      <c r="D159" s="66" t="str">
        <f aca="false">IF(NOT(ISBLANK($F159)),LEFT($F159,3),"")</f>
        <v/>
      </c>
      <c r="E159" s="66" t="str">
        <f aca="false">IF(NOT(ISBLANK($F159)),LEFT($F159,6),"")</f>
        <v/>
      </c>
      <c r="F159" s="66"/>
      <c r="G159" s="63" t="s">
        <v>54</v>
      </c>
      <c r="H159" s="66" t="str">
        <f aca="false">IF(NOT(ISBLANK($J159)),LEFT($J159,6),"")</f>
        <v>05.07.</v>
      </c>
      <c r="I159" s="66" t="str">
        <f aca="false">IF(NOT(ISBLANK($J159)),LEFT($J159,9),"")</f>
        <v>05.07.21.</v>
      </c>
      <c r="J159" s="66" t="s">
        <v>731</v>
      </c>
      <c r="K159" s="63" t="s">
        <v>54</v>
      </c>
      <c r="L159" s="66" t="str">
        <f aca="false">IF(NOT(ISBLANK($N159)),LEFT($N159,9),"")</f>
        <v>05.04.03.</v>
      </c>
      <c r="M159" s="66" t="str">
        <f aca="false">IF(NOT(ISBLANK($N159)),LEFT($N159,12),"")</f>
        <v>05.04.03.01.</v>
      </c>
      <c r="N159" s="66" t="s">
        <v>732</v>
      </c>
      <c r="O159" s="66" t="s">
        <v>733</v>
      </c>
      <c r="P159" s="63" t="s">
        <v>54</v>
      </c>
      <c r="Q159" s="66" t="str">
        <f aca="false">IF(NOT(ISBLANK($S159)),LEFT($S159,12),"")</f>
        <v>04.09.08.01.</v>
      </c>
      <c r="R159" s="66" t="str">
        <f aca="false">IF(NOT(ISBLANK($S159)),LEFT($S159,18),"")</f>
        <v>04.09.08.01.01.01.</v>
      </c>
      <c r="S159" s="66" t="s">
        <v>734</v>
      </c>
      <c r="T159" s="67" t="n">
        <v>12</v>
      </c>
    </row>
    <row r="160" customFormat="false" ht="10.15" hidden="false" customHeight="false" outlineLevel="0" collapsed="false">
      <c r="A160" s="66" t="str">
        <f aca="false">IF(NOT(ISBLANK($B160)),LEFT($B160,3),"")</f>
        <v/>
      </c>
      <c r="B160" s="66"/>
      <c r="C160" s="63" t="s">
        <v>54</v>
      </c>
      <c r="D160" s="66" t="str">
        <f aca="false">IF(NOT(ISBLANK($F160)),LEFT($F160,3),"")</f>
        <v/>
      </c>
      <c r="E160" s="66" t="str">
        <f aca="false">IF(NOT(ISBLANK($F160)),LEFT($F160,6),"")</f>
        <v/>
      </c>
      <c r="F160" s="66"/>
      <c r="G160" s="63" t="s">
        <v>54</v>
      </c>
      <c r="H160" s="66" t="str">
        <f aca="false">IF(NOT(ISBLANK($J160)),LEFT($J160,6),"")</f>
        <v>05.07.</v>
      </c>
      <c r="I160" s="66" t="str">
        <f aca="false">IF(NOT(ISBLANK($J160)),LEFT($J160,9),"")</f>
        <v>05.07.22.</v>
      </c>
      <c r="J160" s="66" t="s">
        <v>735</v>
      </c>
      <c r="K160" s="63" t="s">
        <v>54</v>
      </c>
      <c r="L160" s="66" t="str">
        <f aca="false">IF(NOT(ISBLANK($N160)),LEFT($N160,9),"")</f>
        <v>05.04.04.</v>
      </c>
      <c r="M160" s="66" t="str">
        <f aca="false">IF(NOT(ISBLANK($N160)),LEFT($N160,12),"")</f>
        <v>05.04.04.01.</v>
      </c>
      <c r="N160" s="66" t="s">
        <v>736</v>
      </c>
      <c r="O160" s="66" t="s">
        <v>737</v>
      </c>
      <c r="P160" s="63" t="s">
        <v>54</v>
      </c>
      <c r="Q160" s="66" t="str">
        <f aca="false">IF(NOT(ISBLANK($S160)),LEFT($S160,12),"")</f>
        <v>04.09.09.01.</v>
      </c>
      <c r="R160" s="66" t="str">
        <f aca="false">IF(NOT(ISBLANK($S160)),LEFT($S160,18),"")</f>
        <v>04.09.09.01.01.01.</v>
      </c>
      <c r="S160" s="66" t="s">
        <v>738</v>
      </c>
      <c r="T160" s="67" t="n">
        <v>80</v>
      </c>
    </row>
    <row r="161" customFormat="false" ht="10.15" hidden="false" customHeight="false" outlineLevel="0" collapsed="false">
      <c r="A161" s="66" t="str">
        <f aca="false">IF(NOT(ISBLANK($B161)),LEFT($B161,3),"")</f>
        <v/>
      </c>
      <c r="B161" s="66"/>
      <c r="C161" s="63" t="s">
        <v>54</v>
      </c>
      <c r="D161" s="66" t="str">
        <f aca="false">IF(NOT(ISBLANK($F161)),LEFT($F161,3),"")</f>
        <v/>
      </c>
      <c r="E161" s="66" t="str">
        <f aca="false">IF(NOT(ISBLANK($F161)),LEFT($F161,6),"")</f>
        <v/>
      </c>
      <c r="F161" s="66"/>
      <c r="G161" s="63" t="s">
        <v>54</v>
      </c>
      <c r="H161" s="66" t="str">
        <f aca="false">IF(NOT(ISBLANK($J161)),LEFT($J161,6),"")</f>
        <v>05.07.</v>
      </c>
      <c r="I161" s="66" t="str">
        <f aca="false">IF(NOT(ISBLANK($J161)),LEFT($J161,9),"")</f>
        <v>05.07.23.</v>
      </c>
      <c r="J161" s="66" t="s">
        <v>739</v>
      </c>
      <c r="K161" s="63" t="s">
        <v>54</v>
      </c>
      <c r="L161" s="66" t="str">
        <f aca="false">IF(NOT(ISBLANK($N161)),LEFT($N161,9),"")</f>
        <v>05.04.04.</v>
      </c>
      <c r="M161" s="66" t="str">
        <f aca="false">IF(NOT(ISBLANK($N161)),LEFT($N161,12),"")</f>
        <v>05.04.04.02.</v>
      </c>
      <c r="N161" s="66" t="s">
        <v>740</v>
      </c>
      <c r="O161" s="66" t="s">
        <v>741</v>
      </c>
      <c r="P161" s="63" t="s">
        <v>54</v>
      </c>
      <c r="Q161" s="66" t="str">
        <f aca="false">IF(NOT(ISBLANK($S161)),LEFT($S161,12),"")</f>
        <v>05.01.01.01.</v>
      </c>
      <c r="R161" s="66" t="str">
        <f aca="false">IF(NOT(ISBLANK($S161)),LEFT($S161,18),"")</f>
        <v>05.01.01.01.01.01.</v>
      </c>
      <c r="S161" s="66" t="s">
        <v>742</v>
      </c>
      <c r="T161" s="67" t="n">
        <v>1</v>
      </c>
    </row>
    <row r="162" customFormat="false" ht="10.15" hidden="false" customHeight="false" outlineLevel="0" collapsed="false">
      <c r="A162" s="66" t="str">
        <f aca="false">IF(NOT(ISBLANK($B162)),LEFT($B162,3),"")</f>
        <v/>
      </c>
      <c r="B162" s="66"/>
      <c r="C162" s="63" t="s">
        <v>54</v>
      </c>
      <c r="D162" s="66" t="str">
        <f aca="false">IF(NOT(ISBLANK($F162)),LEFT($F162,3),"")</f>
        <v/>
      </c>
      <c r="E162" s="66" t="str">
        <f aca="false">IF(NOT(ISBLANK($F162)),LEFT($F162,6),"")</f>
        <v/>
      </c>
      <c r="F162" s="66"/>
      <c r="G162" s="63" t="s">
        <v>54</v>
      </c>
      <c r="H162" s="66" t="str">
        <f aca="false">IF(NOT(ISBLANK($J162)),LEFT($J162,6),"")</f>
        <v>05.07.</v>
      </c>
      <c r="I162" s="66" t="str">
        <f aca="false">IF(NOT(ISBLANK($J162)),LEFT($J162,9),"")</f>
        <v>05.07.24.</v>
      </c>
      <c r="J162" s="66" t="s">
        <v>743</v>
      </c>
      <c r="K162" s="63" t="s">
        <v>54</v>
      </c>
      <c r="L162" s="66" t="str">
        <f aca="false">IF(NOT(ISBLANK($N162)),LEFT($N162,9),"")</f>
        <v>05.04.04.</v>
      </c>
      <c r="M162" s="66" t="str">
        <f aca="false">IF(NOT(ISBLANK($N162)),LEFT($N162,12),"")</f>
        <v>05.04.04.03.</v>
      </c>
      <c r="N162" s="66" t="s">
        <v>744</v>
      </c>
      <c r="O162" s="66" t="s">
        <v>745</v>
      </c>
      <c r="P162" s="63" t="s">
        <v>54</v>
      </c>
      <c r="Q162" s="66" t="str">
        <f aca="false">IF(NOT(ISBLANK($S162)),LEFT($S162,12),"")</f>
        <v>05.01.01.02.</v>
      </c>
      <c r="R162" s="66" t="str">
        <f aca="false">IF(NOT(ISBLANK($S162)),LEFT($S162,18),"")</f>
        <v>05.01.01.02.01.01.</v>
      </c>
      <c r="S162" s="66" t="s">
        <v>746</v>
      </c>
      <c r="T162" s="67" t="n">
        <v>4</v>
      </c>
    </row>
    <row r="163" customFormat="false" ht="10.15" hidden="false" customHeight="false" outlineLevel="0" collapsed="false">
      <c r="A163" s="66" t="str">
        <f aca="false">IF(NOT(ISBLANK($B163)),LEFT($B163,3),"")</f>
        <v/>
      </c>
      <c r="B163" s="66"/>
      <c r="C163" s="63" t="s">
        <v>54</v>
      </c>
      <c r="D163" s="66" t="str">
        <f aca="false">IF(NOT(ISBLANK($F163)),LEFT($F163,3),"")</f>
        <v/>
      </c>
      <c r="E163" s="66" t="str">
        <f aca="false">IF(NOT(ISBLANK($F163)),LEFT($F163,6),"")</f>
        <v/>
      </c>
      <c r="F163" s="66"/>
      <c r="G163" s="63" t="s">
        <v>54</v>
      </c>
      <c r="H163" s="66" t="str">
        <f aca="false">IF(NOT(ISBLANK($J163)),LEFT($J163,6),"")</f>
        <v>05.07.</v>
      </c>
      <c r="I163" s="66" t="str">
        <f aca="false">IF(NOT(ISBLANK($J163)),LEFT($J163,9),"")</f>
        <v>05.07.25.</v>
      </c>
      <c r="J163" s="66" t="s">
        <v>747</v>
      </c>
      <c r="K163" s="63" t="s">
        <v>54</v>
      </c>
      <c r="L163" s="66" t="str">
        <f aca="false">IF(NOT(ISBLANK($N163)),LEFT($N163,9),"")</f>
        <v>05.04.05.</v>
      </c>
      <c r="M163" s="66" t="str">
        <f aca="false">IF(NOT(ISBLANK($N163)),LEFT($N163,12),"")</f>
        <v>05.04.05.01.</v>
      </c>
      <c r="N163" s="66" t="s">
        <v>748</v>
      </c>
      <c r="O163" s="66" t="s">
        <v>749</v>
      </c>
      <c r="P163" s="63" t="s">
        <v>54</v>
      </c>
      <c r="Q163" s="66" t="str">
        <f aca="false">IF(NOT(ISBLANK($S163)),LEFT($S163,12),"")</f>
        <v>05.01.01.03.</v>
      </c>
      <c r="R163" s="66" t="str">
        <f aca="false">IF(NOT(ISBLANK($S163)),LEFT($S163,18),"")</f>
        <v>05.01.01.03.01.01.</v>
      </c>
      <c r="S163" s="66" t="s">
        <v>750</v>
      </c>
      <c r="T163" s="67" t="n">
        <v>12</v>
      </c>
    </row>
    <row r="164" customFormat="false" ht="10.15" hidden="false" customHeight="false" outlineLevel="0" collapsed="false">
      <c r="A164" s="66" t="str">
        <f aca="false">IF(NOT(ISBLANK($B164)),LEFT($B164,3),"")</f>
        <v/>
      </c>
      <c r="B164" s="66"/>
      <c r="C164" s="63" t="s">
        <v>54</v>
      </c>
      <c r="D164" s="66" t="str">
        <f aca="false">IF(NOT(ISBLANK($F164)),LEFT($F164,3),"")</f>
        <v/>
      </c>
      <c r="E164" s="66" t="str">
        <f aca="false">IF(NOT(ISBLANK($F164)),LEFT($F164,6),"")</f>
        <v/>
      </c>
      <c r="F164" s="66"/>
      <c r="G164" s="63" t="s">
        <v>54</v>
      </c>
      <c r="H164" s="66" t="str">
        <f aca="false">IF(NOT(ISBLANK($J164)),LEFT($J164,6),"")</f>
        <v>05.07.</v>
      </c>
      <c r="I164" s="66" t="str">
        <f aca="false">IF(NOT(ISBLANK($J164)),LEFT($J164,9),"")</f>
        <v>05.07.26.</v>
      </c>
      <c r="J164" s="66" t="s">
        <v>751</v>
      </c>
      <c r="K164" s="63" t="s">
        <v>54</v>
      </c>
      <c r="L164" s="66" t="str">
        <f aca="false">IF(NOT(ISBLANK($N164)),LEFT($N164,9),"")</f>
        <v>05.04.05.</v>
      </c>
      <c r="M164" s="66" t="str">
        <f aca="false">IF(NOT(ISBLANK($N164)),LEFT($N164,12),"")</f>
        <v>05.04.05.02.</v>
      </c>
      <c r="N164" s="66" t="s">
        <v>752</v>
      </c>
      <c r="O164" s="66" t="s">
        <v>753</v>
      </c>
      <c r="P164" s="63" t="s">
        <v>54</v>
      </c>
      <c r="Q164" s="66" t="str">
        <f aca="false">IF(NOT(ISBLANK($S164)),LEFT($S164,12),"")</f>
        <v>05.01.02.01.</v>
      </c>
      <c r="R164" s="66" t="str">
        <f aca="false">IF(NOT(ISBLANK($S164)),LEFT($S164,18),"")</f>
        <v>05.01.02.01.01.01.</v>
      </c>
      <c r="S164" s="66" t="s">
        <v>754</v>
      </c>
      <c r="T164" s="67" t="n">
        <v>0.5</v>
      </c>
    </row>
    <row r="165" customFormat="false" ht="10.15" hidden="false" customHeight="false" outlineLevel="0" collapsed="false">
      <c r="A165" s="66" t="str">
        <f aca="false">IF(NOT(ISBLANK($B165)),LEFT($B165,3),"")</f>
        <v/>
      </c>
      <c r="B165" s="66"/>
      <c r="C165" s="63" t="s">
        <v>54</v>
      </c>
      <c r="D165" s="66" t="str">
        <f aca="false">IF(NOT(ISBLANK($F165)),LEFT($F165,3),"")</f>
        <v/>
      </c>
      <c r="E165" s="66" t="str">
        <f aca="false">IF(NOT(ISBLANK($F165)),LEFT($F165,6),"")</f>
        <v/>
      </c>
      <c r="F165" s="66"/>
      <c r="G165" s="63" t="s">
        <v>54</v>
      </c>
      <c r="H165" s="66" t="str">
        <f aca="false">IF(NOT(ISBLANK($J165)),LEFT($J165,6),"")</f>
        <v>05.07.</v>
      </c>
      <c r="I165" s="66" t="str">
        <f aca="false">IF(NOT(ISBLANK($J165)),LEFT($J165,9),"")</f>
        <v>05.07.27.</v>
      </c>
      <c r="J165" s="66" t="s">
        <v>755</v>
      </c>
      <c r="K165" s="63" t="s">
        <v>54</v>
      </c>
      <c r="L165" s="66" t="str">
        <f aca="false">IF(NOT(ISBLANK($N165)),LEFT($N165,9),"")</f>
        <v>05.04.05.</v>
      </c>
      <c r="M165" s="66" t="str">
        <f aca="false">IF(NOT(ISBLANK($N165)),LEFT($N165,12),"")</f>
        <v>05.04.05.03.</v>
      </c>
      <c r="N165" s="66" t="s">
        <v>756</v>
      </c>
      <c r="O165" s="66" t="s">
        <v>757</v>
      </c>
      <c r="P165" s="63" t="s">
        <v>54</v>
      </c>
      <c r="Q165" s="66" t="str">
        <f aca="false">IF(NOT(ISBLANK($S165)),LEFT($S165,12),"")</f>
        <v>05.01.02.02.</v>
      </c>
      <c r="R165" s="66" t="str">
        <f aca="false">IF(NOT(ISBLANK($S165)),LEFT($S165,18),"")</f>
        <v>05.01.02.02.01.01.</v>
      </c>
      <c r="S165" s="66" t="s">
        <v>758</v>
      </c>
      <c r="T165" s="67" t="n">
        <v>2</v>
      </c>
    </row>
    <row r="166" customFormat="false" ht="10.15" hidden="false" customHeight="false" outlineLevel="0" collapsed="false">
      <c r="A166" s="66" t="str">
        <f aca="false">IF(NOT(ISBLANK($B166)),LEFT($B166,3),"")</f>
        <v/>
      </c>
      <c r="B166" s="66"/>
      <c r="C166" s="63" t="s">
        <v>54</v>
      </c>
      <c r="D166" s="66" t="str">
        <f aca="false">IF(NOT(ISBLANK($F166)),LEFT($F166,3),"")</f>
        <v/>
      </c>
      <c r="E166" s="66" t="str">
        <f aca="false">IF(NOT(ISBLANK($F166)),LEFT($F166,6),"")</f>
        <v/>
      </c>
      <c r="F166" s="66"/>
      <c r="G166" s="63" t="s">
        <v>54</v>
      </c>
      <c r="H166" s="66" t="str">
        <f aca="false">IF(NOT(ISBLANK($J166)),LEFT($J166,6),"")</f>
        <v>05.07.</v>
      </c>
      <c r="I166" s="66" t="str">
        <f aca="false">IF(NOT(ISBLANK($J166)),LEFT($J166,9),"")</f>
        <v>05.07.28.</v>
      </c>
      <c r="J166" s="66" t="s">
        <v>759</v>
      </c>
      <c r="K166" s="63" t="s">
        <v>54</v>
      </c>
      <c r="L166" s="66" t="str">
        <f aca="false">IF(NOT(ISBLANK($N166)),LEFT($N166,9),"")</f>
        <v>05.04.06.</v>
      </c>
      <c r="M166" s="66" t="str">
        <f aca="false">IF(NOT(ISBLANK($N166)),LEFT($N166,12),"")</f>
        <v>05.04.06.01.</v>
      </c>
      <c r="N166" s="66" t="s">
        <v>760</v>
      </c>
      <c r="O166" s="66" t="s">
        <v>761</v>
      </c>
      <c r="P166" s="63" t="s">
        <v>54</v>
      </c>
      <c r="Q166" s="66" t="str">
        <f aca="false">IF(NOT(ISBLANK($S166)),LEFT($S166,12),"")</f>
        <v>05.01.02.03.</v>
      </c>
      <c r="R166" s="66" t="str">
        <f aca="false">IF(NOT(ISBLANK($S166)),LEFT($S166,18),"")</f>
        <v>05.01.02.03.01.01.</v>
      </c>
      <c r="S166" s="66" t="s">
        <v>762</v>
      </c>
      <c r="T166" s="67" t="n">
        <v>6</v>
      </c>
    </row>
    <row r="167" customFormat="false" ht="10.15" hidden="false" customHeight="false" outlineLevel="0" collapsed="false">
      <c r="A167" s="66" t="str">
        <f aca="false">IF(NOT(ISBLANK($B167)),LEFT($B167,3),"")</f>
        <v/>
      </c>
      <c r="B167" s="66"/>
      <c r="C167" s="63" t="s">
        <v>54</v>
      </c>
      <c r="D167" s="66" t="str">
        <f aca="false">IF(NOT(ISBLANK($F167)),LEFT($F167,3),"")</f>
        <v/>
      </c>
      <c r="E167" s="66" t="str">
        <f aca="false">IF(NOT(ISBLANK($F167)),LEFT($F167,6),"")</f>
        <v/>
      </c>
      <c r="F167" s="66"/>
      <c r="G167" s="63" t="s">
        <v>54</v>
      </c>
      <c r="H167" s="66" t="str">
        <f aca="false">IF(NOT(ISBLANK($J167)),LEFT($J167,6),"")</f>
        <v>05.07.</v>
      </c>
      <c r="I167" s="66" t="str">
        <f aca="false">IF(NOT(ISBLANK($J167)),LEFT($J167,9),"")</f>
        <v>05.07.29.</v>
      </c>
      <c r="J167" s="66" t="s">
        <v>763</v>
      </c>
      <c r="K167" s="63" t="s">
        <v>54</v>
      </c>
      <c r="L167" s="66" t="str">
        <f aca="false">IF(NOT(ISBLANK($N167)),LEFT($N167,9),"")</f>
        <v>05.04.07.</v>
      </c>
      <c r="M167" s="66" t="str">
        <f aca="false">IF(NOT(ISBLANK($N167)),LEFT($N167,12),"")</f>
        <v>05.04.07.01.</v>
      </c>
      <c r="N167" s="66" t="s">
        <v>764</v>
      </c>
      <c r="O167" s="66" t="s">
        <v>765</v>
      </c>
      <c r="P167" s="63" t="s">
        <v>54</v>
      </c>
      <c r="Q167" s="66" t="str">
        <f aca="false">IF(NOT(ISBLANK($S167)),LEFT($S167,12),"")</f>
        <v>05.01.03.01.</v>
      </c>
      <c r="R167" s="66" t="str">
        <f aca="false">IF(NOT(ISBLANK($S167)),LEFT($S167,18),"")</f>
        <v>05.01.03.01.01.01.</v>
      </c>
      <c r="S167" s="66" t="s">
        <v>766</v>
      </c>
      <c r="T167" s="67" t="n">
        <v>8</v>
      </c>
    </row>
    <row r="168" customFormat="false" ht="10.15" hidden="false" customHeight="false" outlineLevel="0" collapsed="false">
      <c r="A168" s="66" t="str">
        <f aca="false">IF(NOT(ISBLANK($B168)),LEFT($B168,3),"")</f>
        <v/>
      </c>
      <c r="B168" s="66"/>
      <c r="C168" s="63" t="s">
        <v>54</v>
      </c>
      <c r="D168" s="66" t="str">
        <f aca="false">IF(NOT(ISBLANK($F168)),LEFT($F168,3),"")</f>
        <v/>
      </c>
      <c r="E168" s="66" t="str">
        <f aca="false">IF(NOT(ISBLANK($F168)),LEFT($F168,6),"")</f>
        <v/>
      </c>
      <c r="F168" s="66"/>
      <c r="G168" s="63" t="s">
        <v>54</v>
      </c>
      <c r="H168" s="66" t="str">
        <f aca="false">IF(NOT(ISBLANK($J168)),LEFT($J168,6),"")</f>
        <v>05.07.</v>
      </c>
      <c r="I168" s="66" t="str">
        <f aca="false">IF(NOT(ISBLANK($J168)),LEFT($J168,9),"")</f>
        <v>05.07.30.</v>
      </c>
      <c r="J168" s="66" t="s">
        <v>767</v>
      </c>
      <c r="K168" s="63" t="s">
        <v>54</v>
      </c>
      <c r="L168" s="66" t="str">
        <f aca="false">IF(NOT(ISBLANK($N168)),LEFT($N168,9),"")</f>
        <v>05.04.07.</v>
      </c>
      <c r="M168" s="66" t="str">
        <f aca="false">IF(NOT(ISBLANK($N168)),LEFT($N168,12),"")</f>
        <v>05.04.07.02.</v>
      </c>
      <c r="N168" s="66" t="s">
        <v>768</v>
      </c>
      <c r="O168" s="66" t="s">
        <v>769</v>
      </c>
      <c r="P168" s="63" t="s">
        <v>54</v>
      </c>
      <c r="Q168" s="66" t="str">
        <f aca="false">IF(NOT(ISBLANK($S168)),LEFT($S168,12),"")</f>
        <v>05.02.01.01.</v>
      </c>
      <c r="R168" s="66" t="str">
        <f aca="false">IF(NOT(ISBLANK($S168)),LEFT($S168,18),"")</f>
        <v>05.02.01.01.01.01.</v>
      </c>
      <c r="S168" s="66" t="s">
        <v>770</v>
      </c>
      <c r="T168" s="67" t="n">
        <v>1.5</v>
      </c>
    </row>
    <row r="169" customFormat="false" ht="10.15" hidden="false" customHeight="false" outlineLevel="0" collapsed="false">
      <c r="A169" s="66" t="str">
        <f aca="false">IF(NOT(ISBLANK($B169)),LEFT($B169,3),"")</f>
        <v/>
      </c>
      <c r="B169" s="66"/>
      <c r="C169" s="63" t="s">
        <v>54</v>
      </c>
      <c r="D169" s="66" t="str">
        <f aca="false">IF(NOT(ISBLANK($F169)),LEFT($F169,3),"")</f>
        <v/>
      </c>
      <c r="E169" s="66" t="str">
        <f aca="false">IF(NOT(ISBLANK($F169)),LEFT($F169,6),"")</f>
        <v/>
      </c>
      <c r="F169" s="66"/>
      <c r="G169" s="63" t="s">
        <v>54</v>
      </c>
      <c r="H169" s="66" t="str">
        <f aca="false">IF(NOT(ISBLANK($J169)),LEFT($J169,6),"")</f>
        <v>05.07.</v>
      </c>
      <c r="I169" s="66" t="str">
        <f aca="false">IF(NOT(ISBLANK($J169)),LEFT($J169,9),"")</f>
        <v>05.07.31.</v>
      </c>
      <c r="J169" s="66" t="s">
        <v>771</v>
      </c>
      <c r="K169" s="63" t="s">
        <v>54</v>
      </c>
      <c r="L169" s="66" t="str">
        <f aca="false">IF(NOT(ISBLANK($N169)),LEFT($N169,9),"")</f>
        <v>05.04.08.</v>
      </c>
      <c r="M169" s="66" t="str">
        <f aca="false">IF(NOT(ISBLANK($N169)),LEFT($N169,12),"")</f>
        <v>05.04.08.01.</v>
      </c>
      <c r="N169" s="66" t="s">
        <v>772</v>
      </c>
      <c r="O169" s="66" t="s">
        <v>773</v>
      </c>
      <c r="P169" s="63" t="s">
        <v>54</v>
      </c>
      <c r="Q169" s="66" t="str">
        <f aca="false">IF(NOT(ISBLANK($S169)),LEFT($S169,12),"")</f>
        <v>05.02.02.01.</v>
      </c>
      <c r="R169" s="66" t="str">
        <f aca="false">IF(NOT(ISBLANK($S169)),LEFT($S169,18),"")</f>
        <v>05.02.02.01.01.01.</v>
      </c>
      <c r="S169" s="66" t="s">
        <v>774</v>
      </c>
      <c r="T169" s="67" t="n">
        <v>0.75</v>
      </c>
    </row>
    <row r="170" customFormat="false" ht="10.15" hidden="false" customHeight="false" outlineLevel="0" collapsed="false">
      <c r="A170" s="66" t="str">
        <f aca="false">IF(NOT(ISBLANK($B170)),LEFT($B170,3),"")</f>
        <v/>
      </c>
      <c r="B170" s="66"/>
      <c r="C170" s="63" t="s">
        <v>54</v>
      </c>
      <c r="D170" s="66" t="str">
        <f aca="false">IF(NOT(ISBLANK($F170)),LEFT($F170,3),"")</f>
        <v/>
      </c>
      <c r="E170" s="66" t="str">
        <f aca="false">IF(NOT(ISBLANK($F170)),LEFT($F170,6),"")</f>
        <v/>
      </c>
      <c r="F170" s="66"/>
      <c r="G170" s="63" t="s">
        <v>54</v>
      </c>
      <c r="H170" s="66" t="str">
        <f aca="false">IF(NOT(ISBLANK($J170)),LEFT($J170,6),"")</f>
        <v>05.07.</v>
      </c>
      <c r="I170" s="66" t="str">
        <f aca="false">IF(NOT(ISBLANK($J170)),LEFT($J170,9),"")</f>
        <v>05.07.32.</v>
      </c>
      <c r="J170" s="66" t="s">
        <v>775</v>
      </c>
      <c r="K170" s="63" t="s">
        <v>54</v>
      </c>
      <c r="L170" s="66" t="str">
        <f aca="false">IF(NOT(ISBLANK($N170)),LEFT($N170,9),"")</f>
        <v>05.04.08.</v>
      </c>
      <c r="M170" s="66" t="str">
        <f aca="false">IF(NOT(ISBLANK($N170)),LEFT($N170,12),"")</f>
        <v>05.04.08.02.</v>
      </c>
      <c r="N170" s="66" t="s">
        <v>776</v>
      </c>
      <c r="O170" s="66" t="s">
        <v>777</v>
      </c>
      <c r="P170" s="63" t="s">
        <v>54</v>
      </c>
      <c r="Q170" s="66" t="str">
        <f aca="false">IF(NOT(ISBLANK($S170)),LEFT($S170,12),"")</f>
        <v>05.02.03.01.</v>
      </c>
      <c r="R170" s="66" t="str">
        <f aca="false">IF(NOT(ISBLANK($S170)),LEFT($S170,18),"")</f>
        <v>05.02.03.01.01.01.</v>
      </c>
      <c r="S170" s="66" t="s">
        <v>778</v>
      </c>
      <c r="T170" s="67" t="n">
        <v>2</v>
      </c>
    </row>
    <row r="171" customFormat="false" ht="10.15" hidden="false" customHeight="false" outlineLevel="0" collapsed="false">
      <c r="A171" s="66" t="str">
        <f aca="false">IF(NOT(ISBLANK($B171)),LEFT($B171,3),"")</f>
        <v/>
      </c>
      <c r="B171" s="66"/>
      <c r="C171" s="63" t="s">
        <v>54</v>
      </c>
      <c r="D171" s="66" t="str">
        <f aca="false">IF(NOT(ISBLANK($F171)),LEFT($F171,3),"")</f>
        <v/>
      </c>
      <c r="E171" s="66" t="str">
        <f aca="false">IF(NOT(ISBLANK($F171)),LEFT($F171,6),"")</f>
        <v/>
      </c>
      <c r="F171" s="66"/>
      <c r="G171" s="63" t="s">
        <v>54</v>
      </c>
      <c r="H171" s="66" t="str">
        <f aca="false">IF(NOT(ISBLANK($J171)),LEFT($J171,6),"")</f>
        <v>05.07.</v>
      </c>
      <c r="I171" s="66" t="str">
        <f aca="false">IF(NOT(ISBLANK($J171)),LEFT($J171,9),"")</f>
        <v>05.07.33.</v>
      </c>
      <c r="J171" s="66" t="s">
        <v>779</v>
      </c>
      <c r="K171" s="63" t="s">
        <v>54</v>
      </c>
      <c r="L171" s="66" t="str">
        <f aca="false">IF(NOT(ISBLANK($N171)),LEFT($N171,9),"")</f>
        <v>05.04.09.</v>
      </c>
      <c r="M171" s="66" t="str">
        <f aca="false">IF(NOT(ISBLANK($N171)),LEFT($N171,12),"")</f>
        <v>05.04.09.01.</v>
      </c>
      <c r="N171" s="66" t="s">
        <v>780</v>
      </c>
      <c r="O171" s="66" t="s">
        <v>781</v>
      </c>
      <c r="P171" s="63" t="s">
        <v>54</v>
      </c>
      <c r="Q171" s="66" t="str">
        <f aca="false">IF(NOT(ISBLANK($S171)),LEFT($S171,12),"")</f>
        <v>05.03.01.01.</v>
      </c>
      <c r="R171" s="66" t="str">
        <f aca="false">IF(NOT(ISBLANK($S171)),LEFT($S171,18),"")</f>
        <v>05.03.01.01.01.01.</v>
      </c>
      <c r="S171" s="66" t="s">
        <v>782</v>
      </c>
      <c r="T171" s="67" t="n">
        <v>10</v>
      </c>
    </row>
    <row r="172" customFormat="false" ht="10.15" hidden="false" customHeight="false" outlineLevel="0" collapsed="false">
      <c r="A172" s="66" t="str">
        <f aca="false">IF(NOT(ISBLANK($B172)),LEFT($B172,3),"")</f>
        <v/>
      </c>
      <c r="B172" s="66"/>
      <c r="C172" s="63" t="s">
        <v>54</v>
      </c>
      <c r="D172" s="66" t="str">
        <f aca="false">IF(NOT(ISBLANK($F172)),LEFT($F172,3),"")</f>
        <v/>
      </c>
      <c r="E172" s="66" t="str">
        <f aca="false">IF(NOT(ISBLANK($F172)),LEFT($F172,6),"")</f>
        <v/>
      </c>
      <c r="F172" s="66"/>
      <c r="G172" s="63" t="s">
        <v>54</v>
      </c>
      <c r="H172" s="66" t="str">
        <f aca="false">IF(NOT(ISBLANK($J172)),LEFT($J172,6),"")</f>
        <v>05.07.</v>
      </c>
      <c r="I172" s="66" t="str">
        <f aca="false">IF(NOT(ISBLANK($J172)),LEFT($J172,9),"")</f>
        <v>05.07.34.</v>
      </c>
      <c r="J172" s="66" t="s">
        <v>783</v>
      </c>
      <c r="K172" s="63" t="s">
        <v>54</v>
      </c>
      <c r="L172" s="66" t="str">
        <f aca="false">IF(NOT(ISBLANK($N172)),LEFT($N172,9),"")</f>
        <v>05.04.10.</v>
      </c>
      <c r="M172" s="66" t="str">
        <f aca="false">IF(NOT(ISBLANK($N172)),LEFT($N172,12),"")</f>
        <v>05.04.10.01.</v>
      </c>
      <c r="N172" s="66" t="s">
        <v>784</v>
      </c>
      <c r="O172" s="66" t="s">
        <v>785</v>
      </c>
      <c r="P172" s="63" t="s">
        <v>54</v>
      </c>
      <c r="Q172" s="66" t="str">
        <f aca="false">IF(NOT(ISBLANK($S172)),LEFT($S172,12),"")</f>
        <v>05.03.01.02.</v>
      </c>
      <c r="R172" s="66" t="str">
        <f aca="false">IF(NOT(ISBLANK($S172)),LEFT($S172,18),"")</f>
        <v>05.03.01.02.01.01.</v>
      </c>
      <c r="S172" s="66" t="s">
        <v>786</v>
      </c>
      <c r="T172" s="67" t="n">
        <v>20</v>
      </c>
    </row>
    <row r="173" customFormat="false" ht="10.15" hidden="false" customHeight="false" outlineLevel="0" collapsed="false">
      <c r="A173" s="66" t="str">
        <f aca="false">IF(NOT(ISBLANK($B173)),LEFT($B173,3),"")</f>
        <v/>
      </c>
      <c r="B173" s="66"/>
      <c r="C173" s="63" t="s">
        <v>54</v>
      </c>
      <c r="D173" s="66" t="str">
        <f aca="false">IF(NOT(ISBLANK($F173)),LEFT($F173,3),"")</f>
        <v/>
      </c>
      <c r="E173" s="66" t="str">
        <f aca="false">IF(NOT(ISBLANK($F173)),LEFT($F173,6),"")</f>
        <v/>
      </c>
      <c r="F173" s="66"/>
      <c r="G173" s="63" t="s">
        <v>54</v>
      </c>
      <c r="H173" s="66" t="str">
        <f aca="false">IF(NOT(ISBLANK($J173)),LEFT($J173,6),"")</f>
        <v>05.07.</v>
      </c>
      <c r="I173" s="66" t="str">
        <f aca="false">IF(NOT(ISBLANK($J173)),LEFT($J173,9),"")</f>
        <v>05.07.35.</v>
      </c>
      <c r="J173" s="66" t="s">
        <v>787</v>
      </c>
      <c r="K173" s="63" t="s">
        <v>54</v>
      </c>
      <c r="L173" s="66" t="str">
        <f aca="false">IF(NOT(ISBLANK($N173)),LEFT($N173,9),"")</f>
        <v>05.04.10.</v>
      </c>
      <c r="M173" s="66" t="str">
        <f aca="false">IF(NOT(ISBLANK($N173)),LEFT($N173,12),"")</f>
        <v>05.04.10.02.</v>
      </c>
      <c r="N173" s="66" t="s">
        <v>788</v>
      </c>
      <c r="O173" s="66" t="s">
        <v>789</v>
      </c>
      <c r="P173" s="63" t="s">
        <v>54</v>
      </c>
      <c r="Q173" s="66" t="str">
        <f aca="false">IF(NOT(ISBLANK($S173)),LEFT($S173,12),"")</f>
        <v>05.03.01.03.</v>
      </c>
      <c r="R173" s="66" t="str">
        <f aca="false">IF(NOT(ISBLANK($S173)),LEFT($S173,18),"")</f>
        <v>05.03.01.03.01.01.</v>
      </c>
      <c r="S173" s="66" t="s">
        <v>790</v>
      </c>
      <c r="T173" s="67" t="n">
        <v>30</v>
      </c>
    </row>
    <row r="174" customFormat="false" ht="10.15" hidden="false" customHeight="false" outlineLevel="0" collapsed="false">
      <c r="A174" s="66" t="str">
        <f aca="false">IF(NOT(ISBLANK($B174)),LEFT($B174,3),"")</f>
        <v/>
      </c>
      <c r="B174" s="66"/>
      <c r="C174" s="63" t="s">
        <v>54</v>
      </c>
      <c r="D174" s="66" t="str">
        <f aca="false">IF(NOT(ISBLANK($F174)),LEFT($F174,3),"")</f>
        <v/>
      </c>
      <c r="E174" s="66" t="str">
        <f aca="false">IF(NOT(ISBLANK($F174)),LEFT($F174,6),"")</f>
        <v/>
      </c>
      <c r="F174" s="66"/>
      <c r="G174" s="63" t="s">
        <v>54</v>
      </c>
      <c r="H174" s="66" t="str">
        <f aca="false">IF(NOT(ISBLANK($J174)),LEFT($J174,6),"")</f>
        <v>05.07.</v>
      </c>
      <c r="I174" s="66" t="str">
        <f aca="false">IF(NOT(ISBLANK($J174)),LEFT($J174,9),"")</f>
        <v>05.07.36.</v>
      </c>
      <c r="J174" s="66" t="s">
        <v>791</v>
      </c>
      <c r="K174" s="63" t="s">
        <v>54</v>
      </c>
      <c r="L174" s="66" t="str">
        <f aca="false">IF(NOT(ISBLANK($N174)),LEFT($N174,9),"")</f>
        <v>05.04.10.</v>
      </c>
      <c r="M174" s="66" t="str">
        <f aca="false">IF(NOT(ISBLANK($N174)),LEFT($N174,12),"")</f>
        <v>05.04.10.03.</v>
      </c>
      <c r="N174" s="66" t="s">
        <v>792</v>
      </c>
      <c r="O174" s="66" t="s">
        <v>793</v>
      </c>
      <c r="P174" s="63" t="s">
        <v>54</v>
      </c>
      <c r="Q174" s="66" t="str">
        <f aca="false">IF(NOT(ISBLANK($S174)),LEFT($S174,12),"")</f>
        <v>05.03.02.01.</v>
      </c>
      <c r="R174" s="66" t="str">
        <f aca="false">IF(NOT(ISBLANK($S174)),LEFT($S174,18),"")</f>
        <v>05.03.02.01.01.01.</v>
      </c>
      <c r="S174" s="66" t="s">
        <v>794</v>
      </c>
      <c r="T174" s="67" t="n">
        <v>5</v>
      </c>
    </row>
    <row r="175" customFormat="false" ht="10.15" hidden="false" customHeight="false" outlineLevel="0" collapsed="false">
      <c r="A175" s="66" t="str">
        <f aca="false">IF(NOT(ISBLANK($B175)),LEFT($B175,3),"")</f>
        <v/>
      </c>
      <c r="B175" s="66"/>
      <c r="C175" s="63" t="s">
        <v>54</v>
      </c>
      <c r="D175" s="66" t="str">
        <f aca="false">IF(NOT(ISBLANK($F175)),LEFT($F175,3),"")</f>
        <v/>
      </c>
      <c r="E175" s="66" t="str">
        <f aca="false">IF(NOT(ISBLANK($F175)),LEFT($F175,6),"")</f>
        <v/>
      </c>
      <c r="F175" s="66"/>
      <c r="G175" s="63" t="s">
        <v>54</v>
      </c>
      <c r="H175" s="66" t="str">
        <f aca="false">IF(NOT(ISBLANK($J175)),LEFT($J175,6),"")</f>
        <v>05.08.</v>
      </c>
      <c r="I175" s="66" t="str">
        <f aca="false">IF(NOT(ISBLANK($J175)),LEFT($J175,9),"")</f>
        <v>05.08.01.</v>
      </c>
      <c r="J175" s="66" t="s">
        <v>795</v>
      </c>
      <c r="K175" s="63" t="s">
        <v>54</v>
      </c>
      <c r="L175" s="66" t="str">
        <f aca="false">IF(NOT(ISBLANK($N175)),LEFT($N175,9),"")</f>
        <v>05.04.10.</v>
      </c>
      <c r="M175" s="66" t="str">
        <f aca="false">IF(NOT(ISBLANK($N175)),LEFT($N175,12),"")</f>
        <v>05.04.10.04.</v>
      </c>
      <c r="N175" s="66" t="s">
        <v>796</v>
      </c>
      <c r="O175" s="66" t="s">
        <v>797</v>
      </c>
      <c r="P175" s="63" t="s">
        <v>54</v>
      </c>
      <c r="Q175" s="66" t="str">
        <f aca="false">IF(NOT(ISBLANK($S175)),LEFT($S175,12),"")</f>
        <v>05.03.02.02.</v>
      </c>
      <c r="R175" s="66" t="str">
        <f aca="false">IF(NOT(ISBLANK($S175)),LEFT($S175,18),"")</f>
        <v>05.03.02.02.01.01.</v>
      </c>
      <c r="S175" s="66" t="s">
        <v>798</v>
      </c>
      <c r="T175" s="67" t="n">
        <v>10</v>
      </c>
    </row>
    <row r="176" customFormat="false" ht="10.15" hidden="false" customHeight="false" outlineLevel="0" collapsed="false">
      <c r="A176" s="66" t="str">
        <f aca="false">IF(NOT(ISBLANK($B176)),LEFT($B176,3),"")</f>
        <v/>
      </c>
      <c r="B176" s="66"/>
      <c r="C176" s="63" t="s">
        <v>54</v>
      </c>
      <c r="D176" s="66" t="str">
        <f aca="false">IF(NOT(ISBLANK($F176)),LEFT($F176,3),"")</f>
        <v/>
      </c>
      <c r="E176" s="66" t="str">
        <f aca="false">IF(NOT(ISBLANK($F176)),LEFT($F176,6),"")</f>
        <v/>
      </c>
      <c r="F176" s="66"/>
      <c r="G176" s="63" t="s">
        <v>54</v>
      </c>
      <c r="H176" s="66" t="str">
        <f aca="false">IF(NOT(ISBLANK($J176)),LEFT($J176,6),"")</f>
        <v>05.08.</v>
      </c>
      <c r="I176" s="66" t="str">
        <f aca="false">IF(NOT(ISBLANK($J176)),LEFT($J176,9),"")</f>
        <v>05.08.02.</v>
      </c>
      <c r="J176" s="66" t="s">
        <v>799</v>
      </c>
      <c r="K176" s="63" t="s">
        <v>54</v>
      </c>
      <c r="L176" s="66" t="str">
        <f aca="false">IF(NOT(ISBLANK($N176)),LEFT($N176,9),"")</f>
        <v>05.04.11.</v>
      </c>
      <c r="M176" s="66" t="str">
        <f aca="false">IF(NOT(ISBLANK($N176)),LEFT($N176,12),"")</f>
        <v>05.04.11.01.</v>
      </c>
      <c r="N176" s="66" t="s">
        <v>800</v>
      </c>
      <c r="O176" s="66" t="s">
        <v>801</v>
      </c>
      <c r="P176" s="63" t="s">
        <v>54</v>
      </c>
      <c r="Q176" s="66" t="str">
        <f aca="false">IF(NOT(ISBLANK($S176)),LEFT($S176,12),"")</f>
        <v>05.03.02.03.</v>
      </c>
      <c r="R176" s="66" t="str">
        <f aca="false">IF(NOT(ISBLANK($S176)),LEFT($S176,18),"")</f>
        <v>05.03.02.03.01.01.</v>
      </c>
      <c r="S176" s="66" t="s">
        <v>802</v>
      </c>
      <c r="T176" s="67" t="n">
        <v>15</v>
      </c>
    </row>
    <row r="177" customFormat="false" ht="10.15" hidden="false" customHeight="false" outlineLevel="0" collapsed="false">
      <c r="A177" s="66" t="str">
        <f aca="false">IF(NOT(ISBLANK($B177)),LEFT($B177,3),"")</f>
        <v/>
      </c>
      <c r="B177" s="66"/>
      <c r="C177" s="63" t="s">
        <v>54</v>
      </c>
      <c r="D177" s="66" t="str">
        <f aca="false">IF(NOT(ISBLANK($F177)),LEFT($F177,3),"")</f>
        <v/>
      </c>
      <c r="E177" s="66" t="str">
        <f aca="false">IF(NOT(ISBLANK($F177)),LEFT($F177,6),"")</f>
        <v/>
      </c>
      <c r="F177" s="66"/>
      <c r="G177" s="63" t="s">
        <v>54</v>
      </c>
      <c r="H177" s="66" t="str">
        <f aca="false">IF(NOT(ISBLANK($J177)),LEFT($J177,6),"")</f>
        <v>05.08.</v>
      </c>
      <c r="I177" s="66" t="str">
        <f aca="false">IF(NOT(ISBLANK($J177)),LEFT($J177,9),"")</f>
        <v>05.08.03.</v>
      </c>
      <c r="J177" s="66" t="s">
        <v>803</v>
      </c>
      <c r="K177" s="63" t="s">
        <v>54</v>
      </c>
      <c r="L177" s="66" t="str">
        <f aca="false">IF(NOT(ISBLANK($N177)),LEFT($N177,9),"")</f>
        <v>05.04.11.</v>
      </c>
      <c r="M177" s="66" t="str">
        <f aca="false">IF(NOT(ISBLANK($N177)),LEFT($N177,12),"")</f>
        <v>05.04.11.02.</v>
      </c>
      <c r="N177" s="66" t="s">
        <v>804</v>
      </c>
      <c r="O177" s="66" t="s">
        <v>805</v>
      </c>
      <c r="P177" s="63" t="s">
        <v>54</v>
      </c>
      <c r="Q177" s="66" t="str">
        <f aca="false">IF(NOT(ISBLANK($S177)),LEFT($S177,12),"")</f>
        <v>05.03.03.01.</v>
      </c>
      <c r="R177" s="66" t="str">
        <f aca="false">IF(NOT(ISBLANK($S177)),LEFT($S177,18),"")</f>
        <v>05.03.03.01.01.01.</v>
      </c>
      <c r="S177" s="66" t="s">
        <v>806</v>
      </c>
      <c r="T177" s="67" t="n">
        <v>35</v>
      </c>
    </row>
    <row r="178" customFormat="false" ht="10.15" hidden="false" customHeight="false" outlineLevel="0" collapsed="false">
      <c r="A178" s="66" t="str">
        <f aca="false">IF(NOT(ISBLANK($B178)),LEFT($B178,3),"")</f>
        <v/>
      </c>
      <c r="B178" s="66"/>
      <c r="C178" s="63" t="s">
        <v>54</v>
      </c>
      <c r="D178" s="66" t="str">
        <f aca="false">IF(NOT(ISBLANK($F178)),LEFT($F178,3),"")</f>
        <v/>
      </c>
      <c r="E178" s="66" t="str">
        <f aca="false">IF(NOT(ISBLANK($F178)),LEFT($F178,6),"")</f>
        <v/>
      </c>
      <c r="F178" s="66"/>
      <c r="G178" s="63" t="s">
        <v>54</v>
      </c>
      <c r="H178" s="66" t="str">
        <f aca="false">IF(NOT(ISBLANK($J178)),LEFT($J178,6),"")</f>
        <v>05.09.</v>
      </c>
      <c r="I178" s="66" t="str">
        <f aca="false">IF(NOT(ISBLANK($J178)),LEFT($J178,9),"")</f>
        <v>05.09.01.</v>
      </c>
      <c r="J178" s="66" t="s">
        <v>807</v>
      </c>
      <c r="K178" s="63" t="s">
        <v>54</v>
      </c>
      <c r="L178" s="66" t="str">
        <f aca="false">IF(NOT(ISBLANK($N178)),LEFT($N178,9),"")</f>
        <v>05.04.11.</v>
      </c>
      <c r="M178" s="66" t="str">
        <f aca="false">IF(NOT(ISBLANK($N178)),LEFT($N178,12),"")</f>
        <v>05.04.11.03.</v>
      </c>
      <c r="N178" s="66" t="s">
        <v>808</v>
      </c>
      <c r="O178" s="66" t="s">
        <v>809</v>
      </c>
      <c r="P178" s="63" t="s">
        <v>54</v>
      </c>
      <c r="Q178" s="66" t="str">
        <f aca="false">IF(NOT(ISBLANK($S178)),LEFT($S178,12),"")</f>
        <v>05.03.04.01.</v>
      </c>
      <c r="R178" s="66" t="str">
        <f aca="false">IF(NOT(ISBLANK($S178)),LEFT($S178,18),"")</f>
        <v>05.03.04.01.01.01.</v>
      </c>
      <c r="S178" s="66" t="s">
        <v>810</v>
      </c>
      <c r="T178" s="67" t="n">
        <v>10</v>
      </c>
    </row>
    <row r="179" customFormat="false" ht="10.15" hidden="false" customHeight="false" outlineLevel="0" collapsed="false">
      <c r="A179" s="66" t="str">
        <f aca="false">IF(NOT(ISBLANK($B179)),LEFT($B179,3),"")</f>
        <v/>
      </c>
      <c r="B179" s="66"/>
      <c r="C179" s="63" t="s">
        <v>54</v>
      </c>
      <c r="D179" s="66" t="str">
        <f aca="false">IF(NOT(ISBLANK($F179)),LEFT($F179,3),"")</f>
        <v/>
      </c>
      <c r="E179" s="66" t="str">
        <f aca="false">IF(NOT(ISBLANK($F179)),LEFT($F179,6),"")</f>
        <v/>
      </c>
      <c r="F179" s="66"/>
      <c r="G179" s="63" t="s">
        <v>54</v>
      </c>
      <c r="H179" s="66" t="str">
        <f aca="false">IF(NOT(ISBLANK($J179)),LEFT($J179,6),"")</f>
        <v>05.09.</v>
      </c>
      <c r="I179" s="66" t="str">
        <f aca="false">IF(NOT(ISBLANK($J179)),LEFT($J179,9),"")</f>
        <v>05.09.02.</v>
      </c>
      <c r="J179" s="66" t="s">
        <v>811</v>
      </c>
      <c r="K179" s="63" t="s">
        <v>54</v>
      </c>
      <c r="L179" s="66" t="str">
        <f aca="false">IF(NOT(ISBLANK($N179)),LEFT($N179,9),"")</f>
        <v>05.04.11.</v>
      </c>
      <c r="M179" s="66" t="str">
        <f aca="false">IF(NOT(ISBLANK($N179)),LEFT($N179,12),"")</f>
        <v>05.04.11.04.</v>
      </c>
      <c r="N179" s="66" t="s">
        <v>812</v>
      </c>
      <c r="O179" s="66" t="s">
        <v>813</v>
      </c>
      <c r="P179" s="63" t="s">
        <v>54</v>
      </c>
      <c r="Q179" s="66" t="str">
        <f aca="false">IF(NOT(ISBLANK($S179)),LEFT($S179,12),"")</f>
        <v>05.03.04.02.</v>
      </c>
      <c r="R179" s="66" t="str">
        <f aca="false">IF(NOT(ISBLANK($S179)),LEFT($S179,18),"")</f>
        <v>05.03.04.02.01.01.</v>
      </c>
      <c r="S179" s="66" t="s">
        <v>814</v>
      </c>
      <c r="T179" s="67" t="n">
        <v>20</v>
      </c>
    </row>
    <row r="180" customFormat="false" ht="10.15" hidden="false" customHeight="false" outlineLevel="0" collapsed="false">
      <c r="A180" s="66" t="str">
        <f aca="false">IF(NOT(ISBLANK($B180)),LEFT($B180,3),"")</f>
        <v/>
      </c>
      <c r="B180" s="66"/>
      <c r="C180" s="63" t="s">
        <v>54</v>
      </c>
      <c r="D180" s="66" t="str">
        <f aca="false">IF(NOT(ISBLANK($F180)),LEFT($F180,3),"")</f>
        <v/>
      </c>
      <c r="E180" s="66" t="str">
        <f aca="false">IF(NOT(ISBLANK($F180)),LEFT($F180,6),"")</f>
        <v/>
      </c>
      <c r="F180" s="66"/>
      <c r="G180" s="63" t="s">
        <v>54</v>
      </c>
      <c r="H180" s="66" t="str">
        <f aca="false">IF(NOT(ISBLANK($J180)),LEFT($J180,6),"")</f>
        <v>05.09.</v>
      </c>
      <c r="I180" s="66" t="str">
        <f aca="false">IF(NOT(ISBLANK($J180)),LEFT($J180,9),"")</f>
        <v>05.09.03.</v>
      </c>
      <c r="J180" s="66" t="s">
        <v>815</v>
      </c>
      <c r="K180" s="63" t="s">
        <v>54</v>
      </c>
      <c r="L180" s="66" t="str">
        <f aca="false">IF(NOT(ISBLANK($N180)),LEFT($N180,9),"")</f>
        <v>05.04.12.</v>
      </c>
      <c r="M180" s="66" t="str">
        <f aca="false">IF(NOT(ISBLANK($N180)),LEFT($N180,12),"")</f>
        <v>05.04.12.01.</v>
      </c>
      <c r="N180" s="66" t="s">
        <v>816</v>
      </c>
      <c r="O180" s="66" t="s">
        <v>817</v>
      </c>
      <c r="P180" s="63" t="s">
        <v>54</v>
      </c>
      <c r="Q180" s="66" t="str">
        <f aca="false">IF(NOT(ISBLANK($S180)),LEFT($S180,12),"")</f>
        <v>05.03.04.03.</v>
      </c>
      <c r="R180" s="66" t="str">
        <f aca="false">IF(NOT(ISBLANK($S180)),LEFT($S180,18),"")</f>
        <v>05.03.04.03.01.01.</v>
      </c>
      <c r="S180" s="66" t="s">
        <v>818</v>
      </c>
      <c r="T180" s="67" t="n">
        <v>30</v>
      </c>
    </row>
    <row r="181" customFormat="false" ht="10.15" hidden="false" customHeight="false" outlineLevel="0" collapsed="false">
      <c r="A181" s="66" t="str">
        <f aca="false">IF(NOT(ISBLANK($B181)),LEFT($B181,3),"")</f>
        <v/>
      </c>
      <c r="B181" s="66"/>
      <c r="C181" s="63" t="s">
        <v>54</v>
      </c>
      <c r="D181" s="66" t="str">
        <f aca="false">IF(NOT(ISBLANK($F181)),LEFT($F181,3),"")</f>
        <v/>
      </c>
      <c r="E181" s="66" t="str">
        <f aca="false">IF(NOT(ISBLANK($F181)),LEFT($F181,6),"")</f>
        <v/>
      </c>
      <c r="F181" s="66"/>
      <c r="G181" s="63" t="s">
        <v>54</v>
      </c>
      <c r="H181" s="66" t="str">
        <f aca="false">IF(NOT(ISBLANK($J181)),LEFT($J181,6),"")</f>
        <v>05.09.</v>
      </c>
      <c r="I181" s="66" t="str">
        <f aca="false">IF(NOT(ISBLANK($J181)),LEFT($J181,9),"")</f>
        <v>05.09.04.</v>
      </c>
      <c r="J181" s="66" t="s">
        <v>819</v>
      </c>
      <c r="K181" s="63" t="s">
        <v>54</v>
      </c>
      <c r="L181" s="66" t="str">
        <f aca="false">IF(NOT(ISBLANK($N181)),LEFT($N181,9),"")</f>
        <v>05.05.01.</v>
      </c>
      <c r="M181" s="66" t="str">
        <f aca="false">IF(NOT(ISBLANK($N181)),LEFT($N181,12),"")</f>
        <v>05.05.01.01.</v>
      </c>
      <c r="N181" s="66" t="s">
        <v>820</v>
      </c>
      <c r="O181" s="66" t="s">
        <v>821</v>
      </c>
      <c r="P181" s="63" t="s">
        <v>54</v>
      </c>
      <c r="Q181" s="66" t="str">
        <f aca="false">IF(NOT(ISBLANK($S181)),LEFT($S181,12),"")</f>
        <v>05.03.05.01.</v>
      </c>
      <c r="R181" s="66" t="str">
        <f aca="false">IF(NOT(ISBLANK($S181)),LEFT($S181,18),"")</f>
        <v>05.03.05.01.01.01.</v>
      </c>
      <c r="S181" s="66" t="s">
        <v>822</v>
      </c>
      <c r="T181" s="67" t="n">
        <v>5</v>
      </c>
    </row>
    <row r="182" customFormat="false" ht="10.15" hidden="false" customHeight="false" outlineLevel="0" collapsed="false">
      <c r="A182" s="66" t="str">
        <f aca="false">IF(NOT(ISBLANK($B182)),LEFT($B182,3),"")</f>
        <v/>
      </c>
      <c r="B182" s="66"/>
      <c r="C182" s="63" t="s">
        <v>54</v>
      </c>
      <c r="D182" s="66" t="str">
        <f aca="false">IF(NOT(ISBLANK($F182)),LEFT($F182,3),"")</f>
        <v/>
      </c>
      <c r="E182" s="66" t="str">
        <f aca="false">IF(NOT(ISBLANK($F182)),LEFT($F182,6),"")</f>
        <v/>
      </c>
      <c r="F182" s="66"/>
      <c r="G182" s="63" t="s">
        <v>54</v>
      </c>
      <c r="H182" s="66" t="str">
        <f aca="false">IF(NOT(ISBLANK($J182)),LEFT($J182,6),"")</f>
        <v>05.09.</v>
      </c>
      <c r="I182" s="66" t="str">
        <f aca="false">IF(NOT(ISBLANK($J182)),LEFT($J182,9),"")</f>
        <v>05.09.05.</v>
      </c>
      <c r="J182" s="66" t="s">
        <v>823</v>
      </c>
      <c r="K182" s="63" t="s">
        <v>54</v>
      </c>
      <c r="L182" s="66" t="str">
        <f aca="false">IF(NOT(ISBLANK($N182)),LEFT($N182,9),"")</f>
        <v>05.05.02.</v>
      </c>
      <c r="M182" s="66" t="str">
        <f aca="false">IF(NOT(ISBLANK($N182)),LEFT($N182,12),"")</f>
        <v>05.05.02.01.</v>
      </c>
      <c r="N182" s="66" t="s">
        <v>824</v>
      </c>
      <c r="O182" s="66" t="s">
        <v>825</v>
      </c>
      <c r="P182" s="63" t="s">
        <v>54</v>
      </c>
      <c r="Q182" s="66" t="str">
        <f aca="false">IF(NOT(ISBLANK($S182)),LEFT($S182,12),"")</f>
        <v>05.03.05.02.</v>
      </c>
      <c r="R182" s="66" t="str">
        <f aca="false">IF(NOT(ISBLANK($S182)),LEFT($S182,18),"")</f>
        <v>05.03.05.02.01.01.</v>
      </c>
      <c r="S182" s="66" t="s">
        <v>826</v>
      </c>
      <c r="T182" s="67" t="n">
        <v>10</v>
      </c>
    </row>
    <row r="183" customFormat="false" ht="10.15" hidden="false" customHeight="false" outlineLevel="0" collapsed="false">
      <c r="A183" s="66" t="str">
        <f aca="false">IF(NOT(ISBLANK($B183)),LEFT($B183,3),"")</f>
        <v/>
      </c>
      <c r="B183" s="66"/>
      <c r="C183" s="63" t="s">
        <v>54</v>
      </c>
      <c r="D183" s="66" t="str">
        <f aca="false">IF(NOT(ISBLANK($F183)),LEFT($F183,3),"")</f>
        <v/>
      </c>
      <c r="E183" s="66" t="str">
        <f aca="false">IF(NOT(ISBLANK($F183)),LEFT($F183,6),"")</f>
        <v/>
      </c>
      <c r="F183" s="66"/>
      <c r="G183" s="63" t="s">
        <v>54</v>
      </c>
      <c r="H183" s="66" t="str">
        <f aca="false">IF(NOT(ISBLANK($J183)),LEFT($J183,6),"")</f>
        <v>05.09.</v>
      </c>
      <c r="I183" s="66" t="str">
        <f aca="false">IF(NOT(ISBLANK($J183)),LEFT($J183,9),"")</f>
        <v>05.09.06.</v>
      </c>
      <c r="J183" s="66" t="s">
        <v>827</v>
      </c>
      <c r="K183" s="63" t="s">
        <v>54</v>
      </c>
      <c r="L183" s="66" t="str">
        <f aca="false">IF(NOT(ISBLANK($N183)),LEFT($N183,9),"")</f>
        <v>05.05.03.</v>
      </c>
      <c r="M183" s="66" t="str">
        <f aca="false">IF(NOT(ISBLANK($N183)),LEFT($N183,12),"")</f>
        <v>05.05.03.01.</v>
      </c>
      <c r="N183" s="66" t="s">
        <v>828</v>
      </c>
      <c r="O183" s="66" t="s">
        <v>829</v>
      </c>
      <c r="P183" s="63" t="s">
        <v>54</v>
      </c>
      <c r="Q183" s="66" t="str">
        <f aca="false">IF(NOT(ISBLANK($S183)),LEFT($S183,12),"")</f>
        <v>05.03.05.03.</v>
      </c>
      <c r="R183" s="66" t="str">
        <f aca="false">IF(NOT(ISBLANK($S183)),LEFT($S183,18),"")</f>
        <v>05.03.05.03.01.01.</v>
      </c>
      <c r="S183" s="66" t="s">
        <v>830</v>
      </c>
      <c r="T183" s="67" t="n">
        <v>15</v>
      </c>
    </row>
    <row r="184" customFormat="false" ht="10.15" hidden="false" customHeight="false" outlineLevel="0" collapsed="false">
      <c r="A184" s="66" t="str">
        <f aca="false">IF(NOT(ISBLANK($B184)),LEFT($B184,3),"")</f>
        <v/>
      </c>
      <c r="B184" s="66"/>
      <c r="C184" s="63" t="s">
        <v>54</v>
      </c>
      <c r="D184" s="66" t="str">
        <f aca="false">IF(NOT(ISBLANK($F184)),LEFT($F184,3),"")</f>
        <v/>
      </c>
      <c r="E184" s="66" t="str">
        <f aca="false">IF(NOT(ISBLANK($F184)),LEFT($F184,6),"")</f>
        <v/>
      </c>
      <c r="F184" s="66"/>
      <c r="G184" s="63" t="s">
        <v>54</v>
      </c>
      <c r="H184" s="66" t="str">
        <f aca="false">IF(NOT(ISBLANK($J184)),LEFT($J184,6),"")</f>
        <v>05.10.</v>
      </c>
      <c r="I184" s="66" t="str">
        <f aca="false">IF(NOT(ISBLANK($J184)),LEFT($J184,9),"")</f>
        <v>05.10.01.</v>
      </c>
      <c r="J184" s="66" t="s">
        <v>43</v>
      </c>
      <c r="K184" s="63" t="s">
        <v>54</v>
      </c>
      <c r="L184" s="66" t="str">
        <f aca="false">IF(NOT(ISBLANK($N184)),LEFT($N184,9),"")</f>
        <v>05.05.04.</v>
      </c>
      <c r="M184" s="66" t="str">
        <f aca="false">IF(NOT(ISBLANK($N184)),LEFT($N184,12),"")</f>
        <v>05.05.04.01.</v>
      </c>
      <c r="N184" s="66" t="s">
        <v>831</v>
      </c>
      <c r="O184" s="66" t="s">
        <v>832</v>
      </c>
      <c r="P184" s="63" t="s">
        <v>54</v>
      </c>
      <c r="Q184" s="66" t="str">
        <f aca="false">IF(NOT(ISBLANK($S184)),LEFT($S184,12),"")</f>
        <v>05.03.06.01.</v>
      </c>
      <c r="R184" s="66" t="str">
        <f aca="false">IF(NOT(ISBLANK($S184)),LEFT($S184,18),"")</f>
        <v>05.03.06.01.01.01.</v>
      </c>
      <c r="S184" s="66" t="s">
        <v>833</v>
      </c>
      <c r="T184" s="67" t="n">
        <v>35</v>
      </c>
    </row>
    <row r="185" customFormat="false" ht="10.15" hidden="false" customHeight="false" outlineLevel="0" collapsed="false">
      <c r="A185" s="66" t="str">
        <f aca="false">IF(NOT(ISBLANK($B185)),LEFT($B185,3),"")</f>
        <v/>
      </c>
      <c r="B185" s="66"/>
      <c r="C185" s="63" t="s">
        <v>54</v>
      </c>
      <c r="D185" s="66" t="str">
        <f aca="false">IF(NOT(ISBLANK($F185)),LEFT($F185,3),"")</f>
        <v/>
      </c>
      <c r="E185" s="66" t="str">
        <f aca="false">IF(NOT(ISBLANK($F185)),LEFT($F185,6),"")</f>
        <v/>
      </c>
      <c r="F185" s="66"/>
      <c r="G185" s="63" t="s">
        <v>54</v>
      </c>
      <c r="H185" s="66" t="str">
        <f aca="false">IF(NOT(ISBLANK($J185)),LEFT($J185,6),"")</f>
        <v>05.10.</v>
      </c>
      <c r="I185" s="66" t="str">
        <f aca="false">IF(NOT(ISBLANK($J185)),LEFT($J185,9),"")</f>
        <v>05.10.02.</v>
      </c>
      <c r="J185" s="66" t="s">
        <v>834</v>
      </c>
      <c r="K185" s="63" t="s">
        <v>54</v>
      </c>
      <c r="L185" s="66" t="str">
        <f aca="false">IF(NOT(ISBLANK($N185)),LEFT($N185,9),"")</f>
        <v>05.05.05.</v>
      </c>
      <c r="M185" s="66" t="str">
        <f aca="false">IF(NOT(ISBLANK($N185)),LEFT($N185,12),"")</f>
        <v>05.05.05.01.</v>
      </c>
      <c r="N185" s="66" t="s">
        <v>835</v>
      </c>
      <c r="O185" s="66" t="s">
        <v>836</v>
      </c>
      <c r="P185" s="63" t="s">
        <v>54</v>
      </c>
      <c r="Q185" s="66" t="str">
        <f aca="false">IF(NOT(ISBLANK($S185)),LEFT($S185,12),"")</f>
        <v>05.03.07.01.</v>
      </c>
      <c r="R185" s="66" t="str">
        <f aca="false">IF(NOT(ISBLANK($S185)),LEFT($S185,18),"")</f>
        <v>05.03.07.01.01.01.</v>
      </c>
      <c r="S185" s="66" t="s">
        <v>837</v>
      </c>
      <c r="T185" s="67" t="n">
        <v>2</v>
      </c>
    </row>
    <row r="186" customFormat="false" ht="10.15" hidden="false" customHeight="false" outlineLevel="0" collapsed="false">
      <c r="A186" s="66" t="str">
        <f aca="false">IF(NOT(ISBLANK($B186)),LEFT($B186,3),"")</f>
        <v/>
      </c>
      <c r="B186" s="66"/>
      <c r="C186" s="63" t="s">
        <v>54</v>
      </c>
      <c r="D186" s="66" t="str">
        <f aca="false">IF(NOT(ISBLANK($F186)),LEFT($F186,3),"")</f>
        <v/>
      </c>
      <c r="E186" s="66" t="str">
        <f aca="false">IF(NOT(ISBLANK($F186)),LEFT($F186,6),"")</f>
        <v/>
      </c>
      <c r="F186" s="66"/>
      <c r="G186" s="63" t="s">
        <v>54</v>
      </c>
      <c r="H186" s="66" t="str">
        <f aca="false">IF(NOT(ISBLANK($J186)),LEFT($J186,6),"")</f>
        <v>05.10.</v>
      </c>
      <c r="I186" s="66" t="str">
        <f aca="false">IF(NOT(ISBLANK($J186)),LEFT($J186,9),"")</f>
        <v>05.10.03.</v>
      </c>
      <c r="J186" s="66" t="s">
        <v>46</v>
      </c>
      <c r="K186" s="63" t="s">
        <v>54</v>
      </c>
      <c r="L186" s="66" t="str">
        <f aca="false">IF(NOT(ISBLANK($N186)),LEFT($N186,9),"")</f>
        <v>05.05.06.</v>
      </c>
      <c r="M186" s="66" t="str">
        <f aca="false">IF(NOT(ISBLANK($N186)),LEFT($N186,12),"")</f>
        <v>05.05.06.01.</v>
      </c>
      <c r="N186" s="66" t="s">
        <v>838</v>
      </c>
      <c r="O186" s="66" t="s">
        <v>839</v>
      </c>
      <c r="P186" s="63" t="s">
        <v>54</v>
      </c>
      <c r="Q186" s="66" t="str">
        <f aca="false">IF(NOT(ISBLANK($S186)),LEFT($S186,12),"")</f>
        <v>05.03.08.01.</v>
      </c>
      <c r="R186" s="66" t="str">
        <f aca="false">IF(NOT(ISBLANK($S186)),LEFT($S186,18),"")</f>
        <v>05.03.08.01.01.01.</v>
      </c>
      <c r="S186" s="66" t="s">
        <v>840</v>
      </c>
      <c r="T186" s="67" t="n">
        <v>1</v>
      </c>
    </row>
    <row r="187" customFormat="false" ht="10.15" hidden="false" customHeight="false" outlineLevel="0" collapsed="false">
      <c r="A187" s="66" t="str">
        <f aca="false">IF(NOT(ISBLANK($B187)),LEFT($B187,3),"")</f>
        <v/>
      </c>
      <c r="B187" s="66"/>
      <c r="C187" s="63" t="s">
        <v>54</v>
      </c>
      <c r="D187" s="66" t="str">
        <f aca="false">IF(NOT(ISBLANK($F187)),LEFT($F187,3),"")</f>
        <v/>
      </c>
      <c r="E187" s="66" t="str">
        <f aca="false">IF(NOT(ISBLANK($F187)),LEFT($F187,6),"")</f>
        <v/>
      </c>
      <c r="F187" s="66"/>
      <c r="G187" s="63" t="s">
        <v>54</v>
      </c>
      <c r="H187" s="66" t="str">
        <f aca="false">IF(NOT(ISBLANK($J187)),LEFT($J187,6),"")</f>
        <v>05.10.</v>
      </c>
      <c r="I187" s="66" t="str">
        <f aca="false">IF(NOT(ISBLANK($J187)),LEFT($J187,9),"")</f>
        <v>05.10.04.</v>
      </c>
      <c r="J187" s="66" t="s">
        <v>49</v>
      </c>
      <c r="K187" s="63" t="s">
        <v>54</v>
      </c>
      <c r="L187" s="66" t="str">
        <f aca="false">IF(NOT(ISBLANK($N187)),LEFT($N187,9),"")</f>
        <v>05.05.07.</v>
      </c>
      <c r="M187" s="66" t="str">
        <f aca="false">IF(NOT(ISBLANK($N187)),LEFT($N187,12),"")</f>
        <v>05.05.07.01.</v>
      </c>
      <c r="N187" s="66" t="s">
        <v>841</v>
      </c>
      <c r="O187" s="66" t="s">
        <v>842</v>
      </c>
      <c r="P187" s="63" t="s">
        <v>54</v>
      </c>
      <c r="Q187" s="66" t="str">
        <f aca="false">IF(NOT(ISBLANK($S187)),LEFT($S187,12),"")</f>
        <v>05.04.01.01.</v>
      </c>
      <c r="R187" s="66" t="str">
        <f aca="false">IF(NOT(ISBLANK($S187)),LEFT($S187,18),"")</f>
        <v>05.04.01.01.01.01.</v>
      </c>
      <c r="S187" s="66" t="s">
        <v>843</v>
      </c>
      <c r="T187" s="67" t="n">
        <v>0.25</v>
      </c>
    </row>
    <row r="188" customFormat="false" ht="10.15" hidden="false" customHeight="false" outlineLevel="0" collapsed="false">
      <c r="A188" s="66" t="str">
        <f aca="false">IF(NOT(ISBLANK($B188)),LEFT($B188,3),"")</f>
        <v/>
      </c>
      <c r="B188" s="66"/>
      <c r="C188" s="63" t="s">
        <v>54</v>
      </c>
      <c r="D188" s="66" t="str">
        <f aca="false">IF(NOT(ISBLANK($F188)),LEFT($F188,3),"")</f>
        <v/>
      </c>
      <c r="E188" s="66" t="str">
        <f aca="false">IF(NOT(ISBLANK($F188)),LEFT($F188,6),"")</f>
        <v/>
      </c>
      <c r="F188" s="66"/>
      <c r="G188" s="63" t="s">
        <v>54</v>
      </c>
      <c r="H188" s="66" t="str">
        <f aca="false">IF(NOT(ISBLANK($J188)),LEFT($J188,6),"")</f>
        <v>05.10.</v>
      </c>
      <c r="I188" s="66" t="str">
        <f aca="false">IF(NOT(ISBLANK($J188)),LEFT($J188,9),"")</f>
        <v>05.10.05.</v>
      </c>
      <c r="J188" s="66" t="s">
        <v>844</v>
      </c>
      <c r="K188" s="63" t="s">
        <v>54</v>
      </c>
      <c r="L188" s="66" t="str">
        <f aca="false">IF(NOT(ISBLANK($N188)),LEFT($N188,9),"")</f>
        <v>05.05.08.</v>
      </c>
      <c r="M188" s="66" t="str">
        <f aca="false">IF(NOT(ISBLANK($N188)),LEFT($N188,12),"")</f>
        <v>05.05.08.01.</v>
      </c>
      <c r="N188" s="66" t="s">
        <v>845</v>
      </c>
      <c r="O188" s="66" t="s">
        <v>846</v>
      </c>
      <c r="P188" s="63" t="s">
        <v>54</v>
      </c>
      <c r="Q188" s="66" t="str">
        <f aca="false">IF(NOT(ISBLANK($S188)),LEFT($S188,12),"")</f>
        <v>05.04.01.02.</v>
      </c>
      <c r="R188" s="66" t="str">
        <f aca="false">IF(NOT(ISBLANK($S188)),LEFT($S188,18),"")</f>
        <v>05.04.01.02.01.01.</v>
      </c>
      <c r="S188" s="66" t="s">
        <v>847</v>
      </c>
      <c r="T188" s="67" t="n">
        <v>0.6</v>
      </c>
    </row>
    <row r="189" customFormat="false" ht="10.15" hidden="false" customHeight="false" outlineLevel="0" collapsed="false">
      <c r="A189" s="66" t="str">
        <f aca="false">IF(NOT(ISBLANK($B189)),LEFT($B189,3),"")</f>
        <v/>
      </c>
      <c r="B189" s="66"/>
      <c r="C189" s="63" t="s">
        <v>54</v>
      </c>
      <c r="D189" s="66" t="str">
        <f aca="false">IF(NOT(ISBLANK($F189)),LEFT($F189,3),"")</f>
        <v/>
      </c>
      <c r="E189" s="66" t="str">
        <f aca="false">IF(NOT(ISBLANK($F189)),LEFT($F189,6),"")</f>
        <v/>
      </c>
      <c r="F189" s="66"/>
      <c r="G189" s="63" t="s">
        <v>54</v>
      </c>
      <c r="H189" s="66" t="str">
        <f aca="false">IF(NOT(ISBLANK($J189)),LEFT($J189,6),"")</f>
        <v>05.10.</v>
      </c>
      <c r="I189" s="66" t="str">
        <f aca="false">IF(NOT(ISBLANK($J189)),LEFT($J189,9),"")</f>
        <v>05.10.06.</v>
      </c>
      <c r="J189" s="66" t="s">
        <v>848</v>
      </c>
      <c r="K189" s="63" t="s">
        <v>54</v>
      </c>
      <c r="L189" s="66" t="str">
        <f aca="false">IF(NOT(ISBLANK($N189)),LEFT($N189,9),"")</f>
        <v>05.05.09.</v>
      </c>
      <c r="M189" s="66" t="str">
        <f aca="false">IF(NOT(ISBLANK($N189)),LEFT($N189,12),"")</f>
        <v>05.05.09.01.</v>
      </c>
      <c r="N189" s="66" t="s">
        <v>849</v>
      </c>
      <c r="O189" s="66" t="s">
        <v>850</v>
      </c>
      <c r="P189" s="63" t="s">
        <v>54</v>
      </c>
      <c r="Q189" s="66" t="str">
        <f aca="false">IF(NOT(ISBLANK($S189)),LEFT($S189,12),"")</f>
        <v>05.04.01.03.</v>
      </c>
      <c r="R189" s="66" t="str">
        <f aca="false">IF(NOT(ISBLANK($S189)),LEFT($S189,18),"")</f>
        <v>05.04.01.03.01.01.</v>
      </c>
      <c r="S189" s="66" t="s">
        <v>851</v>
      </c>
      <c r="T189" s="67" t="n">
        <v>1</v>
      </c>
    </row>
    <row r="190" customFormat="false" ht="10.15" hidden="false" customHeight="false" outlineLevel="0" collapsed="false">
      <c r="A190" s="66" t="str">
        <f aca="false">IF(NOT(ISBLANK($B190)),LEFT($B190,3),"")</f>
        <v/>
      </c>
      <c r="B190" s="66"/>
      <c r="C190" s="63" t="s">
        <v>54</v>
      </c>
      <c r="D190" s="66" t="str">
        <f aca="false">IF(NOT(ISBLANK($F190)),LEFT($F190,3),"")</f>
        <v/>
      </c>
      <c r="E190" s="66" t="str">
        <f aca="false">IF(NOT(ISBLANK($F190)),LEFT($F190,6),"")</f>
        <v/>
      </c>
      <c r="F190" s="66"/>
      <c r="G190" s="63" t="s">
        <v>54</v>
      </c>
      <c r="H190" s="66" t="str">
        <f aca="false">IF(NOT(ISBLANK($J190)),LEFT($J190,6),"")</f>
        <v>05.10.</v>
      </c>
      <c r="I190" s="66" t="str">
        <f aca="false">IF(NOT(ISBLANK($J190)),LEFT($J190,9),"")</f>
        <v>05.10.07.</v>
      </c>
      <c r="J190" s="66" t="s">
        <v>852</v>
      </c>
      <c r="K190" s="63" t="s">
        <v>54</v>
      </c>
      <c r="L190" s="66" t="str">
        <f aca="false">IF(NOT(ISBLANK($N190)),LEFT($N190,9),"")</f>
        <v>05.05.10.</v>
      </c>
      <c r="M190" s="66" t="str">
        <f aca="false">IF(NOT(ISBLANK($N190)),LEFT($N190,12),"")</f>
        <v>05.05.10.01.</v>
      </c>
      <c r="N190" s="66" t="s">
        <v>853</v>
      </c>
      <c r="O190" s="66" t="s">
        <v>854</v>
      </c>
      <c r="P190" s="63" t="s">
        <v>54</v>
      </c>
      <c r="Q190" s="66" t="str">
        <f aca="false">IF(NOT(ISBLANK($S190)),LEFT($S190,12),"")</f>
        <v>05.04.01.04.</v>
      </c>
      <c r="R190" s="66" t="str">
        <f aca="false">IF(NOT(ISBLANK($S190)),LEFT($S190,18),"")</f>
        <v>05.04.01.04.01.01.</v>
      </c>
      <c r="S190" s="66" t="s">
        <v>855</v>
      </c>
      <c r="T190" s="67" t="n">
        <v>1.25</v>
      </c>
    </row>
    <row r="191" customFormat="false" ht="10.15" hidden="false" customHeight="false" outlineLevel="0" collapsed="false">
      <c r="A191" s="66" t="str">
        <f aca="false">IF(NOT(ISBLANK($B191)),LEFT($B191,3),"")</f>
        <v/>
      </c>
      <c r="B191" s="66"/>
      <c r="C191" s="63" t="s">
        <v>54</v>
      </c>
      <c r="D191" s="66" t="str">
        <f aca="false">IF(NOT(ISBLANK($F191)),LEFT($F191,3),"")</f>
        <v/>
      </c>
      <c r="E191" s="66" t="str">
        <f aca="false">IF(NOT(ISBLANK($F191)),LEFT($F191,6),"")</f>
        <v/>
      </c>
      <c r="F191" s="66"/>
      <c r="G191" s="63" t="s">
        <v>54</v>
      </c>
      <c r="H191" s="66" t="str">
        <f aca="false">IF(NOT(ISBLANK($J191)),LEFT($J191,6),"")</f>
        <v>05.10.</v>
      </c>
      <c r="I191" s="66" t="str">
        <f aca="false">IF(NOT(ISBLANK($J191)),LEFT($J191,9),"")</f>
        <v>05.10.08.</v>
      </c>
      <c r="J191" s="66" t="s">
        <v>856</v>
      </c>
      <c r="K191" s="63" t="s">
        <v>54</v>
      </c>
      <c r="L191" s="66" t="str">
        <f aca="false">IF(NOT(ISBLANK($N191)),LEFT($N191,9),"")</f>
        <v>05.05.11.</v>
      </c>
      <c r="M191" s="66" t="str">
        <f aca="false">IF(NOT(ISBLANK($N191)),LEFT($N191,12),"")</f>
        <v>05.05.11.01.</v>
      </c>
      <c r="N191" s="66" t="s">
        <v>857</v>
      </c>
      <c r="O191" s="66" t="s">
        <v>858</v>
      </c>
      <c r="P191" s="63" t="s">
        <v>54</v>
      </c>
      <c r="Q191" s="66" t="str">
        <f aca="false">IF(NOT(ISBLANK($S191)),LEFT($S191,12),"")</f>
        <v>05.04.02.01.</v>
      </c>
      <c r="R191" s="66" t="str">
        <f aca="false">IF(NOT(ISBLANK($S191)),LEFT($S191,18),"")</f>
        <v>05.04.02.01.01.01.</v>
      </c>
      <c r="S191" s="66" t="s">
        <v>859</v>
      </c>
      <c r="T191" s="67" t="n">
        <v>0.15</v>
      </c>
    </row>
    <row r="192" customFormat="false" ht="10.15" hidden="false" customHeight="false" outlineLevel="0" collapsed="false">
      <c r="A192" s="66" t="str">
        <f aca="false">IF(NOT(ISBLANK($B192)),LEFT($B192,3),"")</f>
        <v/>
      </c>
      <c r="B192" s="66"/>
      <c r="C192" s="63" t="s">
        <v>54</v>
      </c>
      <c r="D192" s="66" t="str">
        <f aca="false">IF(NOT(ISBLANK($F192)),LEFT($F192,3),"")</f>
        <v/>
      </c>
      <c r="E192" s="66" t="str">
        <f aca="false">IF(NOT(ISBLANK($F192)),LEFT($F192,6),"")</f>
        <v/>
      </c>
      <c r="F192" s="66"/>
      <c r="G192" s="63" t="s">
        <v>54</v>
      </c>
      <c r="H192" s="66" t="str">
        <f aca="false">IF(NOT(ISBLANK($J192)),LEFT($J192,6),"")</f>
        <v>05.10.</v>
      </c>
      <c r="I192" s="66" t="str">
        <f aca="false">IF(NOT(ISBLANK($J192)),LEFT($J192,9),"")</f>
        <v>05.10.09.</v>
      </c>
      <c r="J192" s="66" t="s">
        <v>860</v>
      </c>
      <c r="K192" s="63" t="s">
        <v>54</v>
      </c>
      <c r="L192" s="66" t="str">
        <f aca="false">IF(NOT(ISBLANK($N192)),LEFT($N192,9),"")</f>
        <v>05.05.12.</v>
      </c>
      <c r="M192" s="66" t="str">
        <f aca="false">IF(NOT(ISBLANK($N192)),LEFT($N192,12),"")</f>
        <v>05.05.12.01.</v>
      </c>
      <c r="N192" s="66" t="s">
        <v>861</v>
      </c>
      <c r="O192" s="66" t="s">
        <v>862</v>
      </c>
      <c r="P192" s="63" t="s">
        <v>54</v>
      </c>
      <c r="Q192" s="66" t="str">
        <f aca="false">IF(NOT(ISBLANK($S192)),LEFT($S192,12),"")</f>
        <v>05.04.02.02.</v>
      </c>
      <c r="R192" s="66" t="str">
        <f aca="false">IF(NOT(ISBLANK($S192)),LEFT($S192,18),"")</f>
        <v>05.04.02.02.01.01.</v>
      </c>
      <c r="S192" s="66" t="s">
        <v>863</v>
      </c>
      <c r="T192" s="67" t="n">
        <v>0.3</v>
      </c>
    </row>
    <row r="193" customFormat="false" ht="10.15" hidden="false" customHeight="false" outlineLevel="0" collapsed="false">
      <c r="A193" s="66" t="str">
        <f aca="false">IF(NOT(ISBLANK($B193)),LEFT($B193,3),"")</f>
        <v/>
      </c>
      <c r="B193" s="66"/>
      <c r="C193" s="63" t="s">
        <v>54</v>
      </c>
      <c r="D193" s="66" t="str">
        <f aca="false">IF(NOT(ISBLANK($F193)),LEFT($F193,3),"")</f>
        <v/>
      </c>
      <c r="E193" s="66" t="str">
        <f aca="false">IF(NOT(ISBLANK($F193)),LEFT($F193,6),"")</f>
        <v/>
      </c>
      <c r="F193" s="66"/>
      <c r="G193" s="63" t="s">
        <v>54</v>
      </c>
      <c r="H193" s="66" t="str">
        <f aca="false">IF(NOT(ISBLANK($J193)),LEFT($J193,6),"")</f>
        <v>05.10.</v>
      </c>
      <c r="I193" s="66" t="str">
        <f aca="false">IF(NOT(ISBLANK($J193)),LEFT($J193,9),"")</f>
        <v>05.10.10.</v>
      </c>
      <c r="J193" s="66" t="s">
        <v>864</v>
      </c>
      <c r="K193" s="63" t="s">
        <v>54</v>
      </c>
      <c r="L193" s="66" t="str">
        <f aca="false">IF(NOT(ISBLANK($N193)),LEFT($N193,9),"")</f>
        <v>05.06.01.</v>
      </c>
      <c r="M193" s="66" t="str">
        <f aca="false">IF(NOT(ISBLANK($N193)),LEFT($N193,12),"")</f>
        <v>05.06.01.01.</v>
      </c>
      <c r="N193" s="66" t="s">
        <v>865</v>
      </c>
      <c r="O193" s="66" t="s">
        <v>866</v>
      </c>
      <c r="P193" s="63" t="s">
        <v>54</v>
      </c>
      <c r="Q193" s="66" t="str">
        <f aca="false">IF(NOT(ISBLANK($S193)),LEFT($S193,12),"")</f>
        <v>05.04.02.03.</v>
      </c>
      <c r="R193" s="66" t="str">
        <f aca="false">IF(NOT(ISBLANK($S193)),LEFT($S193,18),"")</f>
        <v>05.04.02.03.01.01.</v>
      </c>
      <c r="S193" s="66" t="s">
        <v>867</v>
      </c>
      <c r="T193" s="67" t="n">
        <v>0.5</v>
      </c>
    </row>
    <row r="194" customFormat="false" ht="10.15" hidden="false" customHeight="false" outlineLevel="0" collapsed="false">
      <c r="A194" s="66" t="str">
        <f aca="false">IF(NOT(ISBLANK($B194)),LEFT($B194,3),"")</f>
        <v/>
      </c>
      <c r="B194" s="66"/>
      <c r="C194" s="63" t="s">
        <v>54</v>
      </c>
      <c r="D194" s="66" t="str">
        <f aca="false">IF(NOT(ISBLANK($F194)),LEFT($F194,3),"")</f>
        <v/>
      </c>
      <c r="E194" s="66" t="str">
        <f aca="false">IF(NOT(ISBLANK($F194)),LEFT($F194,6),"")</f>
        <v/>
      </c>
      <c r="F194" s="66"/>
      <c r="G194" s="63" t="s">
        <v>54</v>
      </c>
      <c r="H194" s="66" t="str">
        <f aca="false">IF(NOT(ISBLANK($J194)),LEFT($J194,6),"")</f>
        <v>05.10.</v>
      </c>
      <c r="I194" s="66" t="str">
        <f aca="false">IF(NOT(ISBLANK($J194)),LEFT($J194,9),"")</f>
        <v>05.10.11.</v>
      </c>
      <c r="J194" s="66" t="s">
        <v>868</v>
      </c>
      <c r="K194" s="63" t="s">
        <v>54</v>
      </c>
      <c r="L194" s="66" t="str">
        <f aca="false">IF(NOT(ISBLANK($N194)),LEFT($N194,9),"")</f>
        <v>05.06.02.</v>
      </c>
      <c r="M194" s="66" t="str">
        <f aca="false">IF(NOT(ISBLANK($N194)),LEFT($N194,12),"")</f>
        <v>05.06.02.01.</v>
      </c>
      <c r="N194" s="66" t="s">
        <v>869</v>
      </c>
      <c r="O194" s="66" t="s">
        <v>870</v>
      </c>
      <c r="P194" s="63" t="s">
        <v>54</v>
      </c>
      <c r="Q194" s="66" t="str">
        <f aca="false">IF(NOT(ISBLANK($S194)),LEFT($S194,12),"")</f>
        <v>05.04.02.04.</v>
      </c>
      <c r="R194" s="66" t="str">
        <f aca="false">IF(NOT(ISBLANK($S194)),LEFT($S194,18),"")</f>
        <v>05.04.02.04.01.01.</v>
      </c>
      <c r="S194" s="66" t="s">
        <v>871</v>
      </c>
      <c r="T194" s="67" t="n">
        <v>0.65</v>
      </c>
    </row>
    <row r="195" customFormat="false" ht="10.15" hidden="false" customHeight="false" outlineLevel="0" collapsed="false">
      <c r="A195" s="66" t="str">
        <f aca="false">IF(NOT(ISBLANK($B195)),LEFT($B195,3),"")</f>
        <v/>
      </c>
      <c r="B195" s="66"/>
      <c r="C195" s="63" t="s">
        <v>54</v>
      </c>
      <c r="D195" s="66" t="str">
        <f aca="false">IF(NOT(ISBLANK($F195)),LEFT($F195,3),"")</f>
        <v/>
      </c>
      <c r="E195" s="66" t="str">
        <f aca="false">IF(NOT(ISBLANK($F195)),LEFT($F195,6),"")</f>
        <v/>
      </c>
      <c r="F195" s="66"/>
      <c r="G195" s="63" t="s">
        <v>54</v>
      </c>
      <c r="H195" s="66" t="str">
        <f aca="false">IF(NOT(ISBLANK($J195)),LEFT($J195,6),"")</f>
        <v>05.10.</v>
      </c>
      <c r="I195" s="66" t="str">
        <f aca="false">IF(NOT(ISBLANK($J195)),LEFT($J195,9),"")</f>
        <v>05.10.12.</v>
      </c>
      <c r="J195" s="66" t="s">
        <v>872</v>
      </c>
      <c r="K195" s="63" t="s">
        <v>54</v>
      </c>
      <c r="L195" s="66" t="str">
        <f aca="false">IF(NOT(ISBLANK($N195)),LEFT($N195,9),"")</f>
        <v>05.06.03.</v>
      </c>
      <c r="M195" s="66" t="str">
        <f aca="false">IF(NOT(ISBLANK($N195)),LEFT($N195,12),"")</f>
        <v>05.06.03.01.</v>
      </c>
      <c r="N195" s="66" t="s">
        <v>873</v>
      </c>
      <c r="O195" s="66" t="s">
        <v>874</v>
      </c>
      <c r="P195" s="63" t="s">
        <v>54</v>
      </c>
      <c r="Q195" s="66" t="str">
        <f aca="false">IF(NOT(ISBLANK($S195)),LEFT($S195,12),"")</f>
        <v>05.04.03.01.</v>
      </c>
      <c r="R195" s="66" t="str">
        <f aca="false">IF(NOT(ISBLANK($S195)),LEFT($S195,18),"")</f>
        <v>05.04.03.01.01.01.</v>
      </c>
      <c r="S195" s="66" t="s">
        <v>875</v>
      </c>
      <c r="T195" s="67" t="n">
        <v>0.5</v>
      </c>
    </row>
    <row r="196" customFormat="false" ht="10.15" hidden="false" customHeight="false" outlineLevel="0" collapsed="false">
      <c r="A196" s="66" t="str">
        <f aca="false">IF(NOT(ISBLANK($B196)),LEFT($B196,3),"")</f>
        <v/>
      </c>
      <c r="B196" s="66"/>
      <c r="C196" s="63" t="s">
        <v>54</v>
      </c>
      <c r="D196" s="66" t="str">
        <f aca="false">IF(NOT(ISBLANK($F196)),LEFT($F196,3),"")</f>
        <v/>
      </c>
      <c r="E196" s="66" t="str">
        <f aca="false">IF(NOT(ISBLANK($F196)),LEFT($F196,6),"")</f>
        <v/>
      </c>
      <c r="F196" s="66"/>
      <c r="G196" s="63" t="s">
        <v>54</v>
      </c>
      <c r="H196" s="66" t="str">
        <f aca="false">IF(NOT(ISBLANK($J196)),LEFT($J196,6),"")</f>
        <v>05.10.</v>
      </c>
      <c r="I196" s="66" t="str">
        <f aca="false">IF(NOT(ISBLANK($J196)),LEFT($J196,9),"")</f>
        <v>05.10.13.</v>
      </c>
      <c r="J196" s="66" t="s">
        <v>876</v>
      </c>
      <c r="K196" s="63" t="s">
        <v>54</v>
      </c>
      <c r="L196" s="66" t="str">
        <f aca="false">IF(NOT(ISBLANK($N196)),LEFT($N196,9),"")</f>
        <v>05.06.04.</v>
      </c>
      <c r="M196" s="66" t="str">
        <f aca="false">IF(NOT(ISBLANK($N196)),LEFT($N196,12),"")</f>
        <v>05.06.04.01.</v>
      </c>
      <c r="N196" s="66" t="s">
        <v>877</v>
      </c>
      <c r="O196" s="66" t="s">
        <v>878</v>
      </c>
      <c r="P196" s="63" t="s">
        <v>54</v>
      </c>
      <c r="Q196" s="66" t="str">
        <f aca="false">IF(NOT(ISBLANK($S196)),LEFT($S196,12),"")</f>
        <v>05.04.04.01.</v>
      </c>
      <c r="R196" s="66" t="str">
        <f aca="false">IF(NOT(ISBLANK($S196)),LEFT($S196,18),"")</f>
        <v>05.04.04.01.01.01.</v>
      </c>
      <c r="S196" s="66" t="s">
        <v>879</v>
      </c>
      <c r="T196" s="67" t="n">
        <v>2</v>
      </c>
    </row>
    <row r="197" customFormat="false" ht="10.15" hidden="false" customHeight="false" outlineLevel="0" collapsed="false">
      <c r="A197" s="66" t="str">
        <f aca="false">IF(NOT(ISBLANK($B197)),LEFT($B197,3),"")</f>
        <v/>
      </c>
      <c r="B197" s="66"/>
      <c r="C197" s="63" t="s">
        <v>54</v>
      </c>
      <c r="D197" s="66" t="str">
        <f aca="false">IF(NOT(ISBLANK($F197)),LEFT($F197,3),"")</f>
        <v/>
      </c>
      <c r="E197" s="66" t="str">
        <f aca="false">IF(NOT(ISBLANK($F197)),LEFT($F197,6),"")</f>
        <v/>
      </c>
      <c r="F197" s="66"/>
      <c r="G197" s="63" t="s">
        <v>54</v>
      </c>
      <c r="H197" s="66" t="str">
        <f aca="false">IF(NOT(ISBLANK($J197)),LEFT($J197,6),"")</f>
        <v>05.10.</v>
      </c>
      <c r="I197" s="66" t="str">
        <f aca="false">IF(NOT(ISBLANK($J197)),LEFT($J197,9),"")</f>
        <v>05.10.14.</v>
      </c>
      <c r="J197" s="66" t="s">
        <v>880</v>
      </c>
      <c r="K197" s="63" t="s">
        <v>54</v>
      </c>
      <c r="L197" s="66" t="str">
        <f aca="false">IF(NOT(ISBLANK($N197)),LEFT($N197,9),"")</f>
        <v>05.07.01.</v>
      </c>
      <c r="M197" s="66" t="str">
        <f aca="false">IF(NOT(ISBLANK($N197)),LEFT($N197,12),"")</f>
        <v>05.07.01.01.</v>
      </c>
      <c r="N197" s="66" t="s">
        <v>881</v>
      </c>
      <c r="O197" s="66" t="s">
        <v>882</v>
      </c>
      <c r="P197" s="63" t="s">
        <v>54</v>
      </c>
      <c r="Q197" s="66" t="str">
        <f aca="false">IF(NOT(ISBLANK($S197)),LEFT($S197,12),"")</f>
        <v>05.04.04.02.</v>
      </c>
      <c r="R197" s="66" t="str">
        <f aca="false">IF(NOT(ISBLANK($S197)),LEFT($S197,18),"")</f>
        <v>05.04.04.02.01.01.</v>
      </c>
      <c r="S197" s="66" t="s">
        <v>883</v>
      </c>
      <c r="T197" s="67" t="n">
        <v>4</v>
      </c>
    </row>
    <row r="198" customFormat="false" ht="10.15" hidden="false" customHeight="false" outlineLevel="0" collapsed="false">
      <c r="A198" s="66" t="str">
        <f aca="false">IF(NOT(ISBLANK($B198)),LEFT($B198,3),"")</f>
        <v/>
      </c>
      <c r="B198" s="66"/>
      <c r="C198" s="63" t="s">
        <v>54</v>
      </c>
      <c r="D198" s="66" t="str">
        <f aca="false">IF(NOT(ISBLANK($F198)),LEFT($F198,3),"")</f>
        <v/>
      </c>
      <c r="E198" s="66" t="str">
        <f aca="false">IF(NOT(ISBLANK($F198)),LEFT($F198,6),"")</f>
        <v/>
      </c>
      <c r="F198" s="66"/>
      <c r="G198" s="63" t="s">
        <v>54</v>
      </c>
      <c r="H198" s="66" t="str">
        <f aca="false">IF(NOT(ISBLANK($J198)),LEFT($J198,6),"")</f>
        <v>05.10.</v>
      </c>
      <c r="I198" s="66" t="str">
        <f aca="false">IF(NOT(ISBLANK($J198)),LEFT($J198,9),"")</f>
        <v>05.10.15.</v>
      </c>
      <c r="J198" s="66" t="s">
        <v>884</v>
      </c>
      <c r="K198" s="63" t="s">
        <v>54</v>
      </c>
      <c r="L198" s="66" t="str">
        <f aca="false">IF(NOT(ISBLANK($N198)),LEFT($N198,9),"")</f>
        <v>05.07.06.</v>
      </c>
      <c r="M198" s="66" t="str">
        <f aca="false">IF(NOT(ISBLANK($N198)),LEFT($N198,12),"")</f>
        <v>05.07.06.01.</v>
      </c>
      <c r="N198" s="66" t="s">
        <v>885</v>
      </c>
      <c r="O198" s="66" t="s">
        <v>886</v>
      </c>
      <c r="P198" s="63" t="s">
        <v>54</v>
      </c>
      <c r="Q198" s="66" t="str">
        <f aca="false">IF(NOT(ISBLANK($S198)),LEFT($S198,12),"")</f>
        <v>05.04.04.03.</v>
      </c>
      <c r="R198" s="66" t="str">
        <f aca="false">IF(NOT(ISBLANK($S198)),LEFT($S198,18),"")</f>
        <v>05.04.04.03.01.01.</v>
      </c>
      <c r="S198" s="66" t="s">
        <v>887</v>
      </c>
      <c r="T198" s="67" t="n">
        <v>8</v>
      </c>
    </row>
    <row r="199" customFormat="false" ht="10.15" hidden="false" customHeight="false" outlineLevel="0" collapsed="false">
      <c r="A199" s="66" t="str">
        <f aca="false">IF(NOT(ISBLANK($B199)),LEFT($B199,3),"")</f>
        <v/>
      </c>
      <c r="B199" s="66"/>
      <c r="C199" s="63" t="s">
        <v>54</v>
      </c>
      <c r="D199" s="66" t="str">
        <f aca="false">IF(NOT(ISBLANK($F199)),LEFT($F199,3),"")</f>
        <v/>
      </c>
      <c r="E199" s="66" t="str">
        <f aca="false">IF(NOT(ISBLANK($F199)),LEFT($F199,6),"")</f>
        <v/>
      </c>
      <c r="F199" s="66"/>
      <c r="G199" s="63" t="s">
        <v>54</v>
      </c>
      <c r="H199" s="66" t="str">
        <f aca="false">IF(NOT(ISBLANK($J199)),LEFT($J199,6),"")</f>
        <v>05.10.</v>
      </c>
      <c r="I199" s="66" t="str">
        <f aca="false">IF(NOT(ISBLANK($J199)),LEFT($J199,9),"")</f>
        <v>05.10.16.</v>
      </c>
      <c r="J199" s="66" t="s">
        <v>888</v>
      </c>
      <c r="K199" s="63" t="s">
        <v>54</v>
      </c>
      <c r="L199" s="66" t="str">
        <f aca="false">IF(NOT(ISBLANK($N199)),LEFT($N199,9),"")</f>
        <v>05.07.07.</v>
      </c>
      <c r="M199" s="66" t="str">
        <f aca="false">IF(NOT(ISBLANK($N199)),LEFT($N199,12),"")</f>
        <v>05.07.07.01.</v>
      </c>
      <c r="N199" s="66" t="s">
        <v>889</v>
      </c>
      <c r="O199" s="66" t="s">
        <v>890</v>
      </c>
      <c r="P199" s="63" t="s">
        <v>54</v>
      </c>
      <c r="Q199" s="66" t="str">
        <f aca="false">IF(NOT(ISBLANK($S199)),LEFT($S199,12),"")</f>
        <v>05.04.05.01.</v>
      </c>
      <c r="R199" s="66" t="str">
        <f aca="false">IF(NOT(ISBLANK($S199)),LEFT($S199,18),"")</f>
        <v>05.04.05.01.01.01.</v>
      </c>
      <c r="S199" s="66" t="s">
        <v>891</v>
      </c>
      <c r="T199" s="67" t="n">
        <v>1</v>
      </c>
    </row>
    <row r="200" customFormat="false" ht="10.15" hidden="false" customHeight="false" outlineLevel="0" collapsed="false">
      <c r="A200" s="66" t="str">
        <f aca="false">IF(NOT(ISBLANK($B200)),LEFT($B200,3),"")</f>
        <v/>
      </c>
      <c r="B200" s="66"/>
      <c r="C200" s="63" t="s">
        <v>54</v>
      </c>
      <c r="D200" s="66" t="str">
        <f aca="false">IF(NOT(ISBLANK($F200)),LEFT($F200,3),"")</f>
        <v/>
      </c>
      <c r="E200" s="66" t="str">
        <f aca="false">IF(NOT(ISBLANK($F200)),LEFT($F200,6),"")</f>
        <v/>
      </c>
      <c r="F200" s="66"/>
      <c r="G200" s="63" t="s">
        <v>54</v>
      </c>
      <c r="H200" s="66" t="str">
        <f aca="false">IF(NOT(ISBLANK($J200)),LEFT($J200,6),"")</f>
        <v>05.10.</v>
      </c>
      <c r="I200" s="66" t="str">
        <f aca="false">IF(NOT(ISBLANK($J200)),LEFT($J200,9),"")</f>
        <v>05.10.17.</v>
      </c>
      <c r="J200" s="66" t="s">
        <v>892</v>
      </c>
      <c r="K200" s="63" t="s">
        <v>54</v>
      </c>
      <c r="L200" s="66" t="str">
        <f aca="false">IF(NOT(ISBLANK($N200)),LEFT($N200,9),"")</f>
        <v>05.07.08.</v>
      </c>
      <c r="M200" s="66" t="str">
        <f aca="false">IF(NOT(ISBLANK($N200)),LEFT($N200,12),"")</f>
        <v>05.07.08.01.</v>
      </c>
      <c r="N200" s="66" t="s">
        <v>893</v>
      </c>
      <c r="O200" s="66" t="s">
        <v>894</v>
      </c>
      <c r="P200" s="63" t="s">
        <v>54</v>
      </c>
      <c r="Q200" s="66" t="str">
        <f aca="false">IF(NOT(ISBLANK($S200)),LEFT($S200,12),"")</f>
        <v>05.04.05.02.</v>
      </c>
      <c r="R200" s="66" t="str">
        <f aca="false">IF(NOT(ISBLANK($S200)),LEFT($S200,18),"")</f>
        <v>05.04.05.02.01.01.</v>
      </c>
      <c r="S200" s="66" t="s">
        <v>895</v>
      </c>
      <c r="T200" s="67" t="n">
        <v>2</v>
      </c>
    </row>
    <row r="201" customFormat="false" ht="10.15" hidden="false" customHeight="false" outlineLevel="0" collapsed="false">
      <c r="A201" s="66" t="str">
        <f aca="false">IF(NOT(ISBLANK($B201)),LEFT($B201,3),"")</f>
        <v/>
      </c>
      <c r="B201" s="66"/>
      <c r="C201" s="63" t="s">
        <v>54</v>
      </c>
      <c r="D201" s="66" t="str">
        <f aca="false">IF(NOT(ISBLANK($F201)),LEFT($F201,3),"")</f>
        <v/>
      </c>
      <c r="E201" s="66" t="str">
        <f aca="false">IF(NOT(ISBLANK($F201)),LEFT($F201,6),"")</f>
        <v/>
      </c>
      <c r="F201" s="66"/>
      <c r="G201" s="63" t="s">
        <v>54</v>
      </c>
      <c r="H201" s="66" t="str">
        <f aca="false">IF(NOT(ISBLANK($J201)),LEFT($J201,6),"")</f>
        <v>05.10.</v>
      </c>
      <c r="I201" s="66" t="str">
        <f aca="false">IF(NOT(ISBLANK($J201)),LEFT($J201,9),"")</f>
        <v>05.10.18.</v>
      </c>
      <c r="J201" s="66" t="s">
        <v>896</v>
      </c>
      <c r="K201" s="63" t="s">
        <v>54</v>
      </c>
      <c r="L201" s="66" t="str">
        <f aca="false">IF(NOT(ISBLANK($N201)),LEFT($N201,9),"")</f>
        <v>05.07.09.</v>
      </c>
      <c r="M201" s="66" t="str">
        <f aca="false">IF(NOT(ISBLANK($N201)),LEFT($N201,12),"")</f>
        <v>05.07.09.01.</v>
      </c>
      <c r="N201" s="66" t="s">
        <v>897</v>
      </c>
      <c r="O201" s="66" t="s">
        <v>898</v>
      </c>
      <c r="P201" s="63" t="s">
        <v>54</v>
      </c>
      <c r="Q201" s="66" t="str">
        <f aca="false">IF(NOT(ISBLANK($S201)),LEFT($S201,12),"")</f>
        <v>05.04.05.03.</v>
      </c>
      <c r="R201" s="66" t="str">
        <f aca="false">IF(NOT(ISBLANK($S201)),LEFT($S201,18),"")</f>
        <v>05.04.05.03.01.01.</v>
      </c>
      <c r="S201" s="66" t="s">
        <v>899</v>
      </c>
      <c r="T201" s="67" t="n">
        <v>4</v>
      </c>
    </row>
    <row r="202" customFormat="false" ht="10.15" hidden="false" customHeight="false" outlineLevel="0" collapsed="false">
      <c r="A202" s="66" t="str">
        <f aca="false">IF(NOT(ISBLANK($B202)),LEFT($B202,3),"")</f>
        <v/>
      </c>
      <c r="B202" s="66"/>
      <c r="C202" s="63" t="s">
        <v>54</v>
      </c>
      <c r="D202" s="66" t="str">
        <f aca="false">IF(NOT(ISBLANK($F202)),LEFT($F202,3),"")</f>
        <v/>
      </c>
      <c r="E202" s="66" t="str">
        <f aca="false">IF(NOT(ISBLANK($F202)),LEFT($F202,6),"")</f>
        <v/>
      </c>
      <c r="F202" s="66"/>
      <c r="G202" s="63" t="s">
        <v>54</v>
      </c>
      <c r="H202" s="66" t="str">
        <f aca="false">IF(NOT(ISBLANK($J202)),LEFT($J202,6),"")</f>
        <v>05.10.</v>
      </c>
      <c r="I202" s="66" t="str">
        <f aca="false">IF(NOT(ISBLANK($J202)),LEFT($J202,9),"")</f>
        <v>05.10.19.</v>
      </c>
      <c r="J202" s="66" t="s">
        <v>900</v>
      </c>
      <c r="K202" s="63" t="s">
        <v>54</v>
      </c>
      <c r="L202" s="66" t="str">
        <f aca="false">IF(NOT(ISBLANK($N202)),LEFT($N202,9),"")</f>
        <v>05.07.10.</v>
      </c>
      <c r="M202" s="66" t="str">
        <f aca="false">IF(NOT(ISBLANK($N202)),LEFT($N202,12),"")</f>
        <v>05.07.10.01.</v>
      </c>
      <c r="N202" s="66" t="s">
        <v>901</v>
      </c>
      <c r="O202" s="66" t="s">
        <v>902</v>
      </c>
      <c r="P202" s="63" t="s">
        <v>54</v>
      </c>
      <c r="Q202" s="66" t="str">
        <f aca="false">IF(NOT(ISBLANK($S202)),LEFT($S202,12),"")</f>
        <v>05.04.06.01.</v>
      </c>
      <c r="R202" s="66" t="str">
        <f aca="false">IF(NOT(ISBLANK($S202)),LEFT($S202,18),"")</f>
        <v>05.04.06.01.01.01.</v>
      </c>
      <c r="S202" s="66" t="s">
        <v>903</v>
      </c>
      <c r="T202" s="67" t="n">
        <v>10</v>
      </c>
    </row>
    <row r="203" customFormat="false" ht="10.15" hidden="false" customHeight="false" outlineLevel="0" collapsed="false">
      <c r="A203" s="66" t="str">
        <f aca="false">IF(NOT(ISBLANK($B203)),LEFT($B203,3),"")</f>
        <v/>
      </c>
      <c r="B203" s="66"/>
      <c r="C203" s="63" t="s">
        <v>54</v>
      </c>
      <c r="D203" s="66" t="str">
        <f aca="false">IF(NOT(ISBLANK($F203)),LEFT($F203,3),"")</f>
        <v/>
      </c>
      <c r="E203" s="66" t="str">
        <f aca="false">IF(NOT(ISBLANK($F203)),LEFT($F203,6),"")</f>
        <v/>
      </c>
      <c r="F203" s="66"/>
      <c r="G203" s="63" t="s">
        <v>54</v>
      </c>
      <c r="H203" s="66" t="str">
        <f aca="false">IF(NOT(ISBLANK($J203)),LEFT($J203,6),"")</f>
        <v>05.10.</v>
      </c>
      <c r="I203" s="66" t="str">
        <f aca="false">IF(NOT(ISBLANK($J203)),LEFT($J203,9),"")</f>
        <v>05.10.20.</v>
      </c>
      <c r="J203" s="66" t="s">
        <v>904</v>
      </c>
      <c r="K203" s="63" t="s">
        <v>54</v>
      </c>
      <c r="L203" s="66" t="str">
        <f aca="false">IF(NOT(ISBLANK($N203)),LEFT($N203,9),"")</f>
        <v>05.07.11.</v>
      </c>
      <c r="M203" s="66" t="str">
        <f aca="false">IF(NOT(ISBLANK($N203)),LEFT($N203,12),"")</f>
        <v>05.07.11.01.</v>
      </c>
      <c r="N203" s="66" t="s">
        <v>905</v>
      </c>
      <c r="O203" s="66" t="s">
        <v>906</v>
      </c>
      <c r="P203" s="63" t="s">
        <v>54</v>
      </c>
      <c r="Q203" s="66" t="str">
        <f aca="false">IF(NOT(ISBLANK($S203)),LEFT($S203,12),"")</f>
        <v>05.04.07.01.</v>
      </c>
      <c r="R203" s="66" t="str">
        <f aca="false">IF(NOT(ISBLANK($S203)),LEFT($S203,18),"")</f>
        <v>05.04.07.01.01.01.</v>
      </c>
      <c r="S203" s="66" t="s">
        <v>907</v>
      </c>
      <c r="T203" s="67" t="n">
        <v>0.5</v>
      </c>
    </row>
    <row r="204" customFormat="false" ht="10.15" hidden="false" customHeight="false" outlineLevel="0" collapsed="false">
      <c r="A204" s="66" t="str">
        <f aca="false">IF(NOT(ISBLANK($B204)),LEFT($B204,3),"")</f>
        <v/>
      </c>
      <c r="B204" s="66"/>
      <c r="C204" s="63" t="s">
        <v>54</v>
      </c>
      <c r="D204" s="66" t="str">
        <f aca="false">IF(NOT(ISBLANK($F204)),LEFT($F204,3),"")</f>
        <v/>
      </c>
      <c r="E204" s="66" t="str">
        <f aca="false">IF(NOT(ISBLANK($F204)),LEFT($F204,6),"")</f>
        <v/>
      </c>
      <c r="F204" s="66"/>
      <c r="G204" s="63" t="s">
        <v>54</v>
      </c>
      <c r="H204" s="66" t="str">
        <f aca="false">IF(NOT(ISBLANK($J204)),LEFT($J204,6),"")</f>
        <v>05.10.</v>
      </c>
      <c r="I204" s="66" t="str">
        <f aca="false">IF(NOT(ISBLANK($J204)),LEFT($J204,9),"")</f>
        <v>05.10.21.</v>
      </c>
      <c r="J204" s="66" t="s">
        <v>908</v>
      </c>
      <c r="K204" s="63" t="s">
        <v>54</v>
      </c>
      <c r="L204" s="66" t="str">
        <f aca="false">IF(NOT(ISBLANK($N204)),LEFT($N204,9),"")</f>
        <v>05.07.11.</v>
      </c>
      <c r="M204" s="66" t="str">
        <f aca="false">IF(NOT(ISBLANK($N204)),LEFT($N204,12),"")</f>
        <v>05.07.11.02.</v>
      </c>
      <c r="N204" s="66" t="s">
        <v>909</v>
      </c>
      <c r="O204" s="66" t="s">
        <v>910</v>
      </c>
      <c r="P204" s="63" t="s">
        <v>54</v>
      </c>
      <c r="Q204" s="66" t="str">
        <f aca="false">IF(NOT(ISBLANK($S204)),LEFT($S204,12),"")</f>
        <v>05.04.07.02.</v>
      </c>
      <c r="R204" s="66" t="str">
        <f aca="false">IF(NOT(ISBLANK($S204)),LEFT($S204,18),"")</f>
        <v>05.04.07.02.01.01.</v>
      </c>
      <c r="S204" s="66" t="s">
        <v>911</v>
      </c>
      <c r="T204" s="67" t="n">
        <v>1</v>
      </c>
    </row>
    <row r="205" customFormat="false" ht="10.15" hidden="false" customHeight="false" outlineLevel="0" collapsed="false">
      <c r="A205" s="66" t="str">
        <f aca="false">IF(NOT(ISBLANK($B205)),LEFT($B205,3),"")</f>
        <v/>
      </c>
      <c r="B205" s="66"/>
      <c r="C205" s="63" t="s">
        <v>54</v>
      </c>
      <c r="D205" s="66" t="str">
        <f aca="false">IF(NOT(ISBLANK($F205)),LEFT($F205,3),"")</f>
        <v/>
      </c>
      <c r="E205" s="66" t="str">
        <f aca="false">IF(NOT(ISBLANK($F205)),LEFT($F205,6),"")</f>
        <v/>
      </c>
      <c r="F205" s="66"/>
      <c r="G205" s="63" t="s">
        <v>54</v>
      </c>
      <c r="H205" s="66" t="str">
        <f aca="false">IF(NOT(ISBLANK($J205)),LEFT($J205,6),"")</f>
        <v>05.11.</v>
      </c>
      <c r="I205" s="66" t="str">
        <f aca="false">IF(NOT(ISBLANK($J205)),LEFT($J205,9),"")</f>
        <v>05.11.01.</v>
      </c>
      <c r="J205" s="66" t="s">
        <v>912</v>
      </c>
      <c r="K205" s="63" t="s">
        <v>54</v>
      </c>
      <c r="L205" s="66" t="str">
        <f aca="false">IF(NOT(ISBLANK($N205)),LEFT($N205,9),"")</f>
        <v>05.07.11.</v>
      </c>
      <c r="M205" s="66" t="str">
        <f aca="false">IF(NOT(ISBLANK($N205)),LEFT($N205,12),"")</f>
        <v>05.07.11.03.</v>
      </c>
      <c r="N205" s="66" t="s">
        <v>913</v>
      </c>
      <c r="O205" s="66" t="s">
        <v>914</v>
      </c>
      <c r="P205" s="63" t="s">
        <v>54</v>
      </c>
      <c r="Q205" s="66" t="str">
        <f aca="false">IF(NOT(ISBLANK($S205)),LEFT($S205,12),"")</f>
        <v>05.04.08.01.</v>
      </c>
      <c r="R205" s="66" t="str">
        <f aca="false">IF(NOT(ISBLANK($S205)),LEFT($S205,18),"")</f>
        <v>05.04.08.01.01.01.</v>
      </c>
      <c r="S205" s="66" t="s">
        <v>915</v>
      </c>
      <c r="T205" s="67" t="n">
        <v>0.25</v>
      </c>
    </row>
    <row r="206" customFormat="false" ht="10.15" hidden="false" customHeight="false" outlineLevel="0" collapsed="false">
      <c r="A206" s="66" t="str">
        <f aca="false">IF(NOT(ISBLANK($B206)),LEFT($B206,3),"")</f>
        <v/>
      </c>
      <c r="B206" s="66"/>
      <c r="C206" s="63" t="s">
        <v>54</v>
      </c>
      <c r="D206" s="66" t="str">
        <f aca="false">IF(NOT(ISBLANK($F206)),LEFT($F206,3),"")</f>
        <v/>
      </c>
      <c r="E206" s="66" t="str">
        <f aca="false">IF(NOT(ISBLANK($F206)),LEFT($F206,6),"")</f>
        <v/>
      </c>
      <c r="F206" s="66"/>
      <c r="G206" s="63" t="s">
        <v>54</v>
      </c>
      <c r="H206" s="66" t="str">
        <f aca="false">IF(NOT(ISBLANK($J206)),LEFT($J206,6),"")</f>
        <v>05.11.</v>
      </c>
      <c r="I206" s="66" t="str">
        <f aca="false">IF(NOT(ISBLANK($J206)),LEFT($J206,9),"")</f>
        <v>05.11.02.</v>
      </c>
      <c r="J206" s="66" t="s">
        <v>916</v>
      </c>
      <c r="K206" s="63" t="s">
        <v>54</v>
      </c>
      <c r="L206" s="66" t="str">
        <f aca="false">IF(NOT(ISBLANK($N206)),LEFT($N206,9),"")</f>
        <v>05.07.12.</v>
      </c>
      <c r="M206" s="66" t="str">
        <f aca="false">IF(NOT(ISBLANK($N206)),LEFT($N206,12),"")</f>
        <v>05.07.12.01.</v>
      </c>
      <c r="N206" s="66" t="s">
        <v>917</v>
      </c>
      <c r="O206" s="66" t="s">
        <v>918</v>
      </c>
      <c r="P206" s="63" t="s">
        <v>54</v>
      </c>
      <c r="Q206" s="66" t="str">
        <f aca="false">IF(NOT(ISBLANK($S206)),LEFT($S206,12),"")</f>
        <v>05.04.08.02.</v>
      </c>
      <c r="R206" s="66" t="str">
        <f aca="false">IF(NOT(ISBLANK($S206)),LEFT($S206,18),"")</f>
        <v>05.04.08.02.01.01.</v>
      </c>
      <c r="S206" s="66" t="s">
        <v>919</v>
      </c>
      <c r="T206" s="67" t="n">
        <v>0.5</v>
      </c>
    </row>
    <row r="207" customFormat="false" ht="10.15" hidden="false" customHeight="false" outlineLevel="0" collapsed="false">
      <c r="A207" s="66" t="str">
        <f aca="false">IF(NOT(ISBLANK($B207)),LEFT($B207,3),"")</f>
        <v/>
      </c>
      <c r="B207" s="66"/>
      <c r="C207" s="63" t="s">
        <v>54</v>
      </c>
      <c r="D207" s="66" t="str">
        <f aca="false">IF(NOT(ISBLANK($F207)),LEFT($F207,3),"")</f>
        <v/>
      </c>
      <c r="E207" s="66" t="str">
        <f aca="false">IF(NOT(ISBLANK($F207)),LEFT($F207,6),"")</f>
        <v/>
      </c>
      <c r="F207" s="66"/>
      <c r="G207" s="63" t="s">
        <v>54</v>
      </c>
      <c r="H207" s="66" t="str">
        <f aca="false">IF(NOT(ISBLANK($J207)),LEFT($J207,6),"")</f>
        <v>05.11.</v>
      </c>
      <c r="I207" s="66" t="str">
        <f aca="false">IF(NOT(ISBLANK($J207)),LEFT($J207,9),"")</f>
        <v>05.11.03.</v>
      </c>
      <c r="J207" s="66" t="s">
        <v>920</v>
      </c>
      <c r="K207" s="63" t="s">
        <v>54</v>
      </c>
      <c r="L207" s="66" t="str">
        <f aca="false">IF(NOT(ISBLANK($N207)),LEFT($N207,9),"")</f>
        <v>05.07.13.</v>
      </c>
      <c r="M207" s="66" t="str">
        <f aca="false">IF(NOT(ISBLANK($N207)),LEFT($N207,12),"")</f>
        <v>05.07.13.01.</v>
      </c>
      <c r="N207" s="66" t="s">
        <v>921</v>
      </c>
      <c r="O207" s="66" t="s">
        <v>922</v>
      </c>
      <c r="P207" s="63" t="s">
        <v>54</v>
      </c>
      <c r="Q207" s="66" t="str">
        <f aca="false">IF(NOT(ISBLANK($S207)),LEFT($S207,12),"")</f>
        <v>05.04.09.01.</v>
      </c>
      <c r="R207" s="66" t="str">
        <f aca="false">IF(NOT(ISBLANK($S207)),LEFT($S207,18),"")</f>
        <v>05.04.09.01.01.01.</v>
      </c>
      <c r="S207" s="66" t="s">
        <v>923</v>
      </c>
      <c r="T207" s="67" t="n">
        <v>2</v>
      </c>
    </row>
    <row r="208" customFormat="false" ht="10.15" hidden="false" customHeight="false" outlineLevel="0" collapsed="false">
      <c r="A208" s="66" t="str">
        <f aca="false">IF(NOT(ISBLANK($B208)),LEFT($B208,3),"")</f>
        <v/>
      </c>
      <c r="B208" s="66"/>
      <c r="C208" s="63" t="s">
        <v>54</v>
      </c>
      <c r="D208" s="66" t="str">
        <f aca="false">IF(NOT(ISBLANK($F208)),LEFT($F208,3),"")</f>
        <v/>
      </c>
      <c r="E208" s="66" t="str">
        <f aca="false">IF(NOT(ISBLANK($F208)),LEFT($F208,6),"")</f>
        <v/>
      </c>
      <c r="F208" s="66"/>
      <c r="G208" s="63" t="s">
        <v>54</v>
      </c>
      <c r="H208" s="66" t="str">
        <f aca="false">IF(NOT(ISBLANK($J208)),LEFT($J208,6),"")</f>
        <v>05.11.</v>
      </c>
      <c r="I208" s="66" t="str">
        <f aca="false">IF(NOT(ISBLANK($J208)),LEFT($J208,9),"")</f>
        <v>05.11.04.</v>
      </c>
      <c r="J208" s="66" t="s">
        <v>924</v>
      </c>
      <c r="K208" s="63" t="s">
        <v>54</v>
      </c>
      <c r="L208" s="66" t="str">
        <f aca="false">IF(NOT(ISBLANK($N208)),LEFT($N208,9),"")</f>
        <v>05.07.14.</v>
      </c>
      <c r="M208" s="66" t="str">
        <f aca="false">IF(NOT(ISBLANK($N208)),LEFT($N208,12),"")</f>
        <v>05.07.14.01.</v>
      </c>
      <c r="N208" s="66" t="s">
        <v>925</v>
      </c>
      <c r="O208" s="66" t="s">
        <v>926</v>
      </c>
      <c r="P208" s="63" t="s">
        <v>54</v>
      </c>
      <c r="Q208" s="66" t="str">
        <f aca="false">IF(NOT(ISBLANK($S208)),LEFT($S208,12),"")</f>
        <v>05.04.10.01.</v>
      </c>
      <c r="R208" s="66" t="str">
        <f aca="false">IF(NOT(ISBLANK($S208)),LEFT($S208,18),"")</f>
        <v>05.04.10.01.01.01.</v>
      </c>
      <c r="S208" s="66" t="s">
        <v>927</v>
      </c>
      <c r="T208" s="67" t="n">
        <v>0.25</v>
      </c>
    </row>
    <row r="209" customFormat="false" ht="10.15" hidden="false" customHeight="false" outlineLevel="0" collapsed="false">
      <c r="A209" s="66" t="str">
        <f aca="false">IF(NOT(ISBLANK($B209)),LEFT($B209,3),"")</f>
        <v/>
      </c>
      <c r="B209" s="66"/>
      <c r="C209" s="63" t="s">
        <v>54</v>
      </c>
      <c r="D209" s="66" t="str">
        <f aca="false">IF(NOT(ISBLANK($F209)),LEFT($F209,3),"")</f>
        <v/>
      </c>
      <c r="E209" s="66" t="str">
        <f aca="false">IF(NOT(ISBLANK($F209)),LEFT($F209,6),"")</f>
        <v/>
      </c>
      <c r="F209" s="66"/>
      <c r="G209" s="63" t="s">
        <v>54</v>
      </c>
      <c r="H209" s="66" t="str">
        <f aca="false">IF(NOT(ISBLANK($J209)),LEFT($J209,6),"")</f>
        <v>05.11.</v>
      </c>
      <c r="I209" s="66" t="str">
        <f aca="false">IF(NOT(ISBLANK($J209)),LEFT($J209,9),"")</f>
        <v>05.11.05.</v>
      </c>
      <c r="J209" s="66" t="s">
        <v>928</v>
      </c>
      <c r="K209" s="63" t="s">
        <v>54</v>
      </c>
      <c r="L209" s="66" t="str">
        <f aca="false">IF(NOT(ISBLANK($N209)),LEFT($N209,9),"")</f>
        <v>05.07.15.</v>
      </c>
      <c r="M209" s="66" t="str">
        <f aca="false">IF(NOT(ISBLANK($N209)),LEFT($N209,12),"")</f>
        <v>05.07.15.01.</v>
      </c>
      <c r="N209" s="66" t="s">
        <v>929</v>
      </c>
      <c r="O209" s="66" t="s">
        <v>930</v>
      </c>
      <c r="P209" s="63" t="s">
        <v>54</v>
      </c>
      <c r="Q209" s="66" t="str">
        <f aca="false">IF(NOT(ISBLANK($S209)),LEFT($S209,12),"")</f>
        <v>05.04.10.02.</v>
      </c>
      <c r="R209" s="66" t="str">
        <f aca="false">IF(NOT(ISBLANK($S209)),LEFT($S209,18),"")</f>
        <v>05.04.10.02.01.01.</v>
      </c>
      <c r="S209" s="66" t="s">
        <v>931</v>
      </c>
      <c r="T209" s="67" t="n">
        <v>0.6</v>
      </c>
    </row>
    <row r="210" customFormat="false" ht="10.15" hidden="false" customHeight="false" outlineLevel="0" collapsed="false">
      <c r="A210" s="66" t="str">
        <f aca="false">IF(NOT(ISBLANK($B210)),LEFT($B210,3),"")</f>
        <v/>
      </c>
      <c r="B210" s="66"/>
      <c r="C210" s="63" t="s">
        <v>54</v>
      </c>
      <c r="D210" s="66" t="str">
        <f aca="false">IF(NOT(ISBLANK($F210)),LEFT($F210,3),"")</f>
        <v/>
      </c>
      <c r="E210" s="66" t="str">
        <f aca="false">IF(NOT(ISBLANK($F210)),LEFT($F210,6),"")</f>
        <v/>
      </c>
      <c r="F210" s="66"/>
      <c r="G210" s="63" t="s">
        <v>54</v>
      </c>
      <c r="H210" s="66" t="str">
        <f aca="false">IF(NOT(ISBLANK($J210)),LEFT($J210,6),"")</f>
        <v>05.11.</v>
      </c>
      <c r="I210" s="66" t="str">
        <f aca="false">IF(NOT(ISBLANK($J210)),LEFT($J210,9),"")</f>
        <v>05.11.06.</v>
      </c>
      <c r="J210" s="66" t="s">
        <v>932</v>
      </c>
      <c r="K210" s="63" t="s">
        <v>54</v>
      </c>
      <c r="L210" s="66" t="str">
        <f aca="false">IF(NOT(ISBLANK($N210)),LEFT($N210,9),"")</f>
        <v>05.07.16.</v>
      </c>
      <c r="M210" s="66" t="str">
        <f aca="false">IF(NOT(ISBLANK($N210)),LEFT($N210,12),"")</f>
        <v>05.07.16.01.</v>
      </c>
      <c r="N210" s="66" t="s">
        <v>933</v>
      </c>
      <c r="O210" s="66" t="s">
        <v>934</v>
      </c>
      <c r="P210" s="63" t="s">
        <v>54</v>
      </c>
      <c r="Q210" s="66" t="str">
        <f aca="false">IF(NOT(ISBLANK($S210)),LEFT($S210,12),"")</f>
        <v>05.04.10.03.</v>
      </c>
      <c r="R210" s="66" t="str">
        <f aca="false">IF(NOT(ISBLANK($S210)),LEFT($S210,18),"")</f>
        <v>05.04.10.03.01.01.</v>
      </c>
      <c r="S210" s="66" t="s">
        <v>935</v>
      </c>
      <c r="T210" s="67" t="n">
        <v>1</v>
      </c>
    </row>
    <row r="211" customFormat="false" ht="10.15" hidden="false" customHeight="false" outlineLevel="0" collapsed="false">
      <c r="A211" s="66" t="str">
        <f aca="false">IF(NOT(ISBLANK($B211)),LEFT($B211,3),"")</f>
        <v/>
      </c>
      <c r="B211" s="66"/>
      <c r="C211" s="63" t="s">
        <v>54</v>
      </c>
      <c r="D211" s="66" t="str">
        <f aca="false">IF(NOT(ISBLANK($F211)),LEFT($F211,3),"")</f>
        <v/>
      </c>
      <c r="E211" s="66" t="str">
        <f aca="false">IF(NOT(ISBLANK($F211)),LEFT($F211,6),"")</f>
        <v/>
      </c>
      <c r="F211" s="66"/>
      <c r="G211" s="63" t="s">
        <v>54</v>
      </c>
      <c r="H211" s="66" t="str">
        <f aca="false">IF(NOT(ISBLANK($J211)),LEFT($J211,6),"")</f>
        <v>05.12.</v>
      </c>
      <c r="I211" s="66" t="str">
        <f aca="false">IF(NOT(ISBLANK($J211)),LEFT($J211,9),"")</f>
        <v>05.12.01.</v>
      </c>
      <c r="J211" s="66" t="s">
        <v>936</v>
      </c>
      <c r="K211" s="63" t="s">
        <v>54</v>
      </c>
      <c r="L211" s="66" t="str">
        <f aca="false">IF(NOT(ISBLANK($N211)),LEFT($N211,9),"")</f>
        <v>05.07.17.</v>
      </c>
      <c r="M211" s="66" t="str">
        <f aca="false">IF(NOT(ISBLANK($N211)),LEFT($N211,12),"")</f>
        <v>05.07.17.01.</v>
      </c>
      <c r="N211" s="66" t="s">
        <v>937</v>
      </c>
      <c r="O211" s="66" t="s">
        <v>938</v>
      </c>
      <c r="P211" s="63" t="s">
        <v>54</v>
      </c>
      <c r="Q211" s="66" t="str">
        <f aca="false">IF(NOT(ISBLANK($S211)),LEFT($S211,12),"")</f>
        <v>05.04.10.04.</v>
      </c>
      <c r="R211" s="66" t="str">
        <f aca="false">IF(NOT(ISBLANK($S211)),LEFT($S211,18),"")</f>
        <v>05.04.10.04.01.01.</v>
      </c>
      <c r="S211" s="66" t="s">
        <v>939</v>
      </c>
      <c r="T211" s="67" t="n">
        <v>1.25</v>
      </c>
    </row>
    <row r="212" customFormat="false" ht="10.15" hidden="false" customHeight="false" outlineLevel="0" collapsed="false">
      <c r="A212" s="66" t="str">
        <f aca="false">IF(NOT(ISBLANK($B212)),LEFT($B212,3),"")</f>
        <v/>
      </c>
      <c r="B212" s="66"/>
      <c r="C212" s="63" t="s">
        <v>54</v>
      </c>
      <c r="D212" s="66" t="str">
        <f aca="false">IF(NOT(ISBLANK($F212)),LEFT($F212,3),"")</f>
        <v/>
      </c>
      <c r="E212" s="66" t="str">
        <f aca="false">IF(NOT(ISBLANK($F212)),LEFT($F212,6),"")</f>
        <v/>
      </c>
      <c r="F212" s="66"/>
      <c r="G212" s="63" t="s">
        <v>54</v>
      </c>
      <c r="H212" s="66" t="str">
        <f aca="false">IF(NOT(ISBLANK($J212)),LEFT($J212,6),"")</f>
        <v>05.12.</v>
      </c>
      <c r="I212" s="66" t="str">
        <f aca="false">IF(NOT(ISBLANK($J212)),LEFT($J212,9),"")</f>
        <v>05.12.02.</v>
      </c>
      <c r="J212" s="66" t="s">
        <v>940</v>
      </c>
      <c r="K212" s="63" t="s">
        <v>54</v>
      </c>
      <c r="L212" s="66" t="str">
        <f aca="false">IF(NOT(ISBLANK($N212)),LEFT($N212,9),"")</f>
        <v>05.07.18.</v>
      </c>
      <c r="M212" s="66" t="str">
        <f aca="false">IF(NOT(ISBLANK($N212)),LEFT($N212,12),"")</f>
        <v>05.07.18.01.</v>
      </c>
      <c r="N212" s="66" t="s">
        <v>941</v>
      </c>
      <c r="O212" s="66" t="s">
        <v>942</v>
      </c>
      <c r="P212" s="63" t="s">
        <v>54</v>
      </c>
      <c r="Q212" s="66" t="str">
        <f aca="false">IF(NOT(ISBLANK($S212)),LEFT($S212,12),"")</f>
        <v>05.04.11.01.</v>
      </c>
      <c r="R212" s="66" t="str">
        <f aca="false">IF(NOT(ISBLANK($S212)),LEFT($S212,18),"")</f>
        <v>05.04.11.01.01.01.</v>
      </c>
      <c r="S212" s="66" t="s">
        <v>943</v>
      </c>
      <c r="T212" s="67" t="n">
        <v>0.15</v>
      </c>
    </row>
    <row r="213" customFormat="false" ht="10.15" hidden="false" customHeight="false" outlineLevel="0" collapsed="false">
      <c r="A213" s="66" t="str">
        <f aca="false">IF(NOT(ISBLANK($B213)),LEFT($B213,3),"")</f>
        <v/>
      </c>
      <c r="B213" s="66"/>
      <c r="C213" s="63" t="s">
        <v>54</v>
      </c>
      <c r="D213" s="66" t="str">
        <f aca="false">IF(NOT(ISBLANK($F213)),LEFT($F213,3),"")</f>
        <v/>
      </c>
      <c r="E213" s="66" t="str">
        <f aca="false">IF(NOT(ISBLANK($F213)),LEFT($F213,6),"")</f>
        <v/>
      </c>
      <c r="F213" s="66"/>
      <c r="G213" s="63" t="s">
        <v>54</v>
      </c>
      <c r="H213" s="66" t="str">
        <f aca="false">IF(NOT(ISBLANK($J213)),LEFT($J213,6),"")</f>
        <v>05.12.</v>
      </c>
      <c r="I213" s="66" t="str">
        <f aca="false">IF(NOT(ISBLANK($J213)),LEFT($J213,9),"")</f>
        <v>05.12.03.</v>
      </c>
      <c r="J213" s="66" t="s">
        <v>944</v>
      </c>
      <c r="K213" s="63" t="s">
        <v>54</v>
      </c>
      <c r="L213" s="66" t="str">
        <f aca="false">IF(NOT(ISBLANK($N213)),LEFT($N213,9),"")</f>
        <v>05.07.19.</v>
      </c>
      <c r="M213" s="66" t="str">
        <f aca="false">IF(NOT(ISBLANK($N213)),LEFT($N213,12),"")</f>
        <v>05.07.19.01.</v>
      </c>
      <c r="N213" s="66" t="s">
        <v>945</v>
      </c>
      <c r="O213" s="66" t="s">
        <v>946</v>
      </c>
      <c r="P213" s="63" t="s">
        <v>54</v>
      </c>
      <c r="Q213" s="66" t="str">
        <f aca="false">IF(NOT(ISBLANK($S213)),LEFT($S213,12),"")</f>
        <v>05.04.11.02.</v>
      </c>
      <c r="R213" s="66" t="str">
        <f aca="false">IF(NOT(ISBLANK($S213)),LEFT($S213,18),"")</f>
        <v>05.04.11.02.01.01.</v>
      </c>
      <c r="S213" s="66" t="s">
        <v>947</v>
      </c>
      <c r="T213" s="67" t="n">
        <v>0.3</v>
      </c>
    </row>
    <row r="214" customFormat="false" ht="10.15" hidden="false" customHeight="false" outlineLevel="0" collapsed="false">
      <c r="A214" s="66" t="str">
        <f aca="false">IF(NOT(ISBLANK($B214)),LEFT($B214,3),"")</f>
        <v/>
      </c>
      <c r="B214" s="66"/>
      <c r="C214" s="63" t="s">
        <v>54</v>
      </c>
      <c r="D214" s="66" t="str">
        <f aca="false">IF(NOT(ISBLANK($F214)),LEFT($F214,3),"")</f>
        <v/>
      </c>
      <c r="E214" s="66" t="str">
        <f aca="false">IF(NOT(ISBLANK($F214)),LEFT($F214,6),"")</f>
        <v/>
      </c>
      <c r="F214" s="66"/>
      <c r="G214" s="63" t="s">
        <v>54</v>
      </c>
      <c r="H214" s="66" t="str">
        <f aca="false">IF(NOT(ISBLANK($J214)),LEFT($J214,6),"")</f>
        <v>05.12.</v>
      </c>
      <c r="I214" s="66" t="str">
        <f aca="false">IF(NOT(ISBLANK($J214)),LEFT($J214,9),"")</f>
        <v>05.12.04.</v>
      </c>
      <c r="J214" s="66" t="s">
        <v>948</v>
      </c>
      <c r="K214" s="63" t="s">
        <v>54</v>
      </c>
      <c r="L214" s="66" t="str">
        <f aca="false">IF(NOT(ISBLANK($N214)),LEFT($N214,9),"")</f>
        <v>05.07.20.</v>
      </c>
      <c r="M214" s="66" t="str">
        <f aca="false">IF(NOT(ISBLANK($N214)),LEFT($N214,12),"")</f>
        <v>05.07.20.01.</v>
      </c>
      <c r="N214" s="66" t="s">
        <v>949</v>
      </c>
      <c r="O214" s="66" t="s">
        <v>950</v>
      </c>
      <c r="P214" s="63" t="s">
        <v>54</v>
      </c>
      <c r="Q214" s="66" t="str">
        <f aca="false">IF(NOT(ISBLANK($S214)),LEFT($S214,12),"")</f>
        <v>05.04.11.03.</v>
      </c>
      <c r="R214" s="66" t="str">
        <f aca="false">IF(NOT(ISBLANK($S214)),LEFT($S214,18),"")</f>
        <v>05.04.11.03.01.01.</v>
      </c>
      <c r="S214" s="66" t="s">
        <v>951</v>
      </c>
      <c r="T214" s="67" t="n">
        <v>0.5</v>
      </c>
    </row>
    <row r="215" customFormat="false" ht="10.15" hidden="false" customHeight="false" outlineLevel="0" collapsed="false">
      <c r="A215" s="66" t="str">
        <f aca="false">IF(NOT(ISBLANK($B215)),LEFT($B215,3),"")</f>
        <v/>
      </c>
      <c r="B215" s="66"/>
      <c r="C215" s="63" t="s">
        <v>54</v>
      </c>
      <c r="D215" s="66" t="str">
        <f aca="false">IF(NOT(ISBLANK($F215)),LEFT($F215,3),"")</f>
        <v/>
      </c>
      <c r="E215" s="66" t="str">
        <f aca="false">IF(NOT(ISBLANK($F215)),LEFT($F215,6),"")</f>
        <v/>
      </c>
      <c r="F215" s="66"/>
      <c r="G215" s="63" t="s">
        <v>54</v>
      </c>
      <c r="H215" s="66" t="str">
        <f aca="false">IF(NOT(ISBLANK($J215)),LEFT($J215,6),"")</f>
        <v>05.12.</v>
      </c>
      <c r="I215" s="66" t="str">
        <f aca="false">IF(NOT(ISBLANK($J215)),LEFT($J215,9),"")</f>
        <v>05.12.05.</v>
      </c>
      <c r="J215" s="66" t="s">
        <v>952</v>
      </c>
      <c r="K215" s="63" t="s">
        <v>54</v>
      </c>
      <c r="L215" s="66" t="str">
        <f aca="false">IF(NOT(ISBLANK($N215)),LEFT($N215,9),"")</f>
        <v>05.07.21.</v>
      </c>
      <c r="M215" s="66" t="str">
        <f aca="false">IF(NOT(ISBLANK($N215)),LEFT($N215,12),"")</f>
        <v>05.07.21.01.</v>
      </c>
      <c r="N215" s="66" t="s">
        <v>953</v>
      </c>
      <c r="O215" s="66" t="s">
        <v>954</v>
      </c>
      <c r="P215" s="63" t="s">
        <v>54</v>
      </c>
      <c r="Q215" s="66" t="str">
        <f aca="false">IF(NOT(ISBLANK($S215)),LEFT($S215,12),"")</f>
        <v>05.04.11.04.</v>
      </c>
      <c r="R215" s="66" t="str">
        <f aca="false">IF(NOT(ISBLANK($S215)),LEFT($S215,18),"")</f>
        <v>05.04.11.04.01.01.</v>
      </c>
      <c r="S215" s="66" t="s">
        <v>955</v>
      </c>
      <c r="T215" s="67" t="n">
        <v>0.65</v>
      </c>
    </row>
    <row r="216" customFormat="false" ht="10.15" hidden="false" customHeight="false" outlineLevel="0" collapsed="false">
      <c r="A216" s="66" t="str">
        <f aca="false">IF(NOT(ISBLANK($B216)),LEFT($B216,3),"")</f>
        <v/>
      </c>
      <c r="B216" s="66"/>
      <c r="C216" s="63" t="s">
        <v>54</v>
      </c>
      <c r="D216" s="66" t="str">
        <f aca="false">IF(NOT(ISBLANK($F216)),LEFT($F216,3),"")</f>
        <v/>
      </c>
      <c r="E216" s="66" t="str">
        <f aca="false">IF(NOT(ISBLANK($F216)),LEFT($F216,6),"")</f>
        <v/>
      </c>
      <c r="F216" s="66"/>
      <c r="G216" s="63" t="s">
        <v>54</v>
      </c>
      <c r="H216" s="66" t="str">
        <f aca="false">IF(NOT(ISBLANK($J216)),LEFT($J216,6),"")</f>
        <v>05.12.</v>
      </c>
      <c r="I216" s="66" t="str">
        <f aca="false">IF(NOT(ISBLANK($J216)),LEFT($J216,9),"")</f>
        <v>05.12.06.</v>
      </c>
      <c r="J216" s="66" t="s">
        <v>956</v>
      </c>
      <c r="K216" s="63" t="s">
        <v>54</v>
      </c>
      <c r="L216" s="66" t="str">
        <f aca="false">IF(NOT(ISBLANK($N216)),LEFT($N216,9),"")</f>
        <v>05.07.22.</v>
      </c>
      <c r="M216" s="66" t="str">
        <f aca="false">IF(NOT(ISBLANK($N216)),LEFT($N216,12),"")</f>
        <v>05.07.22.01.</v>
      </c>
      <c r="N216" s="66" t="s">
        <v>957</v>
      </c>
      <c r="O216" s="66" t="s">
        <v>958</v>
      </c>
      <c r="P216" s="63" t="s">
        <v>54</v>
      </c>
      <c r="Q216" s="66" t="str">
        <f aca="false">IF(NOT(ISBLANK($S216)),LEFT($S216,12),"")</f>
        <v>05.04.12.01.</v>
      </c>
      <c r="R216" s="66" t="str">
        <f aca="false">IF(NOT(ISBLANK($S216)),LEFT($S216,18),"")</f>
        <v>05.04.12.01.01.01.</v>
      </c>
      <c r="S216" s="66" t="s">
        <v>959</v>
      </c>
      <c r="T216" s="67" t="n">
        <v>0.5</v>
      </c>
    </row>
    <row r="217" customFormat="false" ht="10.15" hidden="false" customHeight="false" outlineLevel="0" collapsed="false">
      <c r="A217" s="66" t="str">
        <f aca="false">IF(NOT(ISBLANK($B217)),LEFT($B217,3),"")</f>
        <v/>
      </c>
      <c r="B217" s="66"/>
      <c r="C217" s="63" t="s">
        <v>54</v>
      </c>
      <c r="D217" s="66" t="str">
        <f aca="false">IF(NOT(ISBLANK($F217)),LEFT($F217,3),"")</f>
        <v/>
      </c>
      <c r="E217" s="66" t="str">
        <f aca="false">IF(NOT(ISBLANK($F217)),LEFT($F217,6),"")</f>
        <v/>
      </c>
      <c r="F217" s="66"/>
      <c r="G217" s="63" t="s">
        <v>54</v>
      </c>
      <c r="H217" s="66" t="str">
        <f aca="false">IF(NOT(ISBLANK($J217)),LEFT($J217,6),"")</f>
        <v>05.12.</v>
      </c>
      <c r="I217" s="66" t="str">
        <f aca="false">IF(NOT(ISBLANK($J217)),LEFT($J217,9),"")</f>
        <v>05.12.07.</v>
      </c>
      <c r="J217" s="66" t="s">
        <v>960</v>
      </c>
      <c r="K217" s="63" t="s">
        <v>54</v>
      </c>
      <c r="L217" s="66" t="str">
        <f aca="false">IF(NOT(ISBLANK($N217)),LEFT($N217,9),"")</f>
        <v>05.07.23.</v>
      </c>
      <c r="M217" s="66" t="str">
        <f aca="false">IF(NOT(ISBLANK($N217)),LEFT($N217,12),"")</f>
        <v>05.07.23.01.</v>
      </c>
      <c r="N217" s="66" t="s">
        <v>961</v>
      </c>
      <c r="O217" s="66" t="s">
        <v>962</v>
      </c>
      <c r="P217" s="63" t="s">
        <v>54</v>
      </c>
      <c r="Q217" s="66" t="str">
        <f aca="false">IF(NOT(ISBLANK($S217)),LEFT($S217,12),"")</f>
        <v>05.05.01.01.</v>
      </c>
      <c r="R217" s="66" t="str">
        <f aca="false">IF(NOT(ISBLANK($S217)),LEFT($S217,18),"")</f>
        <v>05.05.01.01.01.01.</v>
      </c>
      <c r="S217" s="66" t="s">
        <v>963</v>
      </c>
      <c r="T217" s="67" t="n">
        <v>10</v>
      </c>
    </row>
    <row r="218" customFormat="false" ht="10.15" hidden="false" customHeight="false" outlineLevel="0" collapsed="false">
      <c r="A218" s="66" t="str">
        <f aca="false">IF(NOT(ISBLANK($B218)),LEFT($B218,3),"")</f>
        <v/>
      </c>
      <c r="B218" s="66"/>
      <c r="C218" s="63" t="s">
        <v>54</v>
      </c>
      <c r="D218" s="66" t="str">
        <f aca="false">IF(NOT(ISBLANK($F218)),LEFT($F218,3),"")</f>
        <v/>
      </c>
      <c r="E218" s="66" t="str">
        <f aca="false">IF(NOT(ISBLANK($F218)),LEFT($F218,6),"")</f>
        <v/>
      </c>
      <c r="F218" s="66"/>
      <c r="G218" s="63" t="s">
        <v>54</v>
      </c>
      <c r="H218" s="66" t="str">
        <f aca="false">IF(NOT(ISBLANK($J218)),LEFT($J218,6),"")</f>
        <v>05.12.</v>
      </c>
      <c r="I218" s="66" t="str">
        <f aca="false">IF(NOT(ISBLANK($J218)),LEFT($J218,9),"")</f>
        <v>05.12.08.</v>
      </c>
      <c r="J218" s="66" t="s">
        <v>964</v>
      </c>
      <c r="K218" s="63" t="s">
        <v>54</v>
      </c>
      <c r="L218" s="66" t="str">
        <f aca="false">IF(NOT(ISBLANK($N218)),LEFT($N218,9),"")</f>
        <v>05.07.24.</v>
      </c>
      <c r="M218" s="66" t="str">
        <f aca="false">IF(NOT(ISBLANK($N218)),LEFT($N218,12),"")</f>
        <v>05.07.24.01.</v>
      </c>
      <c r="N218" s="66" t="s">
        <v>965</v>
      </c>
      <c r="O218" s="66" t="s">
        <v>966</v>
      </c>
      <c r="P218" s="63" t="s">
        <v>54</v>
      </c>
      <c r="Q218" s="66" t="str">
        <f aca="false">IF(NOT(ISBLANK($S218)),LEFT($S218,12),"")</f>
        <v>05.05.02.01.</v>
      </c>
      <c r="R218" s="66" t="str">
        <f aca="false">IF(NOT(ISBLANK($S218)),LEFT($S218,18),"")</f>
        <v>05.05.02.01.01.01.</v>
      </c>
      <c r="S218" s="66" t="s">
        <v>967</v>
      </c>
      <c r="T218" s="67" t="n">
        <v>4</v>
      </c>
    </row>
    <row r="219" customFormat="false" ht="10.15" hidden="false" customHeight="false" outlineLevel="0" collapsed="false">
      <c r="A219" s="66" t="str">
        <f aca="false">IF(NOT(ISBLANK($B219)),LEFT($B219,3),"")</f>
        <v/>
      </c>
      <c r="B219" s="66"/>
      <c r="C219" s="63" t="s">
        <v>54</v>
      </c>
      <c r="D219" s="66" t="str">
        <f aca="false">IF(NOT(ISBLANK($F219)),LEFT($F219,3),"")</f>
        <v/>
      </c>
      <c r="E219" s="66" t="str">
        <f aca="false">IF(NOT(ISBLANK($F219)),LEFT($F219,6),"")</f>
        <v/>
      </c>
      <c r="F219" s="66"/>
      <c r="G219" s="63" t="s">
        <v>54</v>
      </c>
      <c r="H219" s="66" t="str">
        <f aca="false">IF(NOT(ISBLANK($J219)),LEFT($J219,6),"")</f>
        <v>05.12.</v>
      </c>
      <c r="I219" s="66" t="str">
        <f aca="false">IF(NOT(ISBLANK($J219)),LEFT($J219,9),"")</f>
        <v>05.12.09.</v>
      </c>
      <c r="J219" s="66" t="s">
        <v>968</v>
      </c>
      <c r="K219" s="63" t="s">
        <v>54</v>
      </c>
      <c r="L219" s="66" t="str">
        <f aca="false">IF(NOT(ISBLANK($N219)),LEFT($N219,9),"")</f>
        <v>05.07.25.</v>
      </c>
      <c r="M219" s="66" t="str">
        <f aca="false">IF(NOT(ISBLANK($N219)),LEFT($N219,12),"")</f>
        <v>05.07.25.01.</v>
      </c>
      <c r="N219" s="66" t="s">
        <v>969</v>
      </c>
      <c r="O219" s="66" t="s">
        <v>970</v>
      </c>
      <c r="P219" s="63" t="s">
        <v>54</v>
      </c>
      <c r="Q219" s="66" t="str">
        <f aca="false">IF(NOT(ISBLANK($S219)),LEFT($S219,12),"")</f>
        <v>05.05.03.01.</v>
      </c>
      <c r="R219" s="66" t="str">
        <f aca="false">IF(NOT(ISBLANK($S219)),LEFT($S219,18),"")</f>
        <v>05.05.03.01.01.01.</v>
      </c>
      <c r="S219" s="66" t="s">
        <v>971</v>
      </c>
      <c r="T219" s="67" t="n">
        <v>10</v>
      </c>
    </row>
    <row r="220" customFormat="false" ht="10.15" hidden="false" customHeight="false" outlineLevel="0" collapsed="false">
      <c r="A220" s="66" t="str">
        <f aca="false">IF(NOT(ISBLANK($B220)),LEFT($B220,3),"")</f>
        <v/>
      </c>
      <c r="B220" s="66"/>
      <c r="C220" s="63" t="s">
        <v>54</v>
      </c>
      <c r="D220" s="66" t="str">
        <f aca="false">IF(NOT(ISBLANK($F220)),LEFT($F220,3),"")</f>
        <v/>
      </c>
      <c r="E220" s="66" t="str">
        <f aca="false">IF(NOT(ISBLANK($F220)),LEFT($F220,6),"")</f>
        <v/>
      </c>
      <c r="F220" s="66"/>
      <c r="G220" s="63" t="s">
        <v>54</v>
      </c>
      <c r="H220" s="66" t="str">
        <f aca="false">IF(NOT(ISBLANK($J220)),LEFT($J220,6),"")</f>
        <v>05.12.</v>
      </c>
      <c r="I220" s="66" t="str">
        <f aca="false">IF(NOT(ISBLANK($J220)),LEFT($J220,9),"")</f>
        <v>05.12.10.</v>
      </c>
      <c r="J220" s="66" t="s">
        <v>972</v>
      </c>
      <c r="K220" s="63" t="s">
        <v>54</v>
      </c>
      <c r="L220" s="66" t="str">
        <f aca="false">IF(NOT(ISBLANK($N220)),LEFT($N220,9),"")</f>
        <v>05.07.26.</v>
      </c>
      <c r="M220" s="66" t="str">
        <f aca="false">IF(NOT(ISBLANK($N220)),LEFT($N220,12),"")</f>
        <v>05.07.26.01.</v>
      </c>
      <c r="N220" s="66" t="s">
        <v>973</v>
      </c>
      <c r="O220" s="66" t="s">
        <v>974</v>
      </c>
      <c r="P220" s="63" t="s">
        <v>54</v>
      </c>
      <c r="Q220" s="66" t="str">
        <f aca="false">IF(NOT(ISBLANK($S220)),LEFT($S220,12),"")</f>
        <v>05.05.04.01.</v>
      </c>
      <c r="R220" s="66" t="str">
        <f aca="false">IF(NOT(ISBLANK($S220)),LEFT($S220,18),"")</f>
        <v>05.05.04.01.01.01.</v>
      </c>
      <c r="S220" s="66" t="s">
        <v>975</v>
      </c>
      <c r="T220" s="67" t="n">
        <v>4</v>
      </c>
    </row>
    <row r="221" customFormat="false" ht="10.15" hidden="false" customHeight="false" outlineLevel="0" collapsed="false">
      <c r="A221" s="66" t="str">
        <f aca="false">IF(NOT(ISBLANK($B221)),LEFT($B221,3),"")</f>
        <v/>
      </c>
      <c r="B221" s="66"/>
      <c r="C221" s="63" t="s">
        <v>54</v>
      </c>
      <c r="D221" s="66" t="str">
        <f aca="false">IF(NOT(ISBLANK($F221)),LEFT($F221,3),"")</f>
        <v/>
      </c>
      <c r="E221" s="66" t="str">
        <f aca="false">IF(NOT(ISBLANK($F221)),LEFT($F221,6),"")</f>
        <v/>
      </c>
      <c r="F221" s="66"/>
      <c r="G221" s="63" t="s">
        <v>54</v>
      </c>
      <c r="H221" s="66" t="str">
        <f aca="false">IF(NOT(ISBLANK($J221)),LEFT($J221,6),"")</f>
        <v>05.13.</v>
      </c>
      <c r="I221" s="66" t="str">
        <f aca="false">IF(NOT(ISBLANK($J221)),LEFT($J221,9),"")</f>
        <v>05.13.01.</v>
      </c>
      <c r="J221" s="66" t="s">
        <v>976</v>
      </c>
      <c r="K221" s="63" t="s">
        <v>54</v>
      </c>
      <c r="L221" s="66" t="str">
        <f aca="false">IF(NOT(ISBLANK($N221)),LEFT($N221,9),"")</f>
        <v>05.07.27.</v>
      </c>
      <c r="M221" s="66" t="str">
        <f aca="false">IF(NOT(ISBLANK($N221)),LEFT($N221,12),"")</f>
        <v>05.07.27.01.</v>
      </c>
      <c r="N221" s="66" t="s">
        <v>977</v>
      </c>
      <c r="O221" s="66" t="s">
        <v>978</v>
      </c>
      <c r="P221" s="63" t="s">
        <v>54</v>
      </c>
      <c r="Q221" s="66" t="str">
        <f aca="false">IF(NOT(ISBLANK($S221)),LEFT($S221,12),"")</f>
        <v>05.05.05.01.</v>
      </c>
      <c r="R221" s="66" t="str">
        <f aca="false">IF(NOT(ISBLANK($S221)),LEFT($S221,18),"")</f>
        <v>05.05.05.01.01.01.</v>
      </c>
      <c r="S221" s="66" t="s">
        <v>979</v>
      </c>
      <c r="T221" s="67" t="n">
        <v>80</v>
      </c>
    </row>
    <row r="222" customFormat="false" ht="10.15" hidden="false" customHeight="false" outlineLevel="0" collapsed="false">
      <c r="A222" s="66" t="str">
        <f aca="false">IF(NOT(ISBLANK($B222)),LEFT($B222,3),"")</f>
        <v/>
      </c>
      <c r="B222" s="66"/>
      <c r="C222" s="63" t="s">
        <v>54</v>
      </c>
      <c r="D222" s="66" t="str">
        <f aca="false">IF(NOT(ISBLANK($F222)),LEFT($F222,3),"")</f>
        <v/>
      </c>
      <c r="E222" s="66" t="str">
        <f aca="false">IF(NOT(ISBLANK($F222)),LEFT($F222,6),"")</f>
        <v/>
      </c>
      <c r="F222" s="66"/>
      <c r="G222" s="63" t="s">
        <v>54</v>
      </c>
      <c r="H222" s="66" t="str">
        <f aca="false">IF(NOT(ISBLANK($J222)),LEFT($J222,6),"")</f>
        <v>05.13.</v>
      </c>
      <c r="I222" s="66" t="str">
        <f aca="false">IF(NOT(ISBLANK($J222)),LEFT($J222,9),"")</f>
        <v>05.13.02.</v>
      </c>
      <c r="J222" s="66" t="s">
        <v>980</v>
      </c>
      <c r="K222" s="63" t="s">
        <v>54</v>
      </c>
      <c r="L222" s="66" t="str">
        <f aca="false">IF(NOT(ISBLANK($N222)),LEFT($N222,9),"")</f>
        <v>05.07.27.</v>
      </c>
      <c r="M222" s="66" t="str">
        <f aca="false">IF(NOT(ISBLANK($N222)),LEFT($N222,12),"")</f>
        <v>05.07.27.02.</v>
      </c>
      <c r="N222" s="66" t="s">
        <v>981</v>
      </c>
      <c r="O222" s="66" t="s">
        <v>982</v>
      </c>
      <c r="P222" s="63" t="s">
        <v>54</v>
      </c>
      <c r="Q222" s="66" t="str">
        <f aca="false">IF(NOT(ISBLANK($S222)),LEFT($S222,12),"")</f>
        <v>05.05.06.01.</v>
      </c>
      <c r="R222" s="66" t="str">
        <f aca="false">IF(NOT(ISBLANK($S222)),LEFT($S222,18),"")</f>
        <v>05.05.06.01.01.01.</v>
      </c>
      <c r="S222" s="66" t="s">
        <v>983</v>
      </c>
      <c r="T222" s="67" t="n">
        <v>14</v>
      </c>
    </row>
    <row r="223" customFormat="false" ht="10.15" hidden="false" customHeight="false" outlineLevel="0" collapsed="false">
      <c r="A223" s="66" t="str">
        <f aca="false">IF(NOT(ISBLANK($B223)),LEFT($B223,3),"")</f>
        <v/>
      </c>
      <c r="B223" s="66"/>
      <c r="C223" s="63" t="s">
        <v>54</v>
      </c>
      <c r="D223" s="66" t="str">
        <f aca="false">IF(NOT(ISBLANK($F223)),LEFT($F223,3),"")</f>
        <v/>
      </c>
      <c r="E223" s="66" t="str">
        <f aca="false">IF(NOT(ISBLANK($F223)),LEFT($F223,6),"")</f>
        <v/>
      </c>
      <c r="F223" s="66"/>
      <c r="G223" s="63" t="s">
        <v>54</v>
      </c>
      <c r="H223" s="66" t="str">
        <f aca="false">IF(NOT(ISBLANK($J223)),LEFT($J223,6),"")</f>
        <v>05.13.</v>
      </c>
      <c r="I223" s="66" t="str">
        <f aca="false">IF(NOT(ISBLANK($J223)),LEFT($J223,9),"")</f>
        <v>05.13.03.</v>
      </c>
      <c r="J223" s="66" t="s">
        <v>984</v>
      </c>
      <c r="K223" s="63" t="s">
        <v>54</v>
      </c>
      <c r="L223" s="66" t="str">
        <f aca="false">IF(NOT(ISBLANK($N223)),LEFT($N223,9),"")</f>
        <v>05.07.27.</v>
      </c>
      <c r="M223" s="66" t="str">
        <f aca="false">IF(NOT(ISBLANK($N223)),LEFT($N223,12),"")</f>
        <v>05.07.27.03.</v>
      </c>
      <c r="N223" s="66" t="s">
        <v>985</v>
      </c>
      <c r="O223" s="66" t="s">
        <v>986</v>
      </c>
      <c r="P223" s="63" t="s">
        <v>54</v>
      </c>
      <c r="Q223" s="66" t="str">
        <f aca="false">IF(NOT(ISBLANK($S223)),LEFT($S223,12),"")</f>
        <v>05.05.07.01.</v>
      </c>
      <c r="R223" s="66" t="str">
        <f aca="false">IF(NOT(ISBLANK($S223)),LEFT($S223,18),"")</f>
        <v>05.05.07.01.01.01.</v>
      </c>
      <c r="S223" s="66" t="s">
        <v>987</v>
      </c>
      <c r="T223" s="67" t="n">
        <v>7</v>
      </c>
    </row>
    <row r="224" customFormat="false" ht="10.15" hidden="false" customHeight="false" outlineLevel="0" collapsed="false">
      <c r="A224" s="66" t="str">
        <f aca="false">IF(NOT(ISBLANK($B224)),LEFT($B224,3),"")</f>
        <v/>
      </c>
      <c r="B224" s="66"/>
      <c r="C224" s="63" t="s">
        <v>54</v>
      </c>
      <c r="D224" s="66" t="str">
        <f aca="false">IF(NOT(ISBLANK($F224)),LEFT($F224,3),"")</f>
        <v/>
      </c>
      <c r="E224" s="66" t="str">
        <f aca="false">IF(NOT(ISBLANK($F224)),LEFT($F224,6),"")</f>
        <v/>
      </c>
      <c r="F224" s="66"/>
      <c r="G224" s="63" t="s">
        <v>54</v>
      </c>
      <c r="H224" s="66" t="str">
        <f aca="false">IF(NOT(ISBLANK($J224)),LEFT($J224,6),"")</f>
        <v>05.13.</v>
      </c>
      <c r="I224" s="66" t="str">
        <f aca="false">IF(NOT(ISBLANK($J224)),LEFT($J224,9),"")</f>
        <v>05.13.04.</v>
      </c>
      <c r="J224" s="66" t="s">
        <v>988</v>
      </c>
      <c r="K224" s="63" t="s">
        <v>54</v>
      </c>
      <c r="L224" s="66" t="str">
        <f aca="false">IF(NOT(ISBLANK($N224)),LEFT($N224,9),"")</f>
        <v>05.07.28.</v>
      </c>
      <c r="M224" s="66" t="str">
        <f aca="false">IF(NOT(ISBLANK($N224)),LEFT($N224,12),"")</f>
        <v>05.07.28.01.</v>
      </c>
      <c r="N224" s="66" t="s">
        <v>989</v>
      </c>
      <c r="O224" s="66" t="s">
        <v>990</v>
      </c>
      <c r="P224" s="63" t="s">
        <v>54</v>
      </c>
      <c r="Q224" s="66" t="str">
        <f aca="false">IF(NOT(ISBLANK($S224)),LEFT($S224,12),"")</f>
        <v>05.05.08.01.</v>
      </c>
      <c r="R224" s="66" t="str">
        <f aca="false">IF(NOT(ISBLANK($S224)),LEFT($S224,18),"")</f>
        <v>05.05.08.01.01.01.</v>
      </c>
      <c r="S224" s="66" t="s">
        <v>991</v>
      </c>
      <c r="T224" s="67" t="n">
        <v>10</v>
      </c>
    </row>
    <row r="225" customFormat="false" ht="10.15" hidden="false" customHeight="false" outlineLevel="0" collapsed="false">
      <c r="A225" s="66" t="str">
        <f aca="false">IF(NOT(ISBLANK($B225)),LEFT($B225,3),"")</f>
        <v/>
      </c>
      <c r="B225" s="66"/>
      <c r="C225" s="63" t="s">
        <v>54</v>
      </c>
      <c r="D225" s="66" t="str">
        <f aca="false">IF(NOT(ISBLANK($F225)),LEFT($F225,3),"")</f>
        <v/>
      </c>
      <c r="E225" s="66" t="str">
        <f aca="false">IF(NOT(ISBLANK($F225)),LEFT($F225,6),"")</f>
        <v/>
      </c>
      <c r="F225" s="66"/>
      <c r="G225" s="63" t="s">
        <v>54</v>
      </c>
      <c r="H225" s="66" t="str">
        <f aca="false">IF(NOT(ISBLANK($J225)),LEFT($J225,6),"")</f>
        <v>05.13.</v>
      </c>
      <c r="I225" s="66" t="str">
        <f aca="false">IF(NOT(ISBLANK($J225)),LEFT($J225,9),"")</f>
        <v>05.13.05.</v>
      </c>
      <c r="J225" s="66" t="s">
        <v>992</v>
      </c>
      <c r="K225" s="63" t="s">
        <v>54</v>
      </c>
      <c r="L225" s="66" t="str">
        <f aca="false">IF(NOT(ISBLANK($N225)),LEFT($N225,9),"")</f>
        <v>05.07.28.</v>
      </c>
      <c r="M225" s="66" t="str">
        <f aca="false">IF(NOT(ISBLANK($N225)),LEFT($N225,12),"")</f>
        <v>05.07.28.02.</v>
      </c>
      <c r="N225" s="66" t="s">
        <v>993</v>
      </c>
      <c r="O225" s="66" t="s">
        <v>994</v>
      </c>
      <c r="P225" s="63" t="s">
        <v>54</v>
      </c>
      <c r="Q225" s="66" t="str">
        <f aca="false">IF(NOT(ISBLANK($S225)),LEFT($S225,12),"")</f>
        <v>05.05.09.01.</v>
      </c>
      <c r="R225" s="66" t="str">
        <f aca="false">IF(NOT(ISBLANK($S225)),LEFT($S225,18),"")</f>
        <v>05.05.09.01.01.01.</v>
      </c>
      <c r="S225" s="66" t="s">
        <v>995</v>
      </c>
      <c r="T225" s="67" t="n">
        <v>5</v>
      </c>
    </row>
    <row r="226" customFormat="false" ht="10.15" hidden="false" customHeight="false" outlineLevel="0" collapsed="false">
      <c r="A226" s="66" t="str">
        <f aca="false">IF(NOT(ISBLANK($B226)),LEFT($B226,3),"")</f>
        <v/>
      </c>
      <c r="B226" s="66"/>
      <c r="C226" s="63" t="s">
        <v>54</v>
      </c>
      <c r="D226" s="66" t="str">
        <f aca="false">IF(NOT(ISBLANK($F226)),LEFT($F226,3),"")</f>
        <v/>
      </c>
      <c r="E226" s="66" t="str">
        <f aca="false">IF(NOT(ISBLANK($F226)),LEFT($F226,6),"")</f>
        <v/>
      </c>
      <c r="F226" s="66"/>
      <c r="G226" s="63" t="s">
        <v>54</v>
      </c>
      <c r="H226" s="66" t="str">
        <f aca="false">IF(NOT(ISBLANK($J226)),LEFT($J226,6),"")</f>
        <v>05.13.</v>
      </c>
      <c r="I226" s="66" t="str">
        <f aca="false">IF(NOT(ISBLANK($J226)),LEFT($J226,9),"")</f>
        <v>05.13.06.</v>
      </c>
      <c r="J226" s="66" t="s">
        <v>996</v>
      </c>
      <c r="K226" s="63" t="s">
        <v>54</v>
      </c>
      <c r="L226" s="66" t="str">
        <f aca="false">IF(NOT(ISBLANK($N226)),LEFT($N226,9),"")</f>
        <v>05.07.28.</v>
      </c>
      <c r="M226" s="66" t="str">
        <f aca="false">IF(NOT(ISBLANK($N226)),LEFT($N226,12),"")</f>
        <v>05.07.28.03.</v>
      </c>
      <c r="N226" s="66" t="s">
        <v>997</v>
      </c>
      <c r="O226" s="66" t="s">
        <v>998</v>
      </c>
      <c r="P226" s="63" t="s">
        <v>54</v>
      </c>
      <c r="Q226" s="66" t="str">
        <f aca="false">IF(NOT(ISBLANK($S226)),LEFT($S226,12),"")</f>
        <v>05.05.10.01.</v>
      </c>
      <c r="R226" s="66" t="str">
        <f aca="false">IF(NOT(ISBLANK($S226)),LEFT($S226,18),"")</f>
        <v>05.05.10.01.01.01.</v>
      </c>
      <c r="S226" s="66" t="s">
        <v>999</v>
      </c>
      <c r="T226" s="67" t="n">
        <v>120</v>
      </c>
    </row>
    <row r="227" customFormat="false" ht="10.15" hidden="false" customHeight="false" outlineLevel="0" collapsed="false">
      <c r="A227" s="66" t="str">
        <f aca="false">IF(NOT(ISBLANK($B227)),LEFT($B227,3),"")</f>
        <v/>
      </c>
      <c r="B227" s="66"/>
      <c r="C227" s="63" t="s">
        <v>54</v>
      </c>
      <c r="D227" s="66" t="str">
        <f aca="false">IF(NOT(ISBLANK($F227)),LEFT($F227,3),"")</f>
        <v/>
      </c>
      <c r="E227" s="66" t="str">
        <f aca="false">IF(NOT(ISBLANK($F227)),LEFT($F227,6),"")</f>
        <v/>
      </c>
      <c r="F227" s="66"/>
      <c r="G227" s="63" t="s">
        <v>54</v>
      </c>
      <c r="H227" s="66" t="str">
        <f aca="false">IF(NOT(ISBLANK($J227)),LEFT($J227,6),"")</f>
        <v>05.13.</v>
      </c>
      <c r="I227" s="66" t="str">
        <f aca="false">IF(NOT(ISBLANK($J227)),LEFT($J227,9),"")</f>
        <v>05.13.07.</v>
      </c>
      <c r="J227" s="66" t="s">
        <v>1000</v>
      </c>
      <c r="K227" s="63" t="s">
        <v>54</v>
      </c>
      <c r="L227" s="66" t="str">
        <f aca="false">IF(NOT(ISBLANK($N227)),LEFT($N227,9),"")</f>
        <v>05.07.28.</v>
      </c>
      <c r="M227" s="66" t="str">
        <f aca="false">IF(NOT(ISBLANK($N227)),LEFT($N227,12),"")</f>
        <v>05.07.28.04.</v>
      </c>
      <c r="N227" s="66" t="s">
        <v>1001</v>
      </c>
      <c r="O227" s="66" t="s">
        <v>1002</v>
      </c>
      <c r="P227" s="63" t="s">
        <v>54</v>
      </c>
      <c r="Q227" s="66" t="str">
        <f aca="false">IF(NOT(ISBLANK($S227)),LEFT($S227,12),"")</f>
        <v>05.05.11.01.</v>
      </c>
      <c r="R227" s="66" t="str">
        <f aca="false">IF(NOT(ISBLANK($S227)),LEFT($S227,18),"")</f>
        <v>05.05.11.01.01.01.</v>
      </c>
      <c r="S227" s="66" t="s">
        <v>1003</v>
      </c>
      <c r="T227" s="67" t="n">
        <v>42</v>
      </c>
    </row>
    <row r="228" customFormat="false" ht="10.15" hidden="false" customHeight="false" outlineLevel="0" collapsed="false">
      <c r="A228" s="66" t="str">
        <f aca="false">IF(NOT(ISBLANK($B228)),LEFT($B228,3),"")</f>
        <v/>
      </c>
      <c r="B228" s="66"/>
      <c r="C228" s="63" t="s">
        <v>54</v>
      </c>
      <c r="D228" s="66" t="str">
        <f aca="false">IF(NOT(ISBLANK($F228)),LEFT($F228,3),"")</f>
        <v/>
      </c>
      <c r="E228" s="66" t="str">
        <f aca="false">IF(NOT(ISBLANK($F228)),LEFT($F228,6),"")</f>
        <v/>
      </c>
      <c r="F228" s="66"/>
      <c r="G228" s="63" t="s">
        <v>54</v>
      </c>
      <c r="H228" s="66" t="str">
        <f aca="false">IF(NOT(ISBLANK($J228)),LEFT($J228,6),"")</f>
        <v>05.13.</v>
      </c>
      <c r="I228" s="66" t="str">
        <f aca="false">IF(NOT(ISBLANK($J228)),LEFT($J228,9),"")</f>
        <v>05.13.08.</v>
      </c>
      <c r="J228" s="66" t="s">
        <v>1004</v>
      </c>
      <c r="K228" s="63" t="s">
        <v>54</v>
      </c>
      <c r="L228" s="66" t="str">
        <f aca="false">IF(NOT(ISBLANK($N228)),LEFT($N228,9),"")</f>
        <v>05.07.29.</v>
      </c>
      <c r="M228" s="66" t="str">
        <f aca="false">IF(NOT(ISBLANK($N228)),LEFT($N228,12),"")</f>
        <v>05.07.29.01.</v>
      </c>
      <c r="N228" s="66" t="s">
        <v>1005</v>
      </c>
      <c r="O228" s="66" t="s">
        <v>1006</v>
      </c>
      <c r="P228" s="63" t="s">
        <v>54</v>
      </c>
      <c r="Q228" s="66" t="str">
        <f aca="false">IF(NOT(ISBLANK($S228)),LEFT($S228,12),"")</f>
        <v>05.05.12.01.</v>
      </c>
      <c r="R228" s="66" t="str">
        <f aca="false">IF(NOT(ISBLANK($S228)),LEFT($S228,18),"")</f>
        <v>05.05.12.01.01.01.</v>
      </c>
      <c r="S228" s="66" t="s">
        <v>1007</v>
      </c>
      <c r="T228" s="67" t="n">
        <v>80</v>
      </c>
    </row>
    <row r="229" customFormat="false" ht="10.15" hidden="false" customHeight="false" outlineLevel="0" collapsed="false">
      <c r="A229" s="66" t="str">
        <f aca="false">IF(NOT(ISBLANK($B229)),LEFT($B229,3),"")</f>
        <v/>
      </c>
      <c r="B229" s="66"/>
      <c r="C229" s="63" t="s">
        <v>54</v>
      </c>
      <c r="D229" s="66" t="str">
        <f aca="false">IF(NOT(ISBLANK($F229)),LEFT($F229,3),"")</f>
        <v/>
      </c>
      <c r="E229" s="66" t="str">
        <f aca="false">IF(NOT(ISBLANK($F229)),LEFT($F229,6),"")</f>
        <v/>
      </c>
      <c r="F229" s="66"/>
      <c r="G229" s="63" t="s">
        <v>54</v>
      </c>
      <c r="H229" s="66" t="str">
        <f aca="false">IF(NOT(ISBLANK($J229)),LEFT($J229,6),"")</f>
        <v>05.13.</v>
      </c>
      <c r="I229" s="66" t="str">
        <f aca="false">IF(NOT(ISBLANK($J229)),LEFT($J229,9),"")</f>
        <v>05.13.09.</v>
      </c>
      <c r="J229" s="66" t="s">
        <v>1008</v>
      </c>
      <c r="K229" s="63" t="s">
        <v>54</v>
      </c>
      <c r="L229" s="66" t="str">
        <f aca="false">IF(NOT(ISBLANK($N229)),LEFT($N229,9),"")</f>
        <v>05.07.29.</v>
      </c>
      <c r="M229" s="66" t="str">
        <f aca="false">IF(NOT(ISBLANK($N229)),LEFT($N229,12),"")</f>
        <v>05.07.29.02.</v>
      </c>
      <c r="N229" s="66" t="s">
        <v>1009</v>
      </c>
      <c r="O229" s="66" t="s">
        <v>1010</v>
      </c>
      <c r="P229" s="63" t="s">
        <v>54</v>
      </c>
      <c r="Q229" s="66" t="str">
        <f aca="false">IF(NOT(ISBLANK($S229)),LEFT($S229,12),"")</f>
        <v>05.06.01.01.</v>
      </c>
      <c r="R229" s="66" t="str">
        <f aca="false">IF(NOT(ISBLANK($S229)),LEFT($S229,18),"")</f>
        <v>05.06.01.01.01.01.</v>
      </c>
      <c r="S229" s="66" t="s">
        <v>1011</v>
      </c>
      <c r="T229" s="67" t="n">
        <v>50</v>
      </c>
    </row>
    <row r="230" customFormat="false" ht="10.15" hidden="false" customHeight="false" outlineLevel="0" collapsed="false">
      <c r="A230" s="66" t="str">
        <f aca="false">IF(NOT(ISBLANK($B230)),LEFT($B230,3),"")</f>
        <v/>
      </c>
      <c r="B230" s="66"/>
      <c r="C230" s="63" t="s">
        <v>54</v>
      </c>
      <c r="D230" s="66" t="str">
        <f aca="false">IF(NOT(ISBLANK($F230)),LEFT($F230,3),"")</f>
        <v/>
      </c>
      <c r="E230" s="66" t="str">
        <f aca="false">IF(NOT(ISBLANK($F230)),LEFT($F230,6),"")</f>
        <v/>
      </c>
      <c r="F230" s="66"/>
      <c r="G230" s="63" t="s">
        <v>54</v>
      </c>
      <c r="H230" s="66" t="str">
        <f aca="false">IF(NOT(ISBLANK($J230)),LEFT($J230,6),"")</f>
        <v>05.13.</v>
      </c>
      <c r="I230" s="66" t="str">
        <f aca="false">IF(NOT(ISBLANK($J230)),LEFT($J230,9),"")</f>
        <v>05.13.10.</v>
      </c>
      <c r="J230" s="66" t="s">
        <v>1012</v>
      </c>
      <c r="K230" s="63" t="s">
        <v>54</v>
      </c>
      <c r="L230" s="66" t="str">
        <f aca="false">IF(NOT(ISBLANK($N230)),LEFT($N230,9),"")</f>
        <v>05.07.30.</v>
      </c>
      <c r="M230" s="66" t="str">
        <f aca="false">IF(NOT(ISBLANK($N230)),LEFT($N230,12),"")</f>
        <v>05.07.30.01.</v>
      </c>
      <c r="N230" s="66" t="s">
        <v>1013</v>
      </c>
      <c r="O230" s="66" t="s">
        <v>1014</v>
      </c>
      <c r="P230" s="63" t="s">
        <v>54</v>
      </c>
      <c r="Q230" s="66" t="str">
        <f aca="false">IF(NOT(ISBLANK($S230)),LEFT($S230,12),"")</f>
        <v>05.06.02.01.</v>
      </c>
      <c r="R230" s="66" t="str">
        <f aca="false">IF(NOT(ISBLANK($S230)),LEFT($S230,18),"")</f>
        <v>05.06.02.01.01.01.</v>
      </c>
      <c r="S230" s="66" t="s">
        <v>1015</v>
      </c>
      <c r="T230" s="67" t="n">
        <v>36</v>
      </c>
    </row>
    <row r="231" customFormat="false" ht="10.15" hidden="false" customHeight="false" outlineLevel="0" collapsed="false">
      <c r="A231" s="66" t="str">
        <f aca="false">IF(NOT(ISBLANK($B231)),LEFT($B231,3),"")</f>
        <v/>
      </c>
      <c r="B231" s="66"/>
      <c r="C231" s="63" t="s">
        <v>54</v>
      </c>
      <c r="D231" s="66" t="str">
        <f aca="false">IF(NOT(ISBLANK($F231)),LEFT($F231,3),"")</f>
        <v/>
      </c>
      <c r="E231" s="66" t="str">
        <f aca="false">IF(NOT(ISBLANK($F231)),LEFT($F231,6),"")</f>
        <v/>
      </c>
      <c r="F231" s="66"/>
      <c r="G231" s="63" t="s">
        <v>54</v>
      </c>
      <c r="H231" s="66" t="str">
        <f aca="false">IF(NOT(ISBLANK($J231)),LEFT($J231,6),"")</f>
        <v>05.13.</v>
      </c>
      <c r="I231" s="66" t="str">
        <f aca="false">IF(NOT(ISBLANK($J231)),LEFT($J231,9),"")</f>
        <v>05.13.11.</v>
      </c>
      <c r="J231" s="66" t="s">
        <v>1016</v>
      </c>
      <c r="K231" s="63" t="s">
        <v>54</v>
      </c>
      <c r="L231" s="66" t="str">
        <f aca="false">IF(NOT(ISBLANK($N231)),LEFT($N231,9),"")</f>
        <v>05.07.31.</v>
      </c>
      <c r="M231" s="66" t="str">
        <f aca="false">IF(NOT(ISBLANK($N231)),LEFT($N231,12),"")</f>
        <v>05.07.31.01.</v>
      </c>
      <c r="N231" s="66" t="s">
        <v>1017</v>
      </c>
      <c r="O231" s="66" t="s">
        <v>1018</v>
      </c>
      <c r="P231" s="63" t="s">
        <v>54</v>
      </c>
      <c r="Q231" s="66" t="str">
        <f aca="false">IF(NOT(ISBLANK($S231)),LEFT($S231,12),"")</f>
        <v>05.06.03.01.</v>
      </c>
      <c r="R231" s="66" t="str">
        <f aca="false">IF(NOT(ISBLANK($S231)),LEFT($S231,18),"")</f>
        <v>05.06.03.01.01.01.</v>
      </c>
      <c r="S231" s="66" t="s">
        <v>1019</v>
      </c>
      <c r="T231" s="67" t="n">
        <v>100</v>
      </c>
    </row>
    <row r="232" customFormat="false" ht="10.15" hidden="false" customHeight="false" outlineLevel="0" collapsed="false">
      <c r="A232" s="66" t="str">
        <f aca="false">IF(NOT(ISBLANK($B232)),LEFT($B232,3),"")</f>
        <v/>
      </c>
      <c r="B232" s="66"/>
      <c r="C232" s="63" t="s">
        <v>54</v>
      </c>
      <c r="D232" s="66" t="str">
        <f aca="false">IF(NOT(ISBLANK($F232)),LEFT($F232,3),"")</f>
        <v/>
      </c>
      <c r="E232" s="66" t="str">
        <f aca="false">IF(NOT(ISBLANK($F232)),LEFT($F232,6),"")</f>
        <v/>
      </c>
      <c r="F232" s="66"/>
      <c r="G232" s="63" t="s">
        <v>54</v>
      </c>
      <c r="H232" s="66" t="str">
        <f aca="false">IF(NOT(ISBLANK($J232)),LEFT($J232,6),"")</f>
        <v>05.13.</v>
      </c>
      <c r="I232" s="66" t="str">
        <f aca="false">IF(NOT(ISBLANK($J232)),LEFT($J232,9),"")</f>
        <v>05.13.12.</v>
      </c>
      <c r="J232" s="66" t="s">
        <v>1020</v>
      </c>
      <c r="K232" s="63" t="s">
        <v>54</v>
      </c>
      <c r="L232" s="66" t="str">
        <f aca="false">IF(NOT(ISBLANK($N232)),LEFT($N232,9),"")</f>
        <v>05.07.31.</v>
      </c>
      <c r="M232" s="66" t="str">
        <f aca="false">IF(NOT(ISBLANK($N232)),LEFT($N232,12),"")</f>
        <v>05.07.31.02.</v>
      </c>
      <c r="N232" s="66" t="s">
        <v>1021</v>
      </c>
      <c r="O232" s="66" t="s">
        <v>1022</v>
      </c>
      <c r="P232" s="63" t="s">
        <v>54</v>
      </c>
      <c r="Q232" s="66" t="str">
        <f aca="false">IF(NOT(ISBLANK($S232)),LEFT($S232,12),"")</f>
        <v>05.06.04.01.</v>
      </c>
      <c r="R232" s="66" t="str">
        <f aca="false">IF(NOT(ISBLANK($S232)),LEFT($S232,18),"")</f>
        <v>05.06.04.01.01.01.</v>
      </c>
      <c r="S232" s="66" t="s">
        <v>1023</v>
      </c>
      <c r="T232" s="67" t="n">
        <v>72</v>
      </c>
    </row>
    <row r="233" customFormat="false" ht="10.15" hidden="false" customHeight="false" outlineLevel="0" collapsed="false">
      <c r="A233" s="66" t="str">
        <f aca="false">IF(NOT(ISBLANK($B233)),LEFT($B233,3),"")</f>
        <v/>
      </c>
      <c r="B233" s="66"/>
      <c r="C233" s="63" t="s">
        <v>54</v>
      </c>
      <c r="D233" s="66" t="str">
        <f aca="false">IF(NOT(ISBLANK($F233)),LEFT($F233,3),"")</f>
        <v/>
      </c>
      <c r="E233" s="66" t="str">
        <f aca="false">IF(NOT(ISBLANK($F233)),LEFT($F233,6),"")</f>
        <v/>
      </c>
      <c r="F233" s="66"/>
      <c r="G233" s="63" t="s">
        <v>54</v>
      </c>
      <c r="H233" s="66" t="str">
        <f aca="false">IF(NOT(ISBLANK($J233)),LEFT($J233,6),"")</f>
        <v>05.13.</v>
      </c>
      <c r="I233" s="66" t="str">
        <f aca="false">IF(NOT(ISBLANK($J233)),LEFT($J233,9),"")</f>
        <v>05.13.13.</v>
      </c>
      <c r="J233" s="66" t="s">
        <v>1024</v>
      </c>
      <c r="K233" s="63" t="s">
        <v>54</v>
      </c>
      <c r="L233" s="66" t="str">
        <f aca="false">IF(NOT(ISBLANK($N233)),LEFT($N233,9),"")</f>
        <v>05.07.31.</v>
      </c>
      <c r="M233" s="66" t="str">
        <f aca="false">IF(NOT(ISBLANK($N233)),LEFT($N233,12),"")</f>
        <v>05.07.31.03.</v>
      </c>
      <c r="N233" s="66" t="s">
        <v>1025</v>
      </c>
      <c r="O233" s="66" t="s">
        <v>1026</v>
      </c>
      <c r="P233" s="63" t="s">
        <v>54</v>
      </c>
      <c r="Q233" s="66" t="str">
        <f aca="false">IF(NOT(ISBLANK($S233)),LEFT($S233,12),"")</f>
        <v>05.07.01.01.</v>
      </c>
      <c r="R233" s="66" t="str">
        <f aca="false">IF(NOT(ISBLANK($S233)),LEFT($S233,18),"")</f>
        <v>05.07.01.01.01.01.</v>
      </c>
      <c r="S233" s="66" t="s">
        <v>1027</v>
      </c>
      <c r="T233" s="67" t="n">
        <v>10</v>
      </c>
    </row>
    <row r="234" customFormat="false" ht="10.15" hidden="false" customHeight="false" outlineLevel="0" collapsed="false">
      <c r="A234" s="66" t="str">
        <f aca="false">IF(NOT(ISBLANK($B234)),LEFT($B234,3),"")</f>
        <v/>
      </c>
      <c r="B234" s="66"/>
      <c r="C234" s="63" t="s">
        <v>54</v>
      </c>
      <c r="D234" s="66" t="str">
        <f aca="false">IF(NOT(ISBLANK($F234)),LEFT($F234,3),"")</f>
        <v/>
      </c>
      <c r="E234" s="66" t="str">
        <f aca="false">IF(NOT(ISBLANK($F234)),LEFT($F234,6),"")</f>
        <v/>
      </c>
      <c r="F234" s="66"/>
      <c r="G234" s="63" t="s">
        <v>54</v>
      </c>
      <c r="H234" s="66" t="str">
        <f aca="false">IF(NOT(ISBLANK($J234)),LEFT($J234,6),"")</f>
        <v>05.13.</v>
      </c>
      <c r="I234" s="66" t="str">
        <f aca="false">IF(NOT(ISBLANK($J234)),LEFT($J234,9),"")</f>
        <v>05.13.14.</v>
      </c>
      <c r="J234" s="66" t="s">
        <v>1028</v>
      </c>
      <c r="K234" s="63" t="s">
        <v>54</v>
      </c>
      <c r="L234" s="66" t="str">
        <f aca="false">IF(NOT(ISBLANK($N234)),LEFT($N234,9),"")</f>
        <v>05.07.31.</v>
      </c>
      <c r="M234" s="66" t="str">
        <f aca="false">IF(NOT(ISBLANK($N234)),LEFT($N234,12),"")</f>
        <v>05.07.31.04.</v>
      </c>
      <c r="N234" s="66" t="s">
        <v>1029</v>
      </c>
      <c r="O234" s="66" t="s">
        <v>1030</v>
      </c>
      <c r="P234" s="63" t="s">
        <v>54</v>
      </c>
      <c r="Q234" s="66" t="str">
        <f aca="false">IF(NOT(ISBLANK($S234)),LEFT($S234,12),"")</f>
        <v>05.07.06.01.</v>
      </c>
      <c r="R234" s="66" t="str">
        <f aca="false">IF(NOT(ISBLANK($S234)),LEFT($S234,18),"")</f>
        <v>05.07.06.01.01.01.</v>
      </c>
      <c r="S234" s="66" t="s">
        <v>1031</v>
      </c>
      <c r="T234" s="67" t="n">
        <v>1</v>
      </c>
    </row>
    <row r="235" customFormat="false" ht="10.15" hidden="false" customHeight="false" outlineLevel="0" collapsed="false">
      <c r="A235" s="66" t="str">
        <f aca="false">IF(NOT(ISBLANK($B235)),LEFT($B235,3),"")</f>
        <v/>
      </c>
      <c r="B235" s="66"/>
      <c r="C235" s="63" t="s">
        <v>54</v>
      </c>
      <c r="D235" s="66" t="str">
        <f aca="false">IF(NOT(ISBLANK($F235)),LEFT($F235,3),"")</f>
        <v/>
      </c>
      <c r="E235" s="66" t="str">
        <f aca="false">IF(NOT(ISBLANK($F235)),LEFT($F235,6),"")</f>
        <v/>
      </c>
      <c r="F235" s="66"/>
      <c r="G235" s="63" t="s">
        <v>54</v>
      </c>
      <c r="H235" s="66" t="str">
        <f aca="false">IF(NOT(ISBLANK($J235)),LEFT($J235,6),"")</f>
        <v>05.14.</v>
      </c>
      <c r="I235" s="66" t="str">
        <f aca="false">IF(NOT(ISBLANK($J235)),LEFT($J235,9),"")</f>
        <v>05.14.01.</v>
      </c>
      <c r="J235" s="66" t="s">
        <v>1032</v>
      </c>
      <c r="K235" s="63" t="s">
        <v>54</v>
      </c>
      <c r="L235" s="66" t="str">
        <f aca="false">IF(NOT(ISBLANK($N235)),LEFT($N235,9),"")</f>
        <v>05.07.32.</v>
      </c>
      <c r="M235" s="66" t="str">
        <f aca="false">IF(NOT(ISBLANK($N235)),LEFT($N235,12),"")</f>
        <v>05.07.32.01.</v>
      </c>
      <c r="N235" s="66" t="s">
        <v>1033</v>
      </c>
      <c r="O235" s="66" t="s">
        <v>1034</v>
      </c>
      <c r="P235" s="63" t="s">
        <v>54</v>
      </c>
      <c r="Q235" s="66" t="str">
        <f aca="false">IF(NOT(ISBLANK($S235)),LEFT($S235,12),"")</f>
        <v>05.07.06.01.</v>
      </c>
      <c r="R235" s="66" t="str">
        <f aca="false">IF(NOT(ISBLANK($S235)),LEFT($S235,18),"")</f>
        <v>05.07.06.01.01.02.</v>
      </c>
      <c r="S235" s="66" t="s">
        <v>1035</v>
      </c>
      <c r="T235" s="67" t="n">
        <v>1</v>
      </c>
    </row>
    <row r="236" customFormat="false" ht="10.15" hidden="false" customHeight="false" outlineLevel="0" collapsed="false">
      <c r="A236" s="66" t="str">
        <f aca="false">IF(NOT(ISBLANK($B236)),LEFT($B236,3),"")</f>
        <v/>
      </c>
      <c r="B236" s="66"/>
      <c r="C236" s="63" t="s">
        <v>54</v>
      </c>
      <c r="D236" s="66" t="str">
        <f aca="false">IF(NOT(ISBLANK($F236)),LEFT($F236,3),"")</f>
        <v/>
      </c>
      <c r="E236" s="66" t="str">
        <f aca="false">IF(NOT(ISBLANK($F236)),LEFT($F236,6),"")</f>
        <v/>
      </c>
      <c r="F236" s="66"/>
      <c r="G236" s="63" t="s">
        <v>54</v>
      </c>
      <c r="H236" s="66" t="str">
        <f aca="false">IF(NOT(ISBLANK($J236)),LEFT($J236,6),"")</f>
        <v>05.14.</v>
      </c>
      <c r="I236" s="66" t="str">
        <f aca="false">IF(NOT(ISBLANK($J236)),LEFT($J236,9),"")</f>
        <v>05.14.02.</v>
      </c>
      <c r="J236" s="66" t="s">
        <v>1036</v>
      </c>
      <c r="K236" s="63" t="s">
        <v>54</v>
      </c>
      <c r="L236" s="66" t="str">
        <f aca="false">IF(NOT(ISBLANK($N236)),LEFT($N236,9),"")</f>
        <v>05.07.32.</v>
      </c>
      <c r="M236" s="66" t="str">
        <f aca="false">IF(NOT(ISBLANK($N236)),LEFT($N236,12),"")</f>
        <v>05.07.32.02.</v>
      </c>
      <c r="N236" s="66" t="s">
        <v>1037</v>
      </c>
      <c r="O236" s="66" t="s">
        <v>1038</v>
      </c>
      <c r="P236" s="63" t="s">
        <v>54</v>
      </c>
      <c r="Q236" s="66" t="str">
        <f aca="false">IF(NOT(ISBLANK($S236)),LEFT($S236,12),"")</f>
        <v>05.07.06.01.</v>
      </c>
      <c r="R236" s="66" t="str">
        <f aca="false">IF(NOT(ISBLANK($S236)),LEFT($S236,18),"")</f>
        <v>05.07.06.01.01.03.</v>
      </c>
      <c r="S236" s="66" t="s">
        <v>1039</v>
      </c>
      <c r="T236" s="67" t="n">
        <v>1</v>
      </c>
    </row>
    <row r="237" customFormat="false" ht="10.15" hidden="false" customHeight="false" outlineLevel="0" collapsed="false">
      <c r="A237" s="66" t="str">
        <f aca="false">IF(NOT(ISBLANK($B237)),LEFT($B237,3),"")</f>
        <v/>
      </c>
      <c r="B237" s="66"/>
      <c r="C237" s="63" t="s">
        <v>54</v>
      </c>
      <c r="D237" s="66" t="str">
        <f aca="false">IF(NOT(ISBLANK($F237)),LEFT($F237,3),"")</f>
        <v/>
      </c>
      <c r="E237" s="66" t="str">
        <f aca="false">IF(NOT(ISBLANK($F237)),LEFT($F237,6),"")</f>
        <v/>
      </c>
      <c r="F237" s="66"/>
      <c r="G237" s="63" t="s">
        <v>54</v>
      </c>
      <c r="H237" s="66" t="str">
        <f aca="false">IF(NOT(ISBLANK($J237)),LEFT($J237,6),"")</f>
        <v>05.14.</v>
      </c>
      <c r="I237" s="66" t="str">
        <f aca="false">IF(NOT(ISBLANK($J237)),LEFT($J237,9),"")</f>
        <v>05.14.03.</v>
      </c>
      <c r="J237" s="66" t="s">
        <v>1040</v>
      </c>
      <c r="K237" s="63" t="s">
        <v>54</v>
      </c>
      <c r="L237" s="66" t="str">
        <f aca="false">IF(NOT(ISBLANK($N237)),LEFT($N237,9),"")</f>
        <v>05.07.32.</v>
      </c>
      <c r="M237" s="66" t="str">
        <f aca="false">IF(NOT(ISBLANK($N237)),LEFT($N237,12),"")</f>
        <v>05.07.32.03.</v>
      </c>
      <c r="N237" s="66" t="s">
        <v>1041</v>
      </c>
      <c r="O237" s="66" t="s">
        <v>1042</v>
      </c>
      <c r="P237" s="63" t="s">
        <v>54</v>
      </c>
      <c r="Q237" s="66" t="str">
        <f aca="false">IF(NOT(ISBLANK($S237)),LEFT($S237,12),"")</f>
        <v>05.07.07.01.</v>
      </c>
      <c r="R237" s="66" t="str">
        <f aca="false">IF(NOT(ISBLANK($S237)),LEFT($S237,18),"")</f>
        <v>05.07.07.01.01.01.</v>
      </c>
      <c r="S237" s="66" t="s">
        <v>1043</v>
      </c>
      <c r="T237" s="67" t="n">
        <v>8</v>
      </c>
    </row>
    <row r="238" customFormat="false" ht="10.15" hidden="false" customHeight="false" outlineLevel="0" collapsed="false">
      <c r="A238" s="66" t="str">
        <f aca="false">IF(NOT(ISBLANK($B238)),LEFT($B238,3),"")</f>
        <v/>
      </c>
      <c r="B238" s="66"/>
      <c r="C238" s="63" t="s">
        <v>54</v>
      </c>
      <c r="D238" s="66" t="str">
        <f aca="false">IF(NOT(ISBLANK($F238)),LEFT($F238,3),"")</f>
        <v/>
      </c>
      <c r="E238" s="66" t="str">
        <f aca="false">IF(NOT(ISBLANK($F238)),LEFT($F238,6),"")</f>
        <v/>
      </c>
      <c r="F238" s="66"/>
      <c r="G238" s="63" t="s">
        <v>54</v>
      </c>
      <c r="H238" s="66" t="str">
        <f aca="false">IF(NOT(ISBLANK($J238)),LEFT($J238,6),"")</f>
        <v>05.14.</v>
      </c>
      <c r="I238" s="66" t="str">
        <f aca="false">IF(NOT(ISBLANK($J238)),LEFT($J238,9),"")</f>
        <v>05.14.04.</v>
      </c>
      <c r="J238" s="66" t="s">
        <v>1044</v>
      </c>
      <c r="K238" s="63" t="s">
        <v>54</v>
      </c>
      <c r="L238" s="66" t="str">
        <f aca="false">IF(NOT(ISBLANK($N238)),LEFT($N238,9),"")</f>
        <v>05.07.32.</v>
      </c>
      <c r="M238" s="66" t="str">
        <f aca="false">IF(NOT(ISBLANK($N238)),LEFT($N238,12),"")</f>
        <v>05.07.32.04.</v>
      </c>
      <c r="N238" s="66" t="s">
        <v>1045</v>
      </c>
      <c r="O238" s="66" t="s">
        <v>1046</v>
      </c>
      <c r="P238" s="63" t="s">
        <v>54</v>
      </c>
      <c r="Q238" s="66" t="str">
        <f aca="false">IF(NOT(ISBLANK($S238)),LEFT($S238,12),"")</f>
        <v>05.07.08.01.</v>
      </c>
      <c r="R238" s="66" t="str">
        <f aca="false">IF(NOT(ISBLANK($S238)),LEFT($S238,18),"")</f>
        <v>05.07.08.01.01.01.</v>
      </c>
      <c r="S238" s="66" t="s">
        <v>1047</v>
      </c>
      <c r="T238" s="67" t="n">
        <v>16</v>
      </c>
    </row>
    <row r="239" customFormat="false" ht="10.15" hidden="false" customHeight="false" outlineLevel="0" collapsed="false">
      <c r="A239" s="66" t="str">
        <f aca="false">IF(NOT(ISBLANK($B239)),LEFT($B239,3),"")</f>
        <v/>
      </c>
      <c r="B239" s="66"/>
      <c r="C239" s="63" t="s">
        <v>54</v>
      </c>
      <c r="D239" s="66" t="str">
        <f aca="false">IF(NOT(ISBLANK($F239)),LEFT($F239,3),"")</f>
        <v/>
      </c>
      <c r="E239" s="66" t="str">
        <f aca="false">IF(NOT(ISBLANK($F239)),LEFT($F239,6),"")</f>
        <v/>
      </c>
      <c r="F239" s="66"/>
      <c r="G239" s="63" t="s">
        <v>54</v>
      </c>
      <c r="H239" s="66" t="str">
        <f aca="false">IF(NOT(ISBLANK($J239)),LEFT($J239,6),"")</f>
        <v>05.14.</v>
      </c>
      <c r="I239" s="66" t="str">
        <f aca="false">IF(NOT(ISBLANK($J239)),LEFT($J239,9),"")</f>
        <v>05.14.05.</v>
      </c>
      <c r="J239" s="66" t="s">
        <v>1048</v>
      </c>
      <c r="K239" s="63" t="s">
        <v>54</v>
      </c>
      <c r="L239" s="66" t="str">
        <f aca="false">IF(NOT(ISBLANK($N239)),LEFT($N239,9),"")</f>
        <v>05.07.33.</v>
      </c>
      <c r="M239" s="66" t="str">
        <f aca="false">IF(NOT(ISBLANK($N239)),LEFT($N239,12),"")</f>
        <v>05.07.33.01.</v>
      </c>
      <c r="N239" s="66" t="s">
        <v>1049</v>
      </c>
      <c r="O239" s="66" t="s">
        <v>1050</v>
      </c>
      <c r="P239" s="63" t="s">
        <v>54</v>
      </c>
      <c r="Q239" s="66" t="str">
        <f aca="false">IF(NOT(ISBLANK($S239)),LEFT($S239,12),"")</f>
        <v>05.07.09.01.</v>
      </c>
      <c r="R239" s="66" t="str">
        <f aca="false">IF(NOT(ISBLANK($S239)),LEFT($S239,18),"")</f>
        <v>05.07.09.01.01.01.</v>
      </c>
      <c r="S239" s="66" t="s">
        <v>1051</v>
      </c>
      <c r="T239" s="67" t="n">
        <v>8</v>
      </c>
    </row>
    <row r="240" customFormat="false" ht="10.15" hidden="false" customHeight="false" outlineLevel="0" collapsed="false">
      <c r="A240" s="66" t="str">
        <f aca="false">IF(NOT(ISBLANK($B240)),LEFT($B240,3),"")</f>
        <v/>
      </c>
      <c r="B240" s="66"/>
      <c r="C240" s="63" t="s">
        <v>54</v>
      </c>
      <c r="D240" s="66" t="str">
        <f aca="false">IF(NOT(ISBLANK($F240)),LEFT($F240,3),"")</f>
        <v/>
      </c>
      <c r="E240" s="66" t="str">
        <f aca="false">IF(NOT(ISBLANK($F240)),LEFT($F240,6),"")</f>
        <v/>
      </c>
      <c r="F240" s="66"/>
      <c r="G240" s="63" t="s">
        <v>54</v>
      </c>
      <c r="H240" s="66" t="str">
        <f aca="false">IF(NOT(ISBLANK($J240)),LEFT($J240,6),"")</f>
        <v>05.15.</v>
      </c>
      <c r="I240" s="66" t="str">
        <f aca="false">IF(NOT(ISBLANK($J240)),LEFT($J240,9),"")</f>
        <v>05.15.01.</v>
      </c>
      <c r="J240" s="66" t="s">
        <v>1052</v>
      </c>
      <c r="K240" s="63" t="s">
        <v>54</v>
      </c>
      <c r="L240" s="66" t="str">
        <f aca="false">IF(NOT(ISBLANK($N240)),LEFT($N240,9),"")</f>
        <v>05.07.34.</v>
      </c>
      <c r="M240" s="66" t="str">
        <f aca="false">IF(NOT(ISBLANK($N240)),LEFT($N240,12),"")</f>
        <v>05.07.34.01.</v>
      </c>
      <c r="N240" s="66" t="s">
        <v>1053</v>
      </c>
      <c r="O240" s="66" t="s">
        <v>1054</v>
      </c>
      <c r="P240" s="63" t="s">
        <v>54</v>
      </c>
      <c r="Q240" s="66" t="str">
        <f aca="false">IF(NOT(ISBLANK($S240)),LEFT($S240,12),"")</f>
        <v>05.07.10.01.</v>
      </c>
      <c r="R240" s="66" t="str">
        <f aca="false">IF(NOT(ISBLANK($S240)),LEFT($S240,18),"")</f>
        <v>05.07.10.01.01.01.</v>
      </c>
      <c r="S240" s="66" t="s">
        <v>1055</v>
      </c>
      <c r="T240" s="67" t="n">
        <v>24</v>
      </c>
    </row>
    <row r="241" customFormat="false" ht="10.15" hidden="false" customHeight="false" outlineLevel="0" collapsed="false">
      <c r="A241" s="66" t="str">
        <f aca="false">IF(NOT(ISBLANK($B241)),LEFT($B241,3),"")</f>
        <v/>
      </c>
      <c r="B241" s="66"/>
      <c r="C241" s="63" t="s">
        <v>54</v>
      </c>
      <c r="D241" s="66" t="str">
        <f aca="false">IF(NOT(ISBLANK($F241)),LEFT($F241,3),"")</f>
        <v/>
      </c>
      <c r="E241" s="66" t="str">
        <f aca="false">IF(NOT(ISBLANK($F241)),LEFT($F241,6),"")</f>
        <v/>
      </c>
      <c r="F241" s="66"/>
      <c r="G241" s="63" t="s">
        <v>54</v>
      </c>
      <c r="H241" s="66" t="str">
        <f aca="false">IF(NOT(ISBLANK($J241)),LEFT($J241,6),"")</f>
        <v>05.15.</v>
      </c>
      <c r="I241" s="66" t="str">
        <f aca="false">IF(NOT(ISBLANK($J241)),LEFT($J241,9),"")</f>
        <v>05.15.02.</v>
      </c>
      <c r="J241" s="66" t="s">
        <v>1056</v>
      </c>
      <c r="K241" s="63" t="s">
        <v>54</v>
      </c>
      <c r="L241" s="66" t="str">
        <f aca="false">IF(NOT(ISBLANK($N241)),LEFT($N241,9),"")</f>
        <v>05.07.35.</v>
      </c>
      <c r="M241" s="66" t="str">
        <f aca="false">IF(NOT(ISBLANK($N241)),LEFT($N241,12),"")</f>
        <v>05.07.35.01.</v>
      </c>
      <c r="N241" s="66" t="s">
        <v>1057</v>
      </c>
      <c r="O241" s="66" t="s">
        <v>1058</v>
      </c>
      <c r="P241" s="63" t="s">
        <v>54</v>
      </c>
      <c r="Q241" s="66" t="str">
        <f aca="false">IF(NOT(ISBLANK($S241)),LEFT($S241,12),"")</f>
        <v>05.07.11.01.</v>
      </c>
      <c r="R241" s="66" t="str">
        <f aca="false">IF(NOT(ISBLANK($S241)),LEFT($S241,18),"")</f>
        <v>05.07.11.01.01.01.</v>
      </c>
      <c r="S241" s="66" t="s">
        <v>1059</v>
      </c>
      <c r="T241" s="67" t="n">
        <v>24</v>
      </c>
    </row>
    <row r="242" customFormat="false" ht="10.15" hidden="false" customHeight="false" outlineLevel="0" collapsed="false">
      <c r="A242" s="66" t="str">
        <f aca="false">IF(NOT(ISBLANK($B242)),LEFT($B242,3),"")</f>
        <v/>
      </c>
      <c r="B242" s="66"/>
      <c r="C242" s="63" t="s">
        <v>54</v>
      </c>
      <c r="D242" s="66" t="str">
        <f aca="false">IF(NOT(ISBLANK($F242)),LEFT($F242,3),"")</f>
        <v/>
      </c>
      <c r="E242" s="66" t="str">
        <f aca="false">IF(NOT(ISBLANK($F242)),LEFT($F242,6),"")</f>
        <v/>
      </c>
      <c r="F242" s="66"/>
      <c r="G242" s="63" t="s">
        <v>54</v>
      </c>
      <c r="H242" s="66" t="str">
        <f aca="false">IF(NOT(ISBLANK($J242)),LEFT($J242,6),"")</f>
        <v>05.15.</v>
      </c>
      <c r="I242" s="66" t="str">
        <f aca="false">IF(NOT(ISBLANK($J242)),LEFT($J242,9),"")</f>
        <v>05.15.03.</v>
      </c>
      <c r="J242" s="66" t="s">
        <v>1060</v>
      </c>
      <c r="K242" s="63" t="s">
        <v>54</v>
      </c>
      <c r="L242" s="66" t="str">
        <f aca="false">IF(NOT(ISBLANK($N242)),LEFT($N242,9),"")</f>
        <v>05.07.36.</v>
      </c>
      <c r="M242" s="66" t="str">
        <f aca="false">IF(NOT(ISBLANK($N242)),LEFT($N242,12),"")</f>
        <v>05.07.36.01.</v>
      </c>
      <c r="N242" s="66" t="s">
        <v>1061</v>
      </c>
      <c r="O242" s="66" t="s">
        <v>1062</v>
      </c>
      <c r="P242" s="63" t="s">
        <v>54</v>
      </c>
      <c r="Q242" s="66" t="str">
        <f aca="false">IF(NOT(ISBLANK($S242)),LEFT($S242,12),"")</f>
        <v>05.07.11.02.</v>
      </c>
      <c r="R242" s="66" t="str">
        <f aca="false">IF(NOT(ISBLANK($S242)),LEFT($S242,18),"")</f>
        <v>05.07.11.02.01.01.</v>
      </c>
      <c r="S242" s="66" t="s">
        <v>1063</v>
      </c>
      <c r="T242" s="67" t="n">
        <v>32</v>
      </c>
    </row>
    <row r="243" customFormat="false" ht="10.15" hidden="false" customHeight="false" outlineLevel="0" collapsed="false">
      <c r="A243" s="66" t="str">
        <f aca="false">IF(NOT(ISBLANK($B243)),LEFT($B243,3),"")</f>
        <v/>
      </c>
      <c r="B243" s="66"/>
      <c r="C243" s="63" t="s">
        <v>54</v>
      </c>
      <c r="D243" s="66" t="str">
        <f aca="false">IF(NOT(ISBLANK($F243)),LEFT($F243,3),"")</f>
        <v/>
      </c>
      <c r="E243" s="66" t="str">
        <f aca="false">IF(NOT(ISBLANK($F243)),LEFT($F243,6),"")</f>
        <v/>
      </c>
      <c r="F243" s="66"/>
      <c r="G243" s="63" t="s">
        <v>54</v>
      </c>
      <c r="H243" s="66" t="str">
        <f aca="false">IF(NOT(ISBLANK($J243)),LEFT($J243,6),"")</f>
        <v>05.15.</v>
      </c>
      <c r="I243" s="66" t="str">
        <f aca="false">IF(NOT(ISBLANK($J243)),LEFT($J243,9),"")</f>
        <v>05.15.04.</v>
      </c>
      <c r="J243" s="66" t="s">
        <v>1064</v>
      </c>
      <c r="K243" s="63" t="s">
        <v>54</v>
      </c>
      <c r="L243" s="66" t="str">
        <f aca="false">IF(NOT(ISBLANK($N243)),LEFT($N243,9),"")</f>
        <v>05.08.01.</v>
      </c>
      <c r="M243" s="66" t="str">
        <f aca="false">IF(NOT(ISBLANK($N243)),LEFT($N243,12),"")</f>
        <v>05.08.01.01.</v>
      </c>
      <c r="N243" s="66" t="s">
        <v>1065</v>
      </c>
      <c r="O243" s="66" t="s">
        <v>1066</v>
      </c>
      <c r="P243" s="63" t="s">
        <v>54</v>
      </c>
      <c r="Q243" s="66" t="str">
        <f aca="false">IF(NOT(ISBLANK($S243)),LEFT($S243,12),"")</f>
        <v>05.07.11.03.</v>
      </c>
      <c r="R243" s="66" t="str">
        <f aca="false">IF(NOT(ISBLANK($S243)),LEFT($S243,18),"")</f>
        <v>05.07.11.03.01.01.</v>
      </c>
      <c r="S243" s="66" t="s">
        <v>1067</v>
      </c>
      <c r="T243" s="67" t="n">
        <v>40</v>
      </c>
    </row>
    <row r="244" customFormat="false" ht="10.15" hidden="false" customHeight="false" outlineLevel="0" collapsed="false">
      <c r="A244" s="66" t="str">
        <f aca="false">IF(NOT(ISBLANK($B244)),LEFT($B244,3),"")</f>
        <v/>
      </c>
      <c r="B244" s="66"/>
      <c r="C244" s="63" t="s">
        <v>54</v>
      </c>
      <c r="D244" s="66" t="str">
        <f aca="false">IF(NOT(ISBLANK($F244)),LEFT($F244,3),"")</f>
        <v/>
      </c>
      <c r="E244" s="66" t="str">
        <f aca="false">IF(NOT(ISBLANK($F244)),LEFT($F244,6),"")</f>
        <v/>
      </c>
      <c r="F244" s="66"/>
      <c r="G244" s="63" t="s">
        <v>54</v>
      </c>
      <c r="H244" s="66" t="str">
        <f aca="false">IF(NOT(ISBLANK($J244)),LEFT($J244,6),"")</f>
        <v>05.15.</v>
      </c>
      <c r="I244" s="66" t="str">
        <f aca="false">IF(NOT(ISBLANK($J244)),LEFT($J244,9),"")</f>
        <v>05.15.05.</v>
      </c>
      <c r="J244" s="66" t="s">
        <v>1068</v>
      </c>
      <c r="K244" s="63" t="s">
        <v>54</v>
      </c>
      <c r="L244" s="66" t="str">
        <f aca="false">IF(NOT(ISBLANK($N244)),LEFT($N244,9),"")</f>
        <v>05.08.01.</v>
      </c>
      <c r="M244" s="66" t="str">
        <f aca="false">IF(NOT(ISBLANK($N244)),LEFT($N244,12),"")</f>
        <v>05.08.01.02.</v>
      </c>
      <c r="N244" s="66" t="s">
        <v>1069</v>
      </c>
      <c r="O244" s="66" t="s">
        <v>1070</v>
      </c>
      <c r="P244" s="63" t="s">
        <v>54</v>
      </c>
      <c r="Q244" s="66" t="str">
        <f aca="false">IF(NOT(ISBLANK($S244)),LEFT($S244,12),"")</f>
        <v>05.07.12.01.</v>
      </c>
      <c r="R244" s="66" t="str">
        <f aca="false">IF(NOT(ISBLANK($S244)),LEFT($S244,18),"")</f>
        <v>05.07.12.01.01.01.</v>
      </c>
      <c r="S244" s="66" t="s">
        <v>1071</v>
      </c>
      <c r="T244" s="67" t="n">
        <v>16</v>
      </c>
    </row>
    <row r="245" customFormat="false" ht="10.15" hidden="false" customHeight="false" outlineLevel="0" collapsed="false">
      <c r="A245" s="66" t="str">
        <f aca="false">IF(NOT(ISBLANK($B245)),LEFT($B245,3),"")</f>
        <v/>
      </c>
      <c r="B245" s="66"/>
      <c r="C245" s="63" t="s">
        <v>54</v>
      </c>
      <c r="D245" s="66" t="str">
        <f aca="false">IF(NOT(ISBLANK($F245)),LEFT($F245,3),"")</f>
        <v/>
      </c>
      <c r="E245" s="66" t="str">
        <f aca="false">IF(NOT(ISBLANK($F245)),LEFT($F245,6),"")</f>
        <v/>
      </c>
      <c r="F245" s="66"/>
      <c r="G245" s="63" t="s">
        <v>54</v>
      </c>
      <c r="H245" s="66" t="str">
        <f aca="false">IF(NOT(ISBLANK($J245)),LEFT($J245,6),"")</f>
        <v>05.15.</v>
      </c>
      <c r="I245" s="66" t="str">
        <f aca="false">IF(NOT(ISBLANK($J245)),LEFT($J245,9),"")</f>
        <v>05.15.07.</v>
      </c>
      <c r="J245" s="66" t="s">
        <v>1072</v>
      </c>
      <c r="K245" s="63" t="s">
        <v>54</v>
      </c>
      <c r="L245" s="66" t="str">
        <f aca="false">IF(NOT(ISBLANK($N245)),LEFT($N245,9),"")</f>
        <v>05.08.01.</v>
      </c>
      <c r="M245" s="66" t="str">
        <f aca="false">IF(NOT(ISBLANK($N245)),LEFT($N245,12),"")</f>
        <v>05.08.01.03.</v>
      </c>
      <c r="N245" s="66" t="s">
        <v>1073</v>
      </c>
      <c r="O245" s="66" t="s">
        <v>1074</v>
      </c>
      <c r="P245" s="63" t="s">
        <v>54</v>
      </c>
      <c r="Q245" s="66" t="str">
        <f aca="false">IF(NOT(ISBLANK($S245)),LEFT($S245,12),"")</f>
        <v>05.07.13.01.</v>
      </c>
      <c r="R245" s="66" t="str">
        <f aca="false">IF(NOT(ISBLANK($S245)),LEFT($S245,18),"")</f>
        <v>05.07.13.01.01.01.</v>
      </c>
      <c r="S245" s="66" t="s">
        <v>1075</v>
      </c>
      <c r="T245" s="67" t="n">
        <v>24</v>
      </c>
    </row>
    <row r="246" customFormat="false" ht="10.15" hidden="false" customHeight="false" outlineLevel="0" collapsed="false">
      <c r="A246" s="66" t="str">
        <f aca="false">IF(NOT(ISBLANK($B246)),LEFT($B246,3),"")</f>
        <v/>
      </c>
      <c r="B246" s="66"/>
      <c r="C246" s="63" t="s">
        <v>54</v>
      </c>
      <c r="D246" s="66" t="str">
        <f aca="false">IF(NOT(ISBLANK($F246)),LEFT($F246,3),"")</f>
        <v/>
      </c>
      <c r="E246" s="66" t="str">
        <f aca="false">IF(NOT(ISBLANK($F246)),LEFT($F246,6),"")</f>
        <v/>
      </c>
      <c r="F246" s="66"/>
      <c r="G246" s="63" t="s">
        <v>54</v>
      </c>
      <c r="H246" s="66" t="str">
        <f aca="false">IF(NOT(ISBLANK($J246)),LEFT($J246,6),"")</f>
        <v>05.15.</v>
      </c>
      <c r="I246" s="66" t="str">
        <f aca="false">IF(NOT(ISBLANK($J246)),LEFT($J246,9),"")</f>
        <v>05.15.08.</v>
      </c>
      <c r="J246" s="66" t="s">
        <v>1076</v>
      </c>
      <c r="K246" s="63" t="s">
        <v>54</v>
      </c>
      <c r="L246" s="66" t="str">
        <f aca="false">IF(NOT(ISBLANK($N246)),LEFT($N246,9),"")</f>
        <v>05.08.02.</v>
      </c>
      <c r="M246" s="66" t="str">
        <f aca="false">IF(NOT(ISBLANK($N246)),LEFT($N246,12),"")</f>
        <v>05.08.02.01.</v>
      </c>
      <c r="N246" s="66" t="s">
        <v>1077</v>
      </c>
      <c r="O246" s="66" t="s">
        <v>1078</v>
      </c>
      <c r="P246" s="63" t="s">
        <v>54</v>
      </c>
      <c r="Q246" s="66" t="str">
        <f aca="false">IF(NOT(ISBLANK($S246)),LEFT($S246,12),"")</f>
        <v>05.07.14.01.</v>
      </c>
      <c r="R246" s="66" t="str">
        <f aca="false">IF(NOT(ISBLANK($S246)),LEFT($S246,18),"")</f>
        <v>05.07.14.01.01.01.</v>
      </c>
      <c r="S246" s="66" t="s">
        <v>1079</v>
      </c>
      <c r="T246" s="67" t="n">
        <v>24</v>
      </c>
    </row>
    <row r="247" customFormat="false" ht="10.15" hidden="false" customHeight="false" outlineLevel="0" collapsed="false">
      <c r="A247" s="66" t="str">
        <f aca="false">IF(NOT(ISBLANK($B247)),LEFT($B247,3),"")</f>
        <v/>
      </c>
      <c r="B247" s="66"/>
      <c r="C247" s="63" t="s">
        <v>54</v>
      </c>
      <c r="D247" s="66" t="str">
        <f aca="false">IF(NOT(ISBLANK($F247)),LEFT($F247,3),"")</f>
        <v/>
      </c>
      <c r="E247" s="66" t="str">
        <f aca="false">IF(NOT(ISBLANK($F247)),LEFT($F247,6),"")</f>
        <v/>
      </c>
      <c r="F247" s="66"/>
      <c r="G247" s="63" t="s">
        <v>54</v>
      </c>
      <c r="H247" s="66" t="str">
        <f aca="false">IF(NOT(ISBLANK($J247)),LEFT($J247,6),"")</f>
        <v>05.15.</v>
      </c>
      <c r="I247" s="66" t="str">
        <f aca="false">IF(NOT(ISBLANK($J247)),LEFT($J247,9),"")</f>
        <v>05.15.09.</v>
      </c>
      <c r="J247" s="66" t="s">
        <v>1080</v>
      </c>
      <c r="K247" s="63" t="s">
        <v>54</v>
      </c>
      <c r="L247" s="66" t="str">
        <f aca="false">IF(NOT(ISBLANK($N247)),LEFT($N247,9),"")</f>
        <v>05.08.02.</v>
      </c>
      <c r="M247" s="66" t="str">
        <f aca="false">IF(NOT(ISBLANK($N247)),LEFT($N247,12),"")</f>
        <v>05.08.02.02.</v>
      </c>
      <c r="N247" s="66" t="s">
        <v>1081</v>
      </c>
      <c r="O247" s="66" t="s">
        <v>1082</v>
      </c>
      <c r="P247" s="63" t="s">
        <v>54</v>
      </c>
      <c r="Q247" s="66" t="str">
        <f aca="false">IF(NOT(ISBLANK($S247)),LEFT($S247,12),"")</f>
        <v>05.07.15.01.</v>
      </c>
      <c r="R247" s="66" t="str">
        <f aca="false">IF(NOT(ISBLANK($S247)),LEFT($S247,18),"")</f>
        <v>05.07.15.01.01.01.</v>
      </c>
      <c r="S247" s="66" t="s">
        <v>1083</v>
      </c>
      <c r="T247" s="67" t="n">
        <v>16</v>
      </c>
    </row>
    <row r="248" customFormat="false" ht="10.15" hidden="false" customHeight="false" outlineLevel="0" collapsed="false">
      <c r="A248" s="66" t="str">
        <f aca="false">IF(NOT(ISBLANK($B248)),LEFT($B248,3),"")</f>
        <v/>
      </c>
      <c r="B248" s="66"/>
      <c r="C248" s="63" t="s">
        <v>54</v>
      </c>
      <c r="D248" s="66" t="str">
        <f aca="false">IF(NOT(ISBLANK($F248)),LEFT($F248,3),"")</f>
        <v/>
      </c>
      <c r="E248" s="66" t="str">
        <f aca="false">IF(NOT(ISBLANK($F248)),LEFT($F248,6),"")</f>
        <v/>
      </c>
      <c r="F248" s="66"/>
      <c r="G248" s="63" t="s">
        <v>54</v>
      </c>
      <c r="H248" s="66" t="str">
        <f aca="false">IF(NOT(ISBLANK($J248)),LEFT($J248,6),"")</f>
        <v>05.15.</v>
      </c>
      <c r="I248" s="66" t="str">
        <f aca="false">IF(NOT(ISBLANK($J248)),LEFT($J248,9),"")</f>
        <v>05.15.10.</v>
      </c>
      <c r="J248" s="66" t="s">
        <v>1084</v>
      </c>
      <c r="K248" s="63" t="s">
        <v>54</v>
      </c>
      <c r="L248" s="66" t="str">
        <f aca="false">IF(NOT(ISBLANK($N248)),LEFT($N248,9),"")</f>
        <v>05.08.02.</v>
      </c>
      <c r="M248" s="66" t="str">
        <f aca="false">IF(NOT(ISBLANK($N248)),LEFT($N248,12),"")</f>
        <v>05.08.02.03.</v>
      </c>
      <c r="N248" s="66" t="s">
        <v>1085</v>
      </c>
      <c r="O248" s="66" t="s">
        <v>1086</v>
      </c>
      <c r="P248" s="63" t="s">
        <v>54</v>
      </c>
      <c r="Q248" s="66" t="str">
        <f aca="false">IF(NOT(ISBLANK($S248)),LEFT($S248,12),"")</f>
        <v>05.07.16.01.</v>
      </c>
      <c r="R248" s="66" t="str">
        <f aca="false">IF(NOT(ISBLANK($S248)),LEFT($S248,18),"")</f>
        <v>05.07.16.01.01.01.</v>
      </c>
      <c r="S248" s="66" t="s">
        <v>1087</v>
      </c>
      <c r="T248" s="67" t="n">
        <v>2</v>
      </c>
    </row>
    <row r="249" customFormat="false" ht="10.15" hidden="false" customHeight="false" outlineLevel="0" collapsed="false">
      <c r="A249" s="66" t="str">
        <f aca="false">IF(NOT(ISBLANK($B249)),LEFT($B249,3),"")</f>
        <v/>
      </c>
      <c r="B249" s="66"/>
      <c r="C249" s="63" t="s">
        <v>54</v>
      </c>
      <c r="D249" s="66" t="str">
        <f aca="false">IF(NOT(ISBLANK($F249)),LEFT($F249,3),"")</f>
        <v/>
      </c>
      <c r="E249" s="66" t="str">
        <f aca="false">IF(NOT(ISBLANK($F249)),LEFT($F249,6),"")</f>
        <v/>
      </c>
      <c r="F249" s="66"/>
      <c r="G249" s="63" t="s">
        <v>54</v>
      </c>
      <c r="H249" s="66" t="str">
        <f aca="false">IF(NOT(ISBLANK($J249)),LEFT($J249,6),"")</f>
        <v>05.15.</v>
      </c>
      <c r="I249" s="66" t="str">
        <f aca="false">IF(NOT(ISBLANK($J249)),LEFT($J249,9),"")</f>
        <v>05.15.11.</v>
      </c>
      <c r="J249" s="66" t="s">
        <v>1088</v>
      </c>
      <c r="K249" s="63" t="s">
        <v>54</v>
      </c>
      <c r="L249" s="66" t="str">
        <f aca="false">IF(NOT(ISBLANK($N249)),LEFT($N249,9),"")</f>
        <v>05.08.03.</v>
      </c>
      <c r="M249" s="66" t="str">
        <f aca="false">IF(NOT(ISBLANK($N249)),LEFT($N249,12),"")</f>
        <v>05.08.03.01.</v>
      </c>
      <c r="N249" s="66" t="s">
        <v>1089</v>
      </c>
      <c r="O249" s="66" t="s">
        <v>1090</v>
      </c>
      <c r="P249" s="63" t="s">
        <v>54</v>
      </c>
      <c r="Q249" s="66" t="str">
        <f aca="false">IF(NOT(ISBLANK($S249)),LEFT($S249,12),"")</f>
        <v>05.07.17.01.</v>
      </c>
      <c r="R249" s="66" t="str">
        <f aca="false">IF(NOT(ISBLANK($S249)),LEFT($S249,18),"")</f>
        <v>05.07.17.01.01.01.</v>
      </c>
      <c r="S249" s="66" t="s">
        <v>1091</v>
      </c>
      <c r="T249" s="67" t="n">
        <v>2</v>
      </c>
    </row>
    <row r="250" customFormat="false" ht="10.15" hidden="false" customHeight="false" outlineLevel="0" collapsed="false">
      <c r="A250" s="66" t="str">
        <f aca="false">IF(NOT(ISBLANK($B250)),LEFT($B250,3),"")</f>
        <v/>
      </c>
      <c r="B250" s="66"/>
      <c r="C250" s="63" t="s">
        <v>54</v>
      </c>
      <c r="D250" s="66" t="str">
        <f aca="false">IF(NOT(ISBLANK($F250)),LEFT($F250,3),"")</f>
        <v/>
      </c>
      <c r="E250" s="66" t="str">
        <f aca="false">IF(NOT(ISBLANK($F250)),LEFT($F250,6),"")</f>
        <v/>
      </c>
      <c r="F250" s="66"/>
      <c r="G250" s="63" t="s">
        <v>54</v>
      </c>
      <c r="H250" s="66" t="str">
        <f aca="false">IF(NOT(ISBLANK($J250)),LEFT($J250,6),"")</f>
        <v>05.15.</v>
      </c>
      <c r="I250" s="66" t="str">
        <f aca="false">IF(NOT(ISBLANK($J250)),LEFT($J250,9),"")</f>
        <v>05.15.12.</v>
      </c>
      <c r="J250" s="66" t="s">
        <v>1092</v>
      </c>
      <c r="K250" s="63" t="s">
        <v>54</v>
      </c>
      <c r="L250" s="66" t="str">
        <f aca="false">IF(NOT(ISBLANK($N250)),LEFT($N250,9),"")</f>
        <v>05.09.01.</v>
      </c>
      <c r="M250" s="66" t="str">
        <f aca="false">IF(NOT(ISBLANK($N250)),LEFT($N250,12),"")</f>
        <v>05.09.01.01.</v>
      </c>
      <c r="N250" s="66" t="s">
        <v>1093</v>
      </c>
      <c r="O250" s="66" t="s">
        <v>1094</v>
      </c>
      <c r="P250" s="63" t="s">
        <v>54</v>
      </c>
      <c r="Q250" s="66" t="str">
        <f aca="false">IF(NOT(ISBLANK($S250)),LEFT($S250,12),"")</f>
        <v>05.07.18.01.</v>
      </c>
      <c r="R250" s="66" t="str">
        <f aca="false">IF(NOT(ISBLANK($S250)),LEFT($S250,18),"")</f>
        <v>05.07.18.01.01.01.</v>
      </c>
      <c r="S250" s="66" t="s">
        <v>1095</v>
      </c>
      <c r="T250" s="67" t="n">
        <v>1</v>
      </c>
    </row>
    <row r="251" customFormat="false" ht="10.15" hidden="false" customHeight="false" outlineLevel="0" collapsed="false">
      <c r="A251" s="66" t="str">
        <f aca="false">IF(NOT(ISBLANK($B251)),LEFT($B251,3),"")</f>
        <v/>
      </c>
      <c r="B251" s="66"/>
      <c r="C251" s="63" t="s">
        <v>54</v>
      </c>
      <c r="D251" s="66" t="str">
        <f aca="false">IF(NOT(ISBLANK($F251)),LEFT($F251,3),"")</f>
        <v/>
      </c>
      <c r="E251" s="66" t="str">
        <f aca="false">IF(NOT(ISBLANK($F251)),LEFT($F251,6),"")</f>
        <v/>
      </c>
      <c r="F251" s="66"/>
      <c r="G251" s="63" t="s">
        <v>54</v>
      </c>
      <c r="H251" s="66" t="str">
        <f aca="false">IF(NOT(ISBLANK($J251)),LEFT($J251,6),"")</f>
        <v>05.15.</v>
      </c>
      <c r="I251" s="66" t="str">
        <f aca="false">IF(NOT(ISBLANK($J251)),LEFT($J251,9),"")</f>
        <v>05.15.13.</v>
      </c>
      <c r="J251" s="66" t="s">
        <v>1096</v>
      </c>
      <c r="K251" s="63" t="s">
        <v>54</v>
      </c>
      <c r="L251" s="66" t="str">
        <f aca="false">IF(NOT(ISBLANK($N251)),LEFT($N251,9),"")</f>
        <v>05.09.01.</v>
      </c>
      <c r="M251" s="66" t="str">
        <f aca="false">IF(NOT(ISBLANK($N251)),LEFT($N251,12),"")</f>
        <v>05.09.01.02.</v>
      </c>
      <c r="N251" s="66" t="s">
        <v>1097</v>
      </c>
      <c r="O251" s="66" t="s">
        <v>1098</v>
      </c>
      <c r="P251" s="63" t="s">
        <v>54</v>
      </c>
      <c r="Q251" s="66" t="str">
        <f aca="false">IF(NOT(ISBLANK($S251)),LEFT($S251,12),"")</f>
        <v>05.07.19.01.</v>
      </c>
      <c r="R251" s="66" t="str">
        <f aca="false">IF(NOT(ISBLANK($S251)),LEFT($S251,18),"")</f>
        <v>05.07.19.01.01.01.</v>
      </c>
      <c r="S251" s="66" t="s">
        <v>1099</v>
      </c>
      <c r="T251" s="67" t="n">
        <v>8</v>
      </c>
    </row>
    <row r="252" customFormat="false" ht="10.15" hidden="false" customHeight="false" outlineLevel="0" collapsed="false">
      <c r="A252" s="66" t="str">
        <f aca="false">IF(NOT(ISBLANK($B252)),LEFT($B252,3),"")</f>
        <v/>
      </c>
      <c r="B252" s="66"/>
      <c r="C252" s="63" t="s">
        <v>54</v>
      </c>
      <c r="D252" s="66" t="str">
        <f aca="false">IF(NOT(ISBLANK($F252)),LEFT($F252,3),"")</f>
        <v/>
      </c>
      <c r="E252" s="66" t="str">
        <f aca="false">IF(NOT(ISBLANK($F252)),LEFT($F252,6),"")</f>
        <v/>
      </c>
      <c r="F252" s="66"/>
      <c r="G252" s="63" t="s">
        <v>54</v>
      </c>
      <c r="H252" s="66" t="str">
        <f aca="false">IF(NOT(ISBLANK($J252)),LEFT($J252,6),"")</f>
        <v>05.15.</v>
      </c>
      <c r="I252" s="66" t="str">
        <f aca="false">IF(NOT(ISBLANK($J252)),LEFT($J252,9),"")</f>
        <v>05.15.14.</v>
      </c>
      <c r="J252" s="66" t="s">
        <v>1100</v>
      </c>
      <c r="K252" s="63" t="s">
        <v>54</v>
      </c>
      <c r="L252" s="66" t="str">
        <f aca="false">IF(NOT(ISBLANK($N252)),LEFT($N252,9),"")</f>
        <v>05.09.01.</v>
      </c>
      <c r="M252" s="66" t="str">
        <f aca="false">IF(NOT(ISBLANK($N252)),LEFT($N252,12),"")</f>
        <v>05.09.01.03.</v>
      </c>
      <c r="N252" s="66" t="s">
        <v>1101</v>
      </c>
      <c r="O252" s="66" t="s">
        <v>1102</v>
      </c>
      <c r="P252" s="63" t="s">
        <v>54</v>
      </c>
      <c r="Q252" s="66" t="str">
        <f aca="false">IF(NOT(ISBLANK($S252)),LEFT($S252,12),"")</f>
        <v>05.07.20.01.</v>
      </c>
      <c r="R252" s="66" t="str">
        <f aca="false">IF(NOT(ISBLANK($S252)),LEFT($S252,18),"")</f>
        <v>05.07.20.01.01.01.</v>
      </c>
      <c r="S252" s="66" t="s">
        <v>1103</v>
      </c>
      <c r="T252" s="67" t="n">
        <v>1</v>
      </c>
    </row>
    <row r="253" customFormat="false" ht="10.15" hidden="false" customHeight="false" outlineLevel="0" collapsed="false">
      <c r="A253" s="66" t="str">
        <f aca="false">IF(NOT(ISBLANK($B253)),LEFT($B253,3),"")</f>
        <v/>
      </c>
      <c r="B253" s="66"/>
      <c r="C253" s="63" t="s">
        <v>54</v>
      </c>
      <c r="D253" s="66" t="str">
        <f aca="false">IF(NOT(ISBLANK($F253)),LEFT($F253,3),"")</f>
        <v/>
      </c>
      <c r="E253" s="66" t="str">
        <f aca="false">IF(NOT(ISBLANK($F253)),LEFT($F253,6),"")</f>
        <v/>
      </c>
      <c r="F253" s="66"/>
      <c r="G253" s="63" t="s">
        <v>54</v>
      </c>
      <c r="H253" s="66" t="str">
        <f aca="false">IF(NOT(ISBLANK($J253)),LEFT($J253,6),"")</f>
        <v>05.16.</v>
      </c>
      <c r="I253" s="66" t="str">
        <f aca="false">IF(NOT(ISBLANK($J253)),LEFT($J253,9),"")</f>
        <v>05.16.01.</v>
      </c>
      <c r="J253" s="66" t="s">
        <v>1104</v>
      </c>
      <c r="K253" s="63" t="s">
        <v>54</v>
      </c>
      <c r="L253" s="66" t="str">
        <f aca="false">IF(NOT(ISBLANK($N253)),LEFT($N253,9),"")</f>
        <v>05.09.02.</v>
      </c>
      <c r="M253" s="66" t="str">
        <f aca="false">IF(NOT(ISBLANK($N253)),LEFT($N253,12),"")</f>
        <v>05.09.02.01.</v>
      </c>
      <c r="N253" s="66" t="s">
        <v>1105</v>
      </c>
      <c r="O253" s="66" t="s">
        <v>1106</v>
      </c>
      <c r="P253" s="63" t="s">
        <v>54</v>
      </c>
      <c r="Q253" s="66" t="str">
        <f aca="false">IF(NOT(ISBLANK($S253)),LEFT($S253,12),"")</f>
        <v>05.07.21.01.</v>
      </c>
      <c r="R253" s="66" t="str">
        <f aca="false">IF(NOT(ISBLANK($S253)),LEFT($S253,18),"")</f>
        <v>05.07.21.01.01.01.</v>
      </c>
      <c r="S253" s="66" t="s">
        <v>1107</v>
      </c>
      <c r="T253" s="67" t="n">
        <v>2</v>
      </c>
    </row>
    <row r="254" customFormat="false" ht="10.15" hidden="false" customHeight="false" outlineLevel="0" collapsed="false">
      <c r="A254" s="66" t="str">
        <f aca="false">IF(NOT(ISBLANK($B254)),LEFT($B254,3),"")</f>
        <v/>
      </c>
      <c r="B254" s="66"/>
      <c r="C254" s="63" t="s">
        <v>54</v>
      </c>
      <c r="D254" s="66" t="str">
        <f aca="false">IF(NOT(ISBLANK($F254)),LEFT($F254,3),"")</f>
        <v/>
      </c>
      <c r="E254" s="66" t="str">
        <f aca="false">IF(NOT(ISBLANK($F254)),LEFT($F254,6),"")</f>
        <v/>
      </c>
      <c r="F254" s="66"/>
      <c r="G254" s="63" t="s">
        <v>54</v>
      </c>
      <c r="H254" s="66" t="str">
        <f aca="false">IF(NOT(ISBLANK($J254)),LEFT($J254,6),"")</f>
        <v>05.16.</v>
      </c>
      <c r="I254" s="66" t="str">
        <f aca="false">IF(NOT(ISBLANK($J254)),LEFT($J254,9),"")</f>
        <v>05.16.02.</v>
      </c>
      <c r="J254" s="66" t="s">
        <v>1108</v>
      </c>
      <c r="K254" s="63" t="s">
        <v>54</v>
      </c>
      <c r="L254" s="66" t="str">
        <f aca="false">IF(NOT(ISBLANK($N254)),LEFT($N254,9),"")</f>
        <v>05.09.02.</v>
      </c>
      <c r="M254" s="66" t="str">
        <f aca="false">IF(NOT(ISBLANK($N254)),LEFT($N254,12),"")</f>
        <v>05.09.02.02.</v>
      </c>
      <c r="N254" s="66" t="s">
        <v>1109</v>
      </c>
      <c r="O254" s="66" t="s">
        <v>1110</v>
      </c>
      <c r="P254" s="63" t="s">
        <v>54</v>
      </c>
      <c r="Q254" s="66" t="str">
        <f aca="false">IF(NOT(ISBLANK($S254)),LEFT($S254,12),"")</f>
        <v>05.07.22.01.</v>
      </c>
      <c r="R254" s="66" t="str">
        <f aca="false">IF(NOT(ISBLANK($S254)),LEFT($S254,18),"")</f>
        <v>05.07.22.01.01.01.</v>
      </c>
      <c r="S254" s="66" t="s">
        <v>1111</v>
      </c>
      <c r="T254" s="67" t="n">
        <v>8</v>
      </c>
    </row>
    <row r="255" customFormat="false" ht="10.15" hidden="false" customHeight="false" outlineLevel="0" collapsed="false">
      <c r="A255" s="66" t="str">
        <f aca="false">IF(NOT(ISBLANK($B255)),LEFT($B255,3),"")</f>
        <v/>
      </c>
      <c r="B255" s="66"/>
      <c r="C255" s="63" t="s">
        <v>54</v>
      </c>
      <c r="D255" s="66" t="str">
        <f aca="false">IF(NOT(ISBLANK($F255)),LEFT($F255,3),"")</f>
        <v/>
      </c>
      <c r="E255" s="66" t="str">
        <f aca="false">IF(NOT(ISBLANK($F255)),LEFT($F255,6),"")</f>
        <v/>
      </c>
      <c r="F255" s="66"/>
      <c r="G255" s="63" t="s">
        <v>54</v>
      </c>
      <c r="H255" s="66" t="str">
        <f aca="false">IF(NOT(ISBLANK($J255)),LEFT($J255,6),"")</f>
        <v>05.16.</v>
      </c>
      <c r="I255" s="66" t="str">
        <f aca="false">IF(NOT(ISBLANK($J255)),LEFT($J255,9),"")</f>
        <v>05.16.03.</v>
      </c>
      <c r="J255" s="66" t="s">
        <v>1112</v>
      </c>
      <c r="K255" s="63" t="s">
        <v>54</v>
      </c>
      <c r="L255" s="66" t="str">
        <f aca="false">IF(NOT(ISBLANK($N255)),LEFT($N255,9),"")</f>
        <v>05.09.02.</v>
      </c>
      <c r="M255" s="66" t="str">
        <f aca="false">IF(NOT(ISBLANK($N255)),LEFT($N255,12),"")</f>
        <v>05.09.02.03.</v>
      </c>
      <c r="N255" s="66" t="s">
        <v>1113</v>
      </c>
      <c r="O255" s="66" t="s">
        <v>1114</v>
      </c>
      <c r="P255" s="63" t="s">
        <v>54</v>
      </c>
      <c r="Q255" s="66" t="str">
        <f aca="false">IF(NOT(ISBLANK($S255)),LEFT($S255,12),"")</f>
        <v>05.07.23.01.</v>
      </c>
      <c r="R255" s="66" t="str">
        <f aca="false">IF(NOT(ISBLANK($S255)),LEFT($S255,18),"")</f>
        <v>05.07.23.01.01.01.</v>
      </c>
      <c r="S255" s="66" t="s">
        <v>1115</v>
      </c>
      <c r="T255" s="67" t="n">
        <v>2</v>
      </c>
    </row>
    <row r="256" customFormat="false" ht="10.15" hidden="false" customHeight="false" outlineLevel="0" collapsed="false">
      <c r="A256" s="66" t="str">
        <f aca="false">IF(NOT(ISBLANK($B256)),LEFT($B256,3),"")</f>
        <v/>
      </c>
      <c r="B256" s="66"/>
      <c r="C256" s="63" t="s">
        <v>54</v>
      </c>
      <c r="D256" s="66" t="str">
        <f aca="false">IF(NOT(ISBLANK($F256)),LEFT($F256,3),"")</f>
        <v/>
      </c>
      <c r="E256" s="66" t="str">
        <f aca="false">IF(NOT(ISBLANK($F256)),LEFT($F256,6),"")</f>
        <v/>
      </c>
      <c r="F256" s="66"/>
      <c r="G256" s="63" t="s">
        <v>54</v>
      </c>
      <c r="H256" s="66" t="str">
        <f aca="false">IF(NOT(ISBLANK($J256)),LEFT($J256,6),"")</f>
        <v>05.16.</v>
      </c>
      <c r="I256" s="66" t="str">
        <f aca="false">IF(NOT(ISBLANK($J256)),LEFT($J256,9),"")</f>
        <v>05.16.04.</v>
      </c>
      <c r="J256" s="66" t="s">
        <v>1116</v>
      </c>
      <c r="K256" s="63" t="s">
        <v>54</v>
      </c>
      <c r="L256" s="66" t="str">
        <f aca="false">IF(NOT(ISBLANK($N256)),LEFT($N256,9),"")</f>
        <v>05.09.03.</v>
      </c>
      <c r="M256" s="66" t="str">
        <f aca="false">IF(NOT(ISBLANK($N256)),LEFT($N256,12),"")</f>
        <v>05.09.03.01.</v>
      </c>
      <c r="N256" s="66" t="s">
        <v>1117</v>
      </c>
      <c r="O256" s="66" t="s">
        <v>1118</v>
      </c>
      <c r="P256" s="63" t="s">
        <v>54</v>
      </c>
      <c r="Q256" s="66" t="str">
        <f aca="false">IF(NOT(ISBLANK($S256)),LEFT($S256,12),"")</f>
        <v>05.07.24.01.</v>
      </c>
      <c r="R256" s="66" t="str">
        <f aca="false">IF(NOT(ISBLANK($S256)),LEFT($S256,18),"")</f>
        <v>05.07.24.01.01.01.</v>
      </c>
      <c r="S256" s="66" t="s">
        <v>1119</v>
      </c>
      <c r="T256" s="67" t="n">
        <v>6</v>
      </c>
    </row>
    <row r="257" customFormat="false" ht="10.15" hidden="false" customHeight="false" outlineLevel="0" collapsed="false">
      <c r="A257" s="66" t="str">
        <f aca="false">IF(NOT(ISBLANK($B257)),LEFT($B257,3),"")</f>
        <v/>
      </c>
      <c r="B257" s="66"/>
      <c r="C257" s="63" t="s">
        <v>54</v>
      </c>
      <c r="D257" s="66" t="str">
        <f aca="false">IF(NOT(ISBLANK($F257)),LEFT($F257,3),"")</f>
        <v/>
      </c>
      <c r="E257" s="66" t="str">
        <f aca="false">IF(NOT(ISBLANK($F257)),LEFT($F257,6),"")</f>
        <v/>
      </c>
      <c r="F257" s="66"/>
      <c r="G257" s="63" t="s">
        <v>54</v>
      </c>
      <c r="H257" s="66" t="str">
        <f aca="false">IF(NOT(ISBLANK($J257)),LEFT($J257,6),"")</f>
        <v>05.16.</v>
      </c>
      <c r="I257" s="66" t="str">
        <f aca="false">IF(NOT(ISBLANK($J257)),LEFT($J257,9),"")</f>
        <v>05.16.05.</v>
      </c>
      <c r="J257" s="66" t="s">
        <v>1120</v>
      </c>
      <c r="K257" s="63" t="s">
        <v>54</v>
      </c>
      <c r="L257" s="66" t="str">
        <f aca="false">IF(NOT(ISBLANK($N257)),LEFT($N257,9),"")</f>
        <v>05.09.03.</v>
      </c>
      <c r="M257" s="66" t="str">
        <f aca="false">IF(NOT(ISBLANK($N257)),LEFT($N257,12),"")</f>
        <v>05.09.03.02.</v>
      </c>
      <c r="N257" s="66" t="s">
        <v>1121</v>
      </c>
      <c r="O257" s="66" t="s">
        <v>1122</v>
      </c>
      <c r="P257" s="63" t="s">
        <v>54</v>
      </c>
      <c r="Q257" s="66" t="str">
        <f aca="false">IF(NOT(ISBLANK($S257)),LEFT($S257,12),"")</f>
        <v>05.07.25.01.</v>
      </c>
      <c r="R257" s="66" t="str">
        <f aca="false">IF(NOT(ISBLANK($S257)),LEFT($S257,18),"")</f>
        <v>05.07.25.01.01.01.</v>
      </c>
      <c r="S257" s="66" t="s">
        <v>1123</v>
      </c>
      <c r="T257" s="67" t="n">
        <v>16</v>
      </c>
    </row>
    <row r="258" customFormat="false" ht="10.15" hidden="false" customHeight="false" outlineLevel="0" collapsed="false">
      <c r="A258" s="66" t="str">
        <f aca="false">IF(NOT(ISBLANK($B258)),LEFT($B258,3),"")</f>
        <v/>
      </c>
      <c r="B258" s="66"/>
      <c r="C258" s="63" t="s">
        <v>54</v>
      </c>
      <c r="D258" s="66" t="str">
        <f aca="false">IF(NOT(ISBLANK($F258)),LEFT($F258,3),"")</f>
        <v/>
      </c>
      <c r="E258" s="66" t="str">
        <f aca="false">IF(NOT(ISBLANK($F258)),LEFT($F258,6),"")</f>
        <v/>
      </c>
      <c r="F258" s="66"/>
      <c r="G258" s="63" t="s">
        <v>54</v>
      </c>
      <c r="H258" s="66" t="str">
        <f aca="false">IF(NOT(ISBLANK($J258)),LEFT($J258,6),"")</f>
        <v>05.16.</v>
      </c>
      <c r="I258" s="66" t="str">
        <f aca="false">IF(NOT(ISBLANK($J258)),LEFT($J258,9),"")</f>
        <v>05.16.06.</v>
      </c>
      <c r="J258" s="66" t="s">
        <v>1124</v>
      </c>
      <c r="K258" s="63" t="s">
        <v>54</v>
      </c>
      <c r="L258" s="66" t="str">
        <f aca="false">IF(NOT(ISBLANK($N258)),LEFT($N258,9),"")</f>
        <v>05.09.03.</v>
      </c>
      <c r="M258" s="66" t="str">
        <f aca="false">IF(NOT(ISBLANK($N258)),LEFT($N258,12),"")</f>
        <v>05.09.03.03.</v>
      </c>
      <c r="N258" s="66" t="s">
        <v>1125</v>
      </c>
      <c r="O258" s="66" t="s">
        <v>1126</v>
      </c>
      <c r="P258" s="63" t="s">
        <v>54</v>
      </c>
      <c r="Q258" s="66" t="str">
        <f aca="false">IF(NOT(ISBLANK($S258)),LEFT($S258,12),"")</f>
        <v>05.07.26.01.</v>
      </c>
      <c r="R258" s="66" t="str">
        <f aca="false">IF(NOT(ISBLANK($S258)),LEFT($S258,18),"")</f>
        <v>05.07.26.01.01.01.</v>
      </c>
      <c r="S258" s="66" t="s">
        <v>1127</v>
      </c>
      <c r="T258" s="67" t="n">
        <v>24</v>
      </c>
    </row>
    <row r="259" customFormat="false" ht="10.15" hidden="false" customHeight="false" outlineLevel="0" collapsed="false">
      <c r="A259" s="66" t="str">
        <f aca="false">IF(NOT(ISBLANK($B259)),LEFT($B259,3),"")</f>
        <v/>
      </c>
      <c r="B259" s="66"/>
      <c r="C259" s="63" t="s">
        <v>54</v>
      </c>
      <c r="D259" s="66" t="str">
        <f aca="false">IF(NOT(ISBLANK($F259)),LEFT($F259,3),"")</f>
        <v/>
      </c>
      <c r="E259" s="66" t="str">
        <f aca="false">IF(NOT(ISBLANK($F259)),LEFT($F259,6),"")</f>
        <v/>
      </c>
      <c r="F259" s="66"/>
      <c r="G259" s="63" t="s">
        <v>54</v>
      </c>
      <c r="H259" s="66" t="str">
        <f aca="false">IF(NOT(ISBLANK($J259)),LEFT($J259,6),"")</f>
        <v>05.16.</v>
      </c>
      <c r="I259" s="66" t="str">
        <f aca="false">IF(NOT(ISBLANK($J259)),LEFT($J259,9),"")</f>
        <v>05.16.07.</v>
      </c>
      <c r="J259" s="66" t="s">
        <v>1128</v>
      </c>
      <c r="K259" s="63" t="s">
        <v>54</v>
      </c>
      <c r="L259" s="66" t="str">
        <f aca="false">IF(NOT(ISBLANK($N259)),LEFT($N259,9),"")</f>
        <v>05.09.04.</v>
      </c>
      <c r="M259" s="66" t="str">
        <f aca="false">IF(NOT(ISBLANK($N259)),LEFT($N259,12),"")</f>
        <v>05.09.04.01.</v>
      </c>
      <c r="N259" s="66" t="s">
        <v>1129</v>
      </c>
      <c r="O259" s="66" t="s">
        <v>1130</v>
      </c>
      <c r="P259" s="63" t="s">
        <v>54</v>
      </c>
      <c r="Q259" s="66" t="str">
        <f aca="false">IF(NOT(ISBLANK($S259)),LEFT($S259,12),"")</f>
        <v>05.07.27.01.</v>
      </c>
      <c r="R259" s="66" t="str">
        <f aca="false">IF(NOT(ISBLANK($S259)),LEFT($S259,18),"")</f>
        <v>05.07.27.01.01.01.</v>
      </c>
      <c r="S259" s="66" t="s">
        <v>1131</v>
      </c>
      <c r="T259" s="67" t="n">
        <v>1</v>
      </c>
    </row>
    <row r="260" customFormat="false" ht="10.15" hidden="false" customHeight="false" outlineLevel="0" collapsed="false">
      <c r="A260" s="66" t="str">
        <f aca="false">IF(NOT(ISBLANK($B260)),LEFT($B260,3),"")</f>
        <v/>
      </c>
      <c r="B260" s="66"/>
      <c r="C260" s="63" t="s">
        <v>54</v>
      </c>
      <c r="D260" s="66" t="str">
        <f aca="false">IF(NOT(ISBLANK($F260)),LEFT($F260,3),"")</f>
        <v/>
      </c>
      <c r="E260" s="66" t="str">
        <f aca="false">IF(NOT(ISBLANK($F260)),LEFT($F260,6),"")</f>
        <v/>
      </c>
      <c r="F260" s="66"/>
      <c r="G260" s="63" t="s">
        <v>54</v>
      </c>
      <c r="H260" s="66" t="str">
        <f aca="false">IF(NOT(ISBLANK($J260)),LEFT($J260,6),"")</f>
        <v>05.16.</v>
      </c>
      <c r="I260" s="66" t="str">
        <f aca="false">IF(NOT(ISBLANK($J260)),LEFT($J260,9),"")</f>
        <v>05.16.08.</v>
      </c>
      <c r="J260" s="66" t="s">
        <v>1132</v>
      </c>
      <c r="K260" s="63" t="s">
        <v>54</v>
      </c>
      <c r="L260" s="66" t="str">
        <f aca="false">IF(NOT(ISBLANK($N260)),LEFT($N260,9),"")</f>
        <v>05.09.04.</v>
      </c>
      <c r="M260" s="66" t="str">
        <f aca="false">IF(NOT(ISBLANK($N260)),LEFT($N260,12),"")</f>
        <v>05.09.04.02.</v>
      </c>
      <c r="N260" s="66" t="s">
        <v>1133</v>
      </c>
      <c r="O260" s="66" t="s">
        <v>1134</v>
      </c>
      <c r="P260" s="63" t="s">
        <v>54</v>
      </c>
      <c r="Q260" s="66" t="str">
        <f aca="false">IF(NOT(ISBLANK($S260)),LEFT($S260,12),"")</f>
        <v>05.07.27.02.</v>
      </c>
      <c r="R260" s="66" t="str">
        <f aca="false">IF(NOT(ISBLANK($S260)),LEFT($S260,18),"")</f>
        <v>05.07.27.02.01.01.</v>
      </c>
      <c r="S260" s="66" t="s">
        <v>1135</v>
      </c>
      <c r="T260" s="67" t="n">
        <v>3</v>
      </c>
    </row>
    <row r="261" customFormat="false" ht="10.15" hidden="false" customHeight="false" outlineLevel="0" collapsed="false">
      <c r="A261" s="66" t="str">
        <f aca="false">IF(NOT(ISBLANK($B261)),LEFT($B261,3),"")</f>
        <v/>
      </c>
      <c r="B261" s="66"/>
      <c r="C261" s="63" t="s">
        <v>54</v>
      </c>
      <c r="D261" s="66" t="str">
        <f aca="false">IF(NOT(ISBLANK($F261)),LEFT($F261,3),"")</f>
        <v/>
      </c>
      <c r="E261" s="66" t="str">
        <f aca="false">IF(NOT(ISBLANK($F261)),LEFT($F261,6),"")</f>
        <v/>
      </c>
      <c r="F261" s="66"/>
      <c r="G261" s="63" t="s">
        <v>54</v>
      </c>
      <c r="H261" s="66" t="str">
        <f aca="false">IF(NOT(ISBLANK($J261)),LEFT($J261,6),"")</f>
        <v>05.16.</v>
      </c>
      <c r="I261" s="66" t="str">
        <f aca="false">IF(NOT(ISBLANK($J261)),LEFT($J261,9),"")</f>
        <v>05.16.09.</v>
      </c>
      <c r="J261" s="66" t="s">
        <v>1136</v>
      </c>
      <c r="K261" s="63" t="s">
        <v>54</v>
      </c>
      <c r="L261" s="66" t="str">
        <f aca="false">IF(NOT(ISBLANK($N261)),LEFT($N261,9),"")</f>
        <v>05.09.04.</v>
      </c>
      <c r="M261" s="66" t="str">
        <f aca="false">IF(NOT(ISBLANK($N261)),LEFT($N261,12),"")</f>
        <v>05.09.04.03.</v>
      </c>
      <c r="N261" s="66" t="s">
        <v>1137</v>
      </c>
      <c r="O261" s="66" t="s">
        <v>1138</v>
      </c>
      <c r="P261" s="63" t="s">
        <v>54</v>
      </c>
      <c r="Q261" s="66" t="str">
        <f aca="false">IF(NOT(ISBLANK($S261)),LEFT($S261,12),"")</f>
        <v>05.07.27.03.</v>
      </c>
      <c r="R261" s="66" t="str">
        <f aca="false">IF(NOT(ISBLANK($S261)),LEFT($S261,18),"")</f>
        <v>05.07.27.03.01.01.</v>
      </c>
      <c r="S261" s="66" t="s">
        <v>1139</v>
      </c>
      <c r="T261" s="67" t="n">
        <v>5</v>
      </c>
    </row>
    <row r="262" customFormat="false" ht="10.15" hidden="false" customHeight="false" outlineLevel="0" collapsed="false">
      <c r="A262" s="66" t="str">
        <f aca="false">IF(NOT(ISBLANK($B262)),LEFT($B262,3),"")</f>
        <v/>
      </c>
      <c r="B262" s="66"/>
      <c r="C262" s="63" t="s">
        <v>54</v>
      </c>
      <c r="D262" s="66" t="str">
        <f aca="false">IF(NOT(ISBLANK($F262)),LEFT($F262,3),"")</f>
        <v/>
      </c>
      <c r="E262" s="66" t="str">
        <f aca="false">IF(NOT(ISBLANK($F262)),LEFT($F262,6),"")</f>
        <v/>
      </c>
      <c r="F262" s="66"/>
      <c r="G262" s="63" t="s">
        <v>54</v>
      </c>
      <c r="H262" s="66" t="str">
        <f aca="false">IF(NOT(ISBLANK($J262)),LEFT($J262,6),"")</f>
        <v>05.16.</v>
      </c>
      <c r="I262" s="66" t="str">
        <f aca="false">IF(NOT(ISBLANK($J262)),LEFT($J262,9),"")</f>
        <v>05.16.10.</v>
      </c>
      <c r="J262" s="66" t="s">
        <v>1140</v>
      </c>
      <c r="K262" s="63" t="s">
        <v>54</v>
      </c>
      <c r="L262" s="66" t="str">
        <f aca="false">IF(NOT(ISBLANK($N262)),LEFT($N262,9),"")</f>
        <v>05.09.05.</v>
      </c>
      <c r="M262" s="66" t="str">
        <f aca="false">IF(NOT(ISBLANK($N262)),LEFT($N262,12),"")</f>
        <v>05.09.05.01.</v>
      </c>
      <c r="N262" s="66" t="s">
        <v>1141</v>
      </c>
      <c r="O262" s="66" t="s">
        <v>1142</v>
      </c>
      <c r="P262" s="63" t="s">
        <v>54</v>
      </c>
      <c r="Q262" s="66" t="str">
        <f aca="false">IF(NOT(ISBLANK($S262)),LEFT($S262,12),"")</f>
        <v>05.07.28.01.</v>
      </c>
      <c r="R262" s="66" t="str">
        <f aca="false">IF(NOT(ISBLANK($S262)),LEFT($S262,18),"")</f>
        <v>05.07.28.01.01.01.</v>
      </c>
      <c r="S262" s="66" t="s">
        <v>1143</v>
      </c>
      <c r="T262" s="67" t="n">
        <v>52</v>
      </c>
    </row>
    <row r="263" customFormat="false" ht="10.15" hidden="false" customHeight="false" outlineLevel="0" collapsed="false">
      <c r="A263" s="66" t="str">
        <f aca="false">IF(NOT(ISBLANK($B263)),LEFT($B263,3),"")</f>
        <v/>
      </c>
      <c r="B263" s="66"/>
      <c r="C263" s="63" t="s">
        <v>54</v>
      </c>
      <c r="D263" s="66" t="str">
        <f aca="false">IF(NOT(ISBLANK($F263)),LEFT($F263,3),"")</f>
        <v/>
      </c>
      <c r="E263" s="66" t="str">
        <f aca="false">IF(NOT(ISBLANK($F263)),LEFT($F263,6),"")</f>
        <v/>
      </c>
      <c r="F263" s="66"/>
      <c r="G263" s="63" t="s">
        <v>54</v>
      </c>
      <c r="H263" s="66" t="str">
        <f aca="false">IF(NOT(ISBLANK($J263)),LEFT($J263,6),"")</f>
        <v>05.16.</v>
      </c>
      <c r="I263" s="66" t="str">
        <f aca="false">IF(NOT(ISBLANK($J263)),LEFT($J263,9),"")</f>
        <v>05.16.11.</v>
      </c>
      <c r="J263" s="66" t="s">
        <v>1144</v>
      </c>
      <c r="K263" s="63" t="s">
        <v>54</v>
      </c>
      <c r="L263" s="66" t="str">
        <f aca="false">IF(NOT(ISBLANK($N263)),LEFT($N263,9),"")</f>
        <v>05.09.06.</v>
      </c>
      <c r="M263" s="66" t="str">
        <f aca="false">IF(NOT(ISBLANK($N263)),LEFT($N263,12),"")</f>
        <v>05.09.06.01.</v>
      </c>
      <c r="N263" s="66" t="s">
        <v>1145</v>
      </c>
      <c r="O263" s="66" t="s">
        <v>1146</v>
      </c>
      <c r="P263" s="63" t="s">
        <v>54</v>
      </c>
      <c r="Q263" s="66" t="str">
        <f aca="false">IF(NOT(ISBLANK($S263)),LEFT($S263,12),"")</f>
        <v>05.07.28.02.</v>
      </c>
      <c r="R263" s="66" t="str">
        <f aca="false">IF(NOT(ISBLANK($S263)),LEFT($S263,18),"")</f>
        <v>05.07.28.02.01.01.</v>
      </c>
      <c r="S263" s="66" t="s">
        <v>1147</v>
      </c>
      <c r="T263" s="67" t="n">
        <v>86</v>
      </c>
    </row>
    <row r="264" customFormat="false" ht="10.15" hidden="false" customHeight="false" outlineLevel="0" collapsed="false">
      <c r="A264" s="66" t="str">
        <f aca="false">IF(NOT(ISBLANK($B264)),LEFT($B264,3),"")</f>
        <v/>
      </c>
      <c r="B264" s="66"/>
      <c r="C264" s="63" t="s">
        <v>54</v>
      </c>
      <c r="D264" s="66" t="str">
        <f aca="false">IF(NOT(ISBLANK($F264)),LEFT($F264,3),"")</f>
        <v/>
      </c>
      <c r="E264" s="66" t="str">
        <f aca="false">IF(NOT(ISBLANK($F264)),LEFT($F264,6),"")</f>
        <v/>
      </c>
      <c r="F264" s="66"/>
      <c r="G264" s="63" t="s">
        <v>54</v>
      </c>
      <c r="H264" s="66" t="str">
        <f aca="false">IF(NOT(ISBLANK($J264)),LEFT($J264,6),"")</f>
        <v>05.16.</v>
      </c>
      <c r="I264" s="66" t="str">
        <f aca="false">IF(NOT(ISBLANK($J264)),LEFT($J264,9),"")</f>
        <v>05.16.12.</v>
      </c>
      <c r="J264" s="66" t="s">
        <v>1148</v>
      </c>
      <c r="K264" s="63" t="s">
        <v>54</v>
      </c>
      <c r="L264" s="66" t="str">
        <f aca="false">IF(NOT(ISBLANK($N264)),LEFT($N264,9),"")</f>
        <v>05.09.06.</v>
      </c>
      <c r="M264" s="66" t="str">
        <f aca="false">IF(NOT(ISBLANK($N264)),LEFT($N264,12),"")</f>
        <v>05.09.06.02.</v>
      </c>
      <c r="N264" s="66" t="s">
        <v>1149</v>
      </c>
      <c r="O264" s="66" t="s">
        <v>1150</v>
      </c>
      <c r="P264" s="63" t="s">
        <v>54</v>
      </c>
      <c r="Q264" s="66" t="str">
        <f aca="false">IF(NOT(ISBLANK($S264)),LEFT($S264,12),"")</f>
        <v>05.07.28.03.</v>
      </c>
      <c r="R264" s="66" t="str">
        <f aca="false">IF(NOT(ISBLANK($S264)),LEFT($S264,18),"")</f>
        <v>05.07.28.03.01.01.</v>
      </c>
      <c r="S264" s="66" t="s">
        <v>1151</v>
      </c>
      <c r="T264" s="67" t="n">
        <v>126</v>
      </c>
    </row>
    <row r="265" customFormat="false" ht="10.15" hidden="false" customHeight="false" outlineLevel="0" collapsed="false">
      <c r="A265" s="66" t="str">
        <f aca="false">IF(NOT(ISBLANK($B265)),LEFT($B265,3),"")</f>
        <v/>
      </c>
      <c r="B265" s="66"/>
      <c r="C265" s="63" t="s">
        <v>54</v>
      </c>
      <c r="D265" s="66" t="str">
        <f aca="false">IF(NOT(ISBLANK($F265)),LEFT($F265,3),"")</f>
        <v/>
      </c>
      <c r="E265" s="66" t="str">
        <f aca="false">IF(NOT(ISBLANK($F265)),LEFT($F265,6),"")</f>
        <v/>
      </c>
      <c r="F265" s="66"/>
      <c r="G265" s="63" t="s">
        <v>54</v>
      </c>
      <c r="H265" s="66" t="str">
        <f aca="false">IF(NOT(ISBLANK($J265)),LEFT($J265,6),"")</f>
        <v>05.16.</v>
      </c>
      <c r="I265" s="66" t="str">
        <f aca="false">IF(NOT(ISBLANK($J265)),LEFT($J265,9),"")</f>
        <v>05.16.13.</v>
      </c>
      <c r="J265" s="66" t="s">
        <v>1152</v>
      </c>
      <c r="K265" s="63" t="s">
        <v>54</v>
      </c>
      <c r="L265" s="66" t="str">
        <f aca="false">IF(NOT(ISBLANK($N265)),LEFT($N265,9),"")</f>
        <v>05.10.01.</v>
      </c>
      <c r="M265" s="66" t="str">
        <f aca="false">IF(NOT(ISBLANK($N265)),LEFT($N265,12),"")</f>
        <v>05.10.01.01.</v>
      </c>
      <c r="N265" s="66" t="s">
        <v>44</v>
      </c>
      <c r="O265" s="66" t="s">
        <v>1153</v>
      </c>
      <c r="P265" s="63" t="s">
        <v>54</v>
      </c>
      <c r="Q265" s="66" t="str">
        <f aca="false">IF(NOT(ISBLANK($S265)),LEFT($S265,12),"")</f>
        <v>05.07.28.04.</v>
      </c>
      <c r="R265" s="66" t="str">
        <f aca="false">IF(NOT(ISBLANK($S265)),LEFT($S265,18),"")</f>
        <v>05.07.28.04.01.01.</v>
      </c>
      <c r="S265" s="66" t="s">
        <v>1154</v>
      </c>
      <c r="T265" s="67" t="n">
        <v>162</v>
      </c>
    </row>
    <row r="266" customFormat="false" ht="10.15" hidden="false" customHeight="false" outlineLevel="0" collapsed="false">
      <c r="A266" s="66" t="str">
        <f aca="false">IF(NOT(ISBLANK($B266)),LEFT($B266,3),"")</f>
        <v/>
      </c>
      <c r="B266" s="66"/>
      <c r="C266" s="63" t="s">
        <v>54</v>
      </c>
      <c r="D266" s="66" t="str">
        <f aca="false">IF(NOT(ISBLANK($F266)),LEFT($F266,3),"")</f>
        <v/>
      </c>
      <c r="E266" s="66" t="str">
        <f aca="false">IF(NOT(ISBLANK($F266)),LEFT($F266,6),"")</f>
        <v/>
      </c>
      <c r="F266" s="66"/>
      <c r="G266" s="63" t="s">
        <v>54</v>
      </c>
      <c r="H266" s="66" t="str">
        <f aca="false">IF(NOT(ISBLANK($J266)),LEFT($J266,6),"")</f>
        <v>05.16.</v>
      </c>
      <c r="I266" s="66" t="str">
        <f aca="false">IF(NOT(ISBLANK($J266)),LEFT($J266,9),"")</f>
        <v>05.16.14.</v>
      </c>
      <c r="J266" s="66" t="s">
        <v>1155</v>
      </c>
      <c r="K266" s="63" t="s">
        <v>54</v>
      </c>
      <c r="L266" s="66" t="str">
        <f aca="false">IF(NOT(ISBLANK($N266)),LEFT($N266,9),"")</f>
        <v>05.10.02.</v>
      </c>
      <c r="M266" s="66" t="str">
        <f aca="false">IF(NOT(ISBLANK($N266)),LEFT($N266,12),"")</f>
        <v>05.10.02.01.</v>
      </c>
      <c r="N266" s="66" t="s">
        <v>1156</v>
      </c>
      <c r="O266" s="66" t="s">
        <v>1157</v>
      </c>
      <c r="P266" s="63" t="s">
        <v>54</v>
      </c>
      <c r="Q266" s="66" t="str">
        <f aca="false">IF(NOT(ISBLANK($S266)),LEFT($S266,12),"")</f>
        <v>05.07.29.01.</v>
      </c>
      <c r="R266" s="66" t="str">
        <f aca="false">IF(NOT(ISBLANK($S266)),LEFT($S266,18),"")</f>
        <v>05.07.29.01.01.01.</v>
      </c>
      <c r="S266" s="66" t="s">
        <v>1158</v>
      </c>
      <c r="T266" s="67" t="n">
        <v>30</v>
      </c>
    </row>
    <row r="267" customFormat="false" ht="10.15" hidden="false" customHeight="false" outlineLevel="0" collapsed="false">
      <c r="A267" s="66" t="str">
        <f aca="false">IF(NOT(ISBLANK($B267)),LEFT($B267,3),"")</f>
        <v/>
      </c>
      <c r="B267" s="66"/>
      <c r="C267" s="63" t="s">
        <v>54</v>
      </c>
      <c r="D267" s="66" t="str">
        <f aca="false">IF(NOT(ISBLANK($F267)),LEFT($F267,3),"")</f>
        <v/>
      </c>
      <c r="E267" s="66" t="str">
        <f aca="false">IF(NOT(ISBLANK($F267)),LEFT($F267,6),"")</f>
        <v/>
      </c>
      <c r="F267" s="66"/>
      <c r="G267" s="63" t="s">
        <v>54</v>
      </c>
      <c r="H267" s="66" t="str">
        <f aca="false">IF(NOT(ISBLANK($J267)),LEFT($J267,6),"")</f>
        <v>05.16.</v>
      </c>
      <c r="I267" s="66" t="str">
        <f aca="false">IF(NOT(ISBLANK($J267)),LEFT($J267,9),"")</f>
        <v>05.16.15.</v>
      </c>
      <c r="J267" s="66" t="s">
        <v>1159</v>
      </c>
      <c r="K267" s="63" t="s">
        <v>54</v>
      </c>
      <c r="L267" s="66" t="str">
        <f aca="false">IF(NOT(ISBLANK($N267)),LEFT($N267,9),"")</f>
        <v>05.10.03.</v>
      </c>
      <c r="M267" s="66" t="str">
        <f aca="false">IF(NOT(ISBLANK($N267)),LEFT($N267,12),"")</f>
        <v>05.10.03.01.</v>
      </c>
      <c r="N267" s="66" t="s">
        <v>1160</v>
      </c>
      <c r="O267" s="66" t="s">
        <v>1161</v>
      </c>
      <c r="P267" s="63" t="s">
        <v>54</v>
      </c>
      <c r="Q267" s="66" t="str">
        <f aca="false">IF(NOT(ISBLANK($S267)),LEFT($S267,12),"")</f>
        <v>05.07.29.02.</v>
      </c>
      <c r="R267" s="66" t="str">
        <f aca="false">IF(NOT(ISBLANK($S267)),LEFT($S267,18),"")</f>
        <v>05.07.29.02.01.01.</v>
      </c>
      <c r="S267" s="66" t="s">
        <v>1162</v>
      </c>
      <c r="T267" s="67" t="n">
        <v>54</v>
      </c>
    </row>
    <row r="268" customFormat="false" ht="10.15" hidden="false" customHeight="false" outlineLevel="0" collapsed="false">
      <c r="A268" s="66" t="str">
        <f aca="false">IF(NOT(ISBLANK($B268)),LEFT($B268,3),"")</f>
        <v/>
      </c>
      <c r="B268" s="66"/>
      <c r="C268" s="63" t="s">
        <v>54</v>
      </c>
      <c r="D268" s="66" t="str">
        <f aca="false">IF(NOT(ISBLANK($F268)),LEFT($F268,3),"")</f>
        <v/>
      </c>
      <c r="E268" s="66" t="str">
        <f aca="false">IF(NOT(ISBLANK($F268)),LEFT($F268,6),"")</f>
        <v/>
      </c>
      <c r="F268" s="66"/>
      <c r="G268" s="63" t="s">
        <v>54</v>
      </c>
      <c r="H268" s="66" t="str">
        <f aca="false">IF(NOT(ISBLANK($J268)),LEFT($J268,6),"")</f>
        <v>05.16.</v>
      </c>
      <c r="I268" s="66" t="str">
        <f aca="false">IF(NOT(ISBLANK($J268)),LEFT($J268,9),"")</f>
        <v>05.16.16.</v>
      </c>
      <c r="J268" s="66" t="s">
        <v>1163</v>
      </c>
      <c r="K268" s="63" t="s">
        <v>54</v>
      </c>
      <c r="L268" s="66" t="str">
        <f aca="false">IF(NOT(ISBLANK($N268)),LEFT($N268,9),"")</f>
        <v>05.10.03.</v>
      </c>
      <c r="M268" s="66" t="str">
        <f aca="false">IF(NOT(ISBLANK($N268)),LEFT($N268,12),"")</f>
        <v>05.10.03.02.</v>
      </c>
      <c r="N268" s="66" t="s">
        <v>47</v>
      </c>
      <c r="O268" s="66" t="s">
        <v>1164</v>
      </c>
      <c r="P268" s="63" t="s">
        <v>54</v>
      </c>
      <c r="Q268" s="66" t="str">
        <f aca="false">IF(NOT(ISBLANK($S268)),LEFT($S268,12),"")</f>
        <v>05.07.30.01.</v>
      </c>
      <c r="R268" s="66" t="str">
        <f aca="false">IF(NOT(ISBLANK($S268)),LEFT($S268,18),"")</f>
        <v>05.07.30.01.01.01.</v>
      </c>
      <c r="S268" s="66" t="s">
        <v>1165</v>
      </c>
      <c r="T268" s="67" t="n">
        <v>180</v>
      </c>
    </row>
    <row r="269" customFormat="false" ht="10.15" hidden="false" customHeight="false" outlineLevel="0" collapsed="false">
      <c r="A269" s="66" t="str">
        <f aca="false">IF(NOT(ISBLANK($B269)),LEFT($B269,3),"")</f>
        <v/>
      </c>
      <c r="B269" s="66"/>
      <c r="C269" s="63" t="s">
        <v>54</v>
      </c>
      <c r="D269" s="66" t="str">
        <f aca="false">IF(NOT(ISBLANK($F269)),LEFT($F269,3),"")</f>
        <v/>
      </c>
      <c r="E269" s="66" t="str">
        <f aca="false">IF(NOT(ISBLANK($F269)),LEFT($F269,6),"")</f>
        <v/>
      </c>
      <c r="F269" s="66"/>
      <c r="G269" s="63" t="s">
        <v>54</v>
      </c>
      <c r="H269" s="66" t="str">
        <f aca="false">IF(NOT(ISBLANK($J269)),LEFT($J269,6),"")</f>
        <v>05.16.</v>
      </c>
      <c r="I269" s="66" t="str">
        <f aca="false">IF(NOT(ISBLANK($J269)),LEFT($J269,9),"")</f>
        <v>05.16.17.</v>
      </c>
      <c r="J269" s="66" t="s">
        <v>1166</v>
      </c>
      <c r="K269" s="63" t="s">
        <v>54</v>
      </c>
      <c r="L269" s="66" t="str">
        <f aca="false">IF(NOT(ISBLANK($N269)),LEFT($N269,9),"")</f>
        <v>05.10.03.</v>
      </c>
      <c r="M269" s="66" t="str">
        <f aca="false">IF(NOT(ISBLANK($N269)),LEFT($N269,12),"")</f>
        <v>05.10.03.03.</v>
      </c>
      <c r="N269" s="66" t="s">
        <v>1167</v>
      </c>
      <c r="O269" s="66" t="s">
        <v>1168</v>
      </c>
      <c r="P269" s="63" t="s">
        <v>54</v>
      </c>
      <c r="Q269" s="66" t="str">
        <f aca="false">IF(NOT(ISBLANK($S269)),LEFT($S269,12),"")</f>
        <v>05.07.31.01.</v>
      </c>
      <c r="R269" s="66" t="str">
        <f aca="false">IF(NOT(ISBLANK($S269)),LEFT($S269,18),"")</f>
        <v>05.07.31.01.01.01.</v>
      </c>
      <c r="S269" s="66" t="s">
        <v>1169</v>
      </c>
      <c r="T269" s="67" t="n">
        <v>50</v>
      </c>
    </row>
    <row r="270" customFormat="false" ht="10.15" hidden="false" customHeight="false" outlineLevel="0" collapsed="false">
      <c r="A270" s="66" t="str">
        <f aca="false">IF(NOT(ISBLANK($B270)),LEFT($B270,3),"")</f>
        <v/>
      </c>
      <c r="B270" s="66"/>
      <c r="C270" s="63" t="s">
        <v>54</v>
      </c>
      <c r="D270" s="66" t="str">
        <f aca="false">IF(NOT(ISBLANK($F270)),LEFT($F270,3),"")</f>
        <v/>
      </c>
      <c r="E270" s="66" t="str">
        <f aca="false">IF(NOT(ISBLANK($F270)),LEFT($F270,6),"")</f>
        <v/>
      </c>
      <c r="F270" s="66"/>
      <c r="G270" s="63" t="s">
        <v>54</v>
      </c>
      <c r="H270" s="66" t="str">
        <f aca="false">IF(NOT(ISBLANK($J270)),LEFT($J270,6),"")</f>
        <v>05.16.</v>
      </c>
      <c r="I270" s="66" t="str">
        <f aca="false">IF(NOT(ISBLANK($J270)),LEFT($J270,9),"")</f>
        <v>05.16.18.</v>
      </c>
      <c r="J270" s="66" t="s">
        <v>1170</v>
      </c>
      <c r="K270" s="63" t="s">
        <v>54</v>
      </c>
      <c r="L270" s="66" t="str">
        <f aca="false">IF(NOT(ISBLANK($N270)),LEFT($N270,9),"")</f>
        <v>05.10.04.</v>
      </c>
      <c r="M270" s="66" t="str">
        <f aca="false">IF(NOT(ISBLANK($N270)),LEFT($N270,12),"")</f>
        <v>05.10.04.01.</v>
      </c>
      <c r="N270" s="66" t="s">
        <v>50</v>
      </c>
      <c r="O270" s="66" t="s">
        <v>1171</v>
      </c>
      <c r="P270" s="63" t="s">
        <v>54</v>
      </c>
      <c r="Q270" s="66" t="str">
        <f aca="false">IF(NOT(ISBLANK($S270)),LEFT($S270,12),"")</f>
        <v>05.07.31.02.</v>
      </c>
      <c r="R270" s="66" t="str">
        <f aca="false">IF(NOT(ISBLANK($S270)),LEFT($S270,18),"")</f>
        <v>05.07.31.02.01.01.</v>
      </c>
      <c r="S270" s="66" t="s">
        <v>1172</v>
      </c>
      <c r="T270" s="67" t="n">
        <v>79</v>
      </c>
    </row>
    <row r="271" customFormat="false" ht="10.15" hidden="false" customHeight="false" outlineLevel="0" collapsed="false">
      <c r="A271" s="66" t="str">
        <f aca="false">IF(NOT(ISBLANK($B271)),LEFT($B271,3),"")</f>
        <v/>
      </c>
      <c r="B271" s="66"/>
      <c r="C271" s="63" t="s">
        <v>54</v>
      </c>
      <c r="D271" s="66" t="str">
        <f aca="false">IF(NOT(ISBLANK($F271)),LEFT($F271,3),"")</f>
        <v/>
      </c>
      <c r="E271" s="66" t="str">
        <f aca="false">IF(NOT(ISBLANK($F271)),LEFT($F271,6),"")</f>
        <v/>
      </c>
      <c r="F271" s="66"/>
      <c r="G271" s="63" t="s">
        <v>54</v>
      </c>
      <c r="H271" s="66" t="str">
        <f aca="false">IF(NOT(ISBLANK($J271)),LEFT($J271,6),"")</f>
        <v>05.16.</v>
      </c>
      <c r="I271" s="66" t="str">
        <f aca="false">IF(NOT(ISBLANK($J271)),LEFT($J271,9),"")</f>
        <v>05.16.19.</v>
      </c>
      <c r="J271" s="66" t="s">
        <v>1173</v>
      </c>
      <c r="K271" s="63" t="s">
        <v>54</v>
      </c>
      <c r="L271" s="66" t="str">
        <f aca="false">IF(NOT(ISBLANK($N271)),LEFT($N271,9),"")</f>
        <v>05.10.04.</v>
      </c>
      <c r="M271" s="66" t="str">
        <f aca="false">IF(NOT(ISBLANK($N271)),LEFT($N271,12),"")</f>
        <v>05.10.04.02.</v>
      </c>
      <c r="N271" s="66" t="s">
        <v>1174</v>
      </c>
      <c r="O271" s="66" t="s">
        <v>1175</v>
      </c>
      <c r="P271" s="63" t="s">
        <v>54</v>
      </c>
      <c r="Q271" s="66" t="str">
        <f aca="false">IF(NOT(ISBLANK($S271)),LEFT($S271,12),"")</f>
        <v>05.07.31.03.</v>
      </c>
      <c r="R271" s="66" t="str">
        <f aca="false">IF(NOT(ISBLANK($S271)),LEFT($S271,18),"")</f>
        <v>05.07.31.03.01.01.</v>
      </c>
      <c r="S271" s="66" t="s">
        <v>1176</v>
      </c>
      <c r="T271" s="67" t="n">
        <v>108</v>
      </c>
    </row>
    <row r="272" customFormat="false" ht="10.15" hidden="false" customHeight="false" outlineLevel="0" collapsed="false">
      <c r="A272" s="66" t="str">
        <f aca="false">IF(NOT(ISBLANK($B272)),LEFT($B272,3),"")</f>
        <v/>
      </c>
      <c r="B272" s="66"/>
      <c r="C272" s="63" t="s">
        <v>54</v>
      </c>
      <c r="D272" s="66" t="str">
        <f aca="false">IF(NOT(ISBLANK($F272)),LEFT($F272,3),"")</f>
        <v/>
      </c>
      <c r="E272" s="66" t="str">
        <f aca="false">IF(NOT(ISBLANK($F272)),LEFT($F272,6),"")</f>
        <v/>
      </c>
      <c r="F272" s="66"/>
      <c r="G272" s="63" t="s">
        <v>54</v>
      </c>
      <c r="H272" s="66" t="str">
        <f aca="false">IF(NOT(ISBLANK($J272)),LEFT($J272,6),"")</f>
        <v>05.16.</v>
      </c>
      <c r="I272" s="66" t="str">
        <f aca="false">IF(NOT(ISBLANK($J272)),LEFT($J272,9),"")</f>
        <v>05.16.20.</v>
      </c>
      <c r="J272" s="66" t="s">
        <v>1177</v>
      </c>
      <c r="K272" s="63" t="s">
        <v>54</v>
      </c>
      <c r="L272" s="66" t="str">
        <f aca="false">IF(NOT(ISBLANK($N272)),LEFT($N272,9),"")</f>
        <v>05.10.04.</v>
      </c>
      <c r="M272" s="66" t="str">
        <f aca="false">IF(NOT(ISBLANK($N272)),LEFT($N272,12),"")</f>
        <v>05.10.04.03.</v>
      </c>
      <c r="N272" s="66" t="s">
        <v>1178</v>
      </c>
      <c r="O272" s="66" t="s">
        <v>1179</v>
      </c>
      <c r="P272" s="63" t="s">
        <v>54</v>
      </c>
      <c r="Q272" s="66" t="str">
        <f aca="false">IF(NOT(ISBLANK($S272)),LEFT($S272,12),"")</f>
        <v>05.07.31.04.</v>
      </c>
      <c r="R272" s="66" t="str">
        <f aca="false">IF(NOT(ISBLANK($S272)),LEFT($S272,18),"")</f>
        <v>05.07.31.04.01.01.</v>
      </c>
      <c r="S272" s="66" t="s">
        <v>1180</v>
      </c>
      <c r="T272" s="67" t="n">
        <v>146</v>
      </c>
    </row>
    <row r="273" customFormat="false" ht="10.15" hidden="false" customHeight="false" outlineLevel="0" collapsed="false">
      <c r="A273" s="66" t="str">
        <f aca="false">IF(NOT(ISBLANK($B273)),LEFT($B273,3),"")</f>
        <v/>
      </c>
      <c r="B273" s="66"/>
      <c r="C273" s="63" t="s">
        <v>54</v>
      </c>
      <c r="D273" s="66" t="str">
        <f aca="false">IF(NOT(ISBLANK($F273)),LEFT($F273,3),"")</f>
        <v/>
      </c>
      <c r="E273" s="66" t="str">
        <f aca="false">IF(NOT(ISBLANK($F273)),LEFT($F273,6),"")</f>
        <v/>
      </c>
      <c r="F273" s="66"/>
      <c r="G273" s="63" t="s">
        <v>54</v>
      </c>
      <c r="H273" s="66" t="str">
        <f aca="false">IF(NOT(ISBLANK($J273)),LEFT($J273,6),"")</f>
        <v>05.16.</v>
      </c>
      <c r="I273" s="66" t="str">
        <f aca="false">IF(NOT(ISBLANK($J273)),LEFT($J273,9),"")</f>
        <v>05.16.21.</v>
      </c>
      <c r="J273" s="66" t="s">
        <v>1181</v>
      </c>
      <c r="K273" s="63" t="s">
        <v>54</v>
      </c>
      <c r="L273" s="66" t="str">
        <f aca="false">IF(NOT(ISBLANK($N273)),LEFT($N273,9),"")</f>
        <v>05.10.05.</v>
      </c>
      <c r="M273" s="66" t="str">
        <f aca="false">IF(NOT(ISBLANK($N273)),LEFT($N273,12),"")</f>
        <v>05.10.05.01.</v>
      </c>
      <c r="N273" s="66" t="s">
        <v>1182</v>
      </c>
      <c r="O273" s="66" t="s">
        <v>1183</v>
      </c>
      <c r="P273" s="63" t="s">
        <v>54</v>
      </c>
      <c r="Q273" s="66" t="str">
        <f aca="false">IF(NOT(ISBLANK($S273)),LEFT($S273,12),"")</f>
        <v>05.07.32.01.</v>
      </c>
      <c r="R273" s="66" t="str">
        <f aca="false">IF(NOT(ISBLANK($S273)),LEFT($S273,18),"")</f>
        <v>05.07.32.01.01.01.</v>
      </c>
      <c r="S273" s="66" t="s">
        <v>1184</v>
      </c>
      <c r="T273" s="67" t="n">
        <v>52</v>
      </c>
    </row>
    <row r="274" customFormat="false" ht="10.15" hidden="false" customHeight="false" outlineLevel="0" collapsed="false">
      <c r="A274" s="66" t="str">
        <f aca="false">IF(NOT(ISBLANK($B274)),LEFT($B274,3),"")</f>
        <v/>
      </c>
      <c r="B274" s="66"/>
      <c r="C274" s="63" t="s">
        <v>54</v>
      </c>
      <c r="D274" s="66" t="str">
        <f aca="false">IF(NOT(ISBLANK($F274)),LEFT($F274,3),"")</f>
        <v/>
      </c>
      <c r="E274" s="66" t="str">
        <f aca="false">IF(NOT(ISBLANK($F274)),LEFT($F274,6),"")</f>
        <v/>
      </c>
      <c r="F274" s="66"/>
      <c r="G274" s="63" t="s">
        <v>54</v>
      </c>
      <c r="H274" s="66" t="str">
        <f aca="false">IF(NOT(ISBLANK($J274)),LEFT($J274,6),"")</f>
        <v>05.16.</v>
      </c>
      <c r="I274" s="66" t="str">
        <f aca="false">IF(NOT(ISBLANK($J274)),LEFT($J274,9),"")</f>
        <v>05.16.22.</v>
      </c>
      <c r="J274" s="66" t="s">
        <v>1185</v>
      </c>
      <c r="K274" s="63" t="s">
        <v>54</v>
      </c>
      <c r="L274" s="66" t="str">
        <f aca="false">IF(NOT(ISBLANK($N274)),LEFT($N274,9),"")</f>
        <v>05.10.06.</v>
      </c>
      <c r="M274" s="66" t="str">
        <f aca="false">IF(NOT(ISBLANK($N274)),LEFT($N274,12),"")</f>
        <v>05.10.06.01.</v>
      </c>
      <c r="N274" s="66" t="s">
        <v>1186</v>
      </c>
      <c r="O274" s="66" t="s">
        <v>1187</v>
      </c>
      <c r="P274" s="63" t="s">
        <v>54</v>
      </c>
      <c r="Q274" s="66" t="str">
        <f aca="false">IF(NOT(ISBLANK($S274)),LEFT($S274,12),"")</f>
        <v>05.07.32.02.</v>
      </c>
      <c r="R274" s="66" t="str">
        <f aca="false">IF(NOT(ISBLANK($S274)),LEFT($S274,18),"")</f>
        <v>05.07.32.02.01.01.</v>
      </c>
      <c r="S274" s="66" t="s">
        <v>1188</v>
      </c>
      <c r="T274" s="67" t="n">
        <v>82</v>
      </c>
    </row>
    <row r="275" customFormat="false" ht="10.15" hidden="false" customHeight="false" outlineLevel="0" collapsed="false">
      <c r="A275" s="66" t="str">
        <f aca="false">IF(NOT(ISBLANK($B275)),LEFT($B275,3),"")</f>
        <v/>
      </c>
      <c r="B275" s="66"/>
      <c r="C275" s="63" t="s">
        <v>54</v>
      </c>
      <c r="D275" s="66" t="str">
        <f aca="false">IF(NOT(ISBLANK($F275)),LEFT($F275,3),"")</f>
        <v/>
      </c>
      <c r="E275" s="66" t="str">
        <f aca="false">IF(NOT(ISBLANK($F275)),LEFT($F275,6),"")</f>
        <v/>
      </c>
      <c r="F275" s="66"/>
      <c r="G275" s="63" t="s">
        <v>54</v>
      </c>
      <c r="H275" s="66" t="str">
        <f aca="false">IF(NOT(ISBLANK($J275)),LEFT($J275,6),"")</f>
        <v>05.17.</v>
      </c>
      <c r="I275" s="66" t="str">
        <f aca="false">IF(NOT(ISBLANK($J275)),LEFT($J275,9),"")</f>
        <v>05.17.01.</v>
      </c>
      <c r="J275" s="66" t="s">
        <v>1189</v>
      </c>
      <c r="K275" s="63" t="s">
        <v>54</v>
      </c>
      <c r="L275" s="66" t="str">
        <f aca="false">IF(NOT(ISBLANK($N275)),LEFT($N275,9),"")</f>
        <v>05.10.07.</v>
      </c>
      <c r="M275" s="66" t="str">
        <f aca="false">IF(NOT(ISBLANK($N275)),LEFT($N275,12),"")</f>
        <v>05.10.07.01.</v>
      </c>
      <c r="N275" s="66" t="s">
        <v>1190</v>
      </c>
      <c r="O275" s="66" t="s">
        <v>1191</v>
      </c>
      <c r="P275" s="63" t="s">
        <v>54</v>
      </c>
      <c r="Q275" s="66" t="str">
        <f aca="false">IF(NOT(ISBLANK($S275)),LEFT($S275,12),"")</f>
        <v>05.07.32.03.</v>
      </c>
      <c r="R275" s="66" t="str">
        <f aca="false">IF(NOT(ISBLANK($S275)),LEFT($S275,18),"")</f>
        <v>05.07.32.03.01.01.</v>
      </c>
      <c r="S275" s="66" t="s">
        <v>1192</v>
      </c>
      <c r="T275" s="67" t="n">
        <v>111</v>
      </c>
    </row>
    <row r="276" customFormat="false" ht="10.15" hidden="false" customHeight="false" outlineLevel="0" collapsed="false">
      <c r="A276" s="66" t="str">
        <f aca="false">IF(NOT(ISBLANK($B276)),LEFT($B276,3),"")</f>
        <v/>
      </c>
      <c r="B276" s="66"/>
      <c r="C276" s="63" t="s">
        <v>54</v>
      </c>
      <c r="D276" s="66" t="str">
        <f aca="false">IF(NOT(ISBLANK($F276)),LEFT($F276,3),"")</f>
        <v/>
      </c>
      <c r="E276" s="66" t="str">
        <f aca="false">IF(NOT(ISBLANK($F276)),LEFT($F276,6),"")</f>
        <v/>
      </c>
      <c r="F276" s="66"/>
      <c r="G276" s="63" t="s">
        <v>54</v>
      </c>
      <c r="H276" s="66" t="str">
        <f aca="false">IF(NOT(ISBLANK($J276)),LEFT($J276,6),"")</f>
        <v>05.17.</v>
      </c>
      <c r="I276" s="66" t="str">
        <f aca="false">IF(NOT(ISBLANK($J276)),LEFT($J276,9),"")</f>
        <v>05.17.02.</v>
      </c>
      <c r="J276" s="66" t="s">
        <v>1193</v>
      </c>
      <c r="K276" s="63" t="s">
        <v>54</v>
      </c>
      <c r="L276" s="66" t="str">
        <f aca="false">IF(NOT(ISBLANK($N276)),LEFT($N276,9),"")</f>
        <v>05.10.08.</v>
      </c>
      <c r="M276" s="66" t="str">
        <f aca="false">IF(NOT(ISBLANK($N276)),LEFT($N276,12),"")</f>
        <v>05.10.08.01.</v>
      </c>
      <c r="N276" s="66" t="s">
        <v>1194</v>
      </c>
      <c r="O276" s="66" t="s">
        <v>1195</v>
      </c>
      <c r="P276" s="63" t="s">
        <v>54</v>
      </c>
      <c r="Q276" s="66" t="str">
        <f aca="false">IF(NOT(ISBLANK($S276)),LEFT($S276,12),"")</f>
        <v>05.07.32.04.</v>
      </c>
      <c r="R276" s="66" t="str">
        <f aca="false">IF(NOT(ISBLANK($S276)),LEFT($S276,18),"")</f>
        <v>05.07.32.04.01.01.</v>
      </c>
      <c r="S276" s="66" t="s">
        <v>1196</v>
      </c>
      <c r="T276" s="67" t="n">
        <v>140</v>
      </c>
    </row>
    <row r="277" customFormat="false" ht="10.15" hidden="false" customHeight="false" outlineLevel="0" collapsed="false">
      <c r="A277" s="66" t="str">
        <f aca="false">IF(NOT(ISBLANK($B277)),LEFT($B277,3),"")</f>
        <v/>
      </c>
      <c r="B277" s="66"/>
      <c r="C277" s="63" t="s">
        <v>54</v>
      </c>
      <c r="D277" s="66" t="str">
        <f aca="false">IF(NOT(ISBLANK($F277)),LEFT($F277,3),"")</f>
        <v/>
      </c>
      <c r="E277" s="66" t="str">
        <f aca="false">IF(NOT(ISBLANK($F277)),LEFT($F277,6),"")</f>
        <v/>
      </c>
      <c r="F277" s="66"/>
      <c r="G277" s="63" t="s">
        <v>54</v>
      </c>
      <c r="H277" s="66" t="str">
        <f aca="false">IF(NOT(ISBLANK($J277)),LEFT($J277,6),"")</f>
        <v>05.17.</v>
      </c>
      <c r="I277" s="66" t="str">
        <f aca="false">IF(NOT(ISBLANK($J277)),LEFT($J277,9),"")</f>
        <v>05.17.03.</v>
      </c>
      <c r="J277" s="66" t="s">
        <v>1197</v>
      </c>
      <c r="K277" s="63" t="s">
        <v>54</v>
      </c>
      <c r="L277" s="66" t="str">
        <f aca="false">IF(NOT(ISBLANK($N277)),LEFT($N277,9),"")</f>
        <v>05.10.09.</v>
      </c>
      <c r="M277" s="66" t="str">
        <f aca="false">IF(NOT(ISBLANK($N277)),LEFT($N277,12),"")</f>
        <v>05.10.09.01.</v>
      </c>
      <c r="N277" s="66" t="s">
        <v>1198</v>
      </c>
      <c r="O277" s="66" t="s">
        <v>1199</v>
      </c>
      <c r="P277" s="63" t="s">
        <v>54</v>
      </c>
      <c r="Q277" s="66" t="str">
        <f aca="false">IF(NOT(ISBLANK($S277)),LEFT($S277,12),"")</f>
        <v>05.07.33.01.</v>
      </c>
      <c r="R277" s="66" t="str">
        <f aca="false">IF(NOT(ISBLANK($S277)),LEFT($S277,18),"")</f>
        <v>05.07.33.01.01.01.</v>
      </c>
      <c r="S277" s="66" t="s">
        <v>1200</v>
      </c>
      <c r="T277" s="67" t="n">
        <v>130</v>
      </c>
    </row>
    <row r="278" customFormat="false" ht="10.15" hidden="false" customHeight="false" outlineLevel="0" collapsed="false">
      <c r="A278" s="66" t="str">
        <f aca="false">IF(NOT(ISBLANK($B278)),LEFT($B278,3),"")</f>
        <v/>
      </c>
      <c r="B278" s="66"/>
      <c r="C278" s="63" t="s">
        <v>54</v>
      </c>
      <c r="D278" s="66" t="str">
        <f aca="false">IF(NOT(ISBLANK($F278)),LEFT($F278,3),"")</f>
        <v/>
      </c>
      <c r="E278" s="66" t="str">
        <f aca="false">IF(NOT(ISBLANK($F278)),LEFT($F278,6),"")</f>
        <v/>
      </c>
      <c r="F278" s="66"/>
      <c r="G278" s="63" t="s">
        <v>54</v>
      </c>
      <c r="H278" s="66" t="str">
        <f aca="false">IF(NOT(ISBLANK($J278)),LEFT($J278,6),"")</f>
        <v>05.17.</v>
      </c>
      <c r="I278" s="66" t="str">
        <f aca="false">IF(NOT(ISBLANK($J278)),LEFT($J278,9),"")</f>
        <v>05.17.04.</v>
      </c>
      <c r="J278" s="66" t="s">
        <v>1201</v>
      </c>
      <c r="K278" s="63" t="s">
        <v>54</v>
      </c>
      <c r="L278" s="66" t="str">
        <f aca="false">IF(NOT(ISBLANK($N278)),LEFT($N278,9),"")</f>
        <v>05.10.10.</v>
      </c>
      <c r="M278" s="66" t="str">
        <f aca="false">IF(NOT(ISBLANK($N278)),LEFT($N278,12),"")</f>
        <v>05.10.10.01.</v>
      </c>
      <c r="N278" s="66" t="s">
        <v>1202</v>
      </c>
      <c r="O278" s="66" t="s">
        <v>1203</v>
      </c>
      <c r="P278" s="63" t="s">
        <v>54</v>
      </c>
      <c r="Q278" s="66" t="str">
        <f aca="false">IF(NOT(ISBLANK($S278)),LEFT($S278,12),"")</f>
        <v>05.07.34.01.</v>
      </c>
      <c r="R278" s="66" t="str">
        <f aca="false">IF(NOT(ISBLANK($S278)),LEFT($S278,18),"")</f>
        <v>05.07.34.01.01.01.</v>
      </c>
      <c r="S278" s="66" t="s">
        <v>1204</v>
      </c>
      <c r="T278" s="67" t="n">
        <v>25</v>
      </c>
    </row>
    <row r="279" customFormat="false" ht="10.15" hidden="false" customHeight="false" outlineLevel="0" collapsed="false">
      <c r="A279" s="66" t="str">
        <f aca="false">IF(NOT(ISBLANK($B279)),LEFT($B279,3),"")</f>
        <v/>
      </c>
      <c r="B279" s="66"/>
      <c r="C279" s="63" t="s">
        <v>54</v>
      </c>
      <c r="D279" s="66" t="str">
        <f aca="false">IF(NOT(ISBLANK($F279)),LEFT($F279,3),"")</f>
        <v/>
      </c>
      <c r="E279" s="66" t="str">
        <f aca="false">IF(NOT(ISBLANK($F279)),LEFT($F279,6),"")</f>
        <v/>
      </c>
      <c r="F279" s="66"/>
      <c r="G279" s="63" t="s">
        <v>54</v>
      </c>
      <c r="H279" s="66" t="str">
        <f aca="false">IF(NOT(ISBLANK($J279)),LEFT($J279,6),"")</f>
        <v>05.17.</v>
      </c>
      <c r="I279" s="66" t="str">
        <f aca="false">IF(NOT(ISBLANK($J279)),LEFT($J279,9),"")</f>
        <v>05.17.05.</v>
      </c>
      <c r="J279" s="66" t="s">
        <v>1205</v>
      </c>
      <c r="K279" s="63" t="s">
        <v>54</v>
      </c>
      <c r="L279" s="66" t="str">
        <f aca="false">IF(NOT(ISBLANK($N279)),LEFT($N279,9),"")</f>
        <v>05.10.11.</v>
      </c>
      <c r="M279" s="66" t="str">
        <f aca="false">IF(NOT(ISBLANK($N279)),LEFT($N279,12),"")</f>
        <v>05.10.11.01.</v>
      </c>
      <c r="N279" s="66" t="s">
        <v>1206</v>
      </c>
      <c r="O279" s="66" t="s">
        <v>1207</v>
      </c>
      <c r="P279" s="63" t="s">
        <v>54</v>
      </c>
      <c r="Q279" s="66" t="str">
        <f aca="false">IF(NOT(ISBLANK($S279)),LEFT($S279,12),"")</f>
        <v>05.07.35.01.</v>
      </c>
      <c r="R279" s="66" t="str">
        <f aca="false">IF(NOT(ISBLANK($S279)),LEFT($S279,18),"")</f>
        <v>05.07.35.01.01.01.</v>
      </c>
      <c r="S279" s="66" t="s">
        <v>1208</v>
      </c>
      <c r="T279" s="67" t="n">
        <v>270</v>
      </c>
    </row>
    <row r="280" customFormat="false" ht="10.15" hidden="false" customHeight="false" outlineLevel="0" collapsed="false">
      <c r="A280" s="66" t="str">
        <f aca="false">IF(NOT(ISBLANK($B280)),LEFT($B280,3),"")</f>
        <v/>
      </c>
      <c r="B280" s="66"/>
      <c r="C280" s="63" t="s">
        <v>54</v>
      </c>
      <c r="D280" s="66" t="str">
        <f aca="false">IF(NOT(ISBLANK($F280)),LEFT($F280,3),"")</f>
        <v/>
      </c>
      <c r="E280" s="66" t="str">
        <f aca="false">IF(NOT(ISBLANK($F280)),LEFT($F280,6),"")</f>
        <v/>
      </c>
      <c r="F280" s="66"/>
      <c r="G280" s="63" t="s">
        <v>54</v>
      </c>
      <c r="H280" s="66" t="str">
        <f aca="false">IF(NOT(ISBLANK($J280)),LEFT($J280,6),"")</f>
        <v>05.17.</v>
      </c>
      <c r="I280" s="66" t="str">
        <f aca="false">IF(NOT(ISBLANK($J280)),LEFT($J280,9),"")</f>
        <v>05.17.06.</v>
      </c>
      <c r="J280" s="66" t="s">
        <v>33</v>
      </c>
      <c r="K280" s="63" t="s">
        <v>54</v>
      </c>
      <c r="L280" s="66" t="str">
        <f aca="false">IF(NOT(ISBLANK($N280)),LEFT($N280,9),"")</f>
        <v>05.10.12.</v>
      </c>
      <c r="M280" s="66" t="str">
        <f aca="false">IF(NOT(ISBLANK($N280)),LEFT($N280,12),"")</f>
        <v>05.10.12.01.</v>
      </c>
      <c r="N280" s="66" t="s">
        <v>1209</v>
      </c>
      <c r="O280" s="66" t="s">
        <v>1210</v>
      </c>
      <c r="P280" s="63" t="s">
        <v>54</v>
      </c>
      <c r="Q280" s="66" t="str">
        <f aca="false">IF(NOT(ISBLANK($S280)),LEFT($S280,12),"")</f>
        <v>05.07.36.01.</v>
      </c>
      <c r="R280" s="66" t="str">
        <f aca="false">IF(NOT(ISBLANK($S280)),LEFT($S280,18),"")</f>
        <v>05.07.36.01.01.01.</v>
      </c>
      <c r="S280" s="66" t="s">
        <v>1211</v>
      </c>
      <c r="T280" s="67" t="n">
        <v>50</v>
      </c>
    </row>
    <row r="281" customFormat="false" ht="10.15" hidden="false" customHeight="false" outlineLevel="0" collapsed="false">
      <c r="A281" s="66" t="str">
        <f aca="false">IF(NOT(ISBLANK($B281)),LEFT($B281,3),"")</f>
        <v/>
      </c>
      <c r="B281" s="66"/>
      <c r="C281" s="63" t="s">
        <v>54</v>
      </c>
      <c r="D281" s="66" t="str">
        <f aca="false">IF(NOT(ISBLANK($F281)),LEFT($F281,3),"")</f>
        <v/>
      </c>
      <c r="E281" s="66" t="str">
        <f aca="false">IF(NOT(ISBLANK($F281)),LEFT($F281,6),"")</f>
        <v/>
      </c>
      <c r="F281" s="66"/>
      <c r="G281" s="63" t="s">
        <v>54</v>
      </c>
      <c r="H281" s="66" t="str">
        <f aca="false">IF(NOT(ISBLANK($J281)),LEFT($J281,6),"")</f>
        <v>05.17.</v>
      </c>
      <c r="I281" s="66" t="str">
        <f aca="false">IF(NOT(ISBLANK($J281)),LEFT($J281,9),"")</f>
        <v>05.17.07.</v>
      </c>
      <c r="J281" s="66" t="s">
        <v>36</v>
      </c>
      <c r="K281" s="63" t="s">
        <v>54</v>
      </c>
      <c r="L281" s="66" t="str">
        <f aca="false">IF(NOT(ISBLANK($N281)),LEFT($N281,9),"")</f>
        <v>05.10.12.</v>
      </c>
      <c r="M281" s="66" t="str">
        <f aca="false">IF(NOT(ISBLANK($N281)),LEFT($N281,12),"")</f>
        <v>05.10.12.02.</v>
      </c>
      <c r="N281" s="66" t="s">
        <v>1212</v>
      </c>
      <c r="O281" s="66" t="s">
        <v>1213</v>
      </c>
      <c r="P281" s="63" t="s">
        <v>54</v>
      </c>
      <c r="Q281" s="66" t="str">
        <f aca="false">IF(NOT(ISBLANK($S281)),LEFT($S281,12),"")</f>
        <v>05.08.01.01.</v>
      </c>
      <c r="R281" s="66" t="str">
        <f aca="false">IF(NOT(ISBLANK($S281)),LEFT($S281,18),"")</f>
        <v>05.08.01.01.01.01.</v>
      </c>
      <c r="S281" s="66" t="s">
        <v>1214</v>
      </c>
      <c r="T281" s="67" t="n">
        <v>40</v>
      </c>
    </row>
    <row r="282" customFormat="false" ht="10.15" hidden="false" customHeight="false" outlineLevel="0" collapsed="false">
      <c r="A282" s="66" t="str">
        <f aca="false">IF(NOT(ISBLANK($B282)),LEFT($B282,3),"")</f>
        <v/>
      </c>
      <c r="B282" s="66"/>
      <c r="C282" s="63" t="s">
        <v>54</v>
      </c>
      <c r="D282" s="66" t="str">
        <f aca="false">IF(NOT(ISBLANK($F282)),LEFT($F282,3),"")</f>
        <v/>
      </c>
      <c r="E282" s="66" t="str">
        <f aca="false">IF(NOT(ISBLANK($F282)),LEFT($F282,6),"")</f>
        <v/>
      </c>
      <c r="F282" s="66"/>
      <c r="G282" s="63" t="s">
        <v>54</v>
      </c>
      <c r="H282" s="66" t="str">
        <f aca="false">IF(NOT(ISBLANK($J282)),LEFT($J282,6),"")</f>
        <v>05.17.</v>
      </c>
      <c r="I282" s="66" t="str">
        <f aca="false">IF(NOT(ISBLANK($J282)),LEFT($J282,9),"")</f>
        <v>05.17.08.</v>
      </c>
      <c r="J282" s="66" t="s">
        <v>39</v>
      </c>
      <c r="K282" s="63" t="s">
        <v>54</v>
      </c>
      <c r="L282" s="66" t="str">
        <f aca="false">IF(NOT(ISBLANK($N282)),LEFT($N282,9),"")</f>
        <v>05.10.12.</v>
      </c>
      <c r="M282" s="66" t="str">
        <f aca="false">IF(NOT(ISBLANK($N282)),LEFT($N282,12),"")</f>
        <v>05.10.12.03.</v>
      </c>
      <c r="N282" s="66" t="s">
        <v>1215</v>
      </c>
      <c r="O282" s="66" t="s">
        <v>1216</v>
      </c>
      <c r="P282" s="63" t="s">
        <v>54</v>
      </c>
      <c r="Q282" s="66" t="str">
        <f aca="false">IF(NOT(ISBLANK($S282)),LEFT($S282,12),"")</f>
        <v>05.08.01.02.</v>
      </c>
      <c r="R282" s="66" t="str">
        <f aca="false">IF(NOT(ISBLANK($S282)),LEFT($S282,18),"")</f>
        <v>05.08.01.02.01.01.</v>
      </c>
      <c r="S282" s="66" t="s">
        <v>1217</v>
      </c>
      <c r="T282" s="67" t="n">
        <v>80</v>
      </c>
    </row>
    <row r="283" customFormat="false" ht="10.15" hidden="false" customHeight="false" outlineLevel="0" collapsed="false">
      <c r="A283" s="66" t="str">
        <f aca="false">IF(NOT(ISBLANK($B283)),LEFT($B283,3),"")</f>
        <v/>
      </c>
      <c r="B283" s="66"/>
      <c r="C283" s="63" t="s">
        <v>54</v>
      </c>
      <c r="D283" s="66" t="str">
        <f aca="false">IF(NOT(ISBLANK($F283)),LEFT($F283,3),"")</f>
        <v/>
      </c>
      <c r="E283" s="66" t="str">
        <f aca="false">IF(NOT(ISBLANK($F283)),LEFT($F283,6),"")</f>
        <v/>
      </c>
      <c r="F283" s="66"/>
      <c r="G283" s="63" t="s">
        <v>54</v>
      </c>
      <c r="H283" s="66" t="str">
        <f aca="false">IF(NOT(ISBLANK($J283)),LEFT($J283,6),"")</f>
        <v>05.17.</v>
      </c>
      <c r="I283" s="66" t="str">
        <f aca="false">IF(NOT(ISBLANK($J283)),LEFT($J283,9),"")</f>
        <v>05.17.09.</v>
      </c>
      <c r="J283" s="66" t="s">
        <v>1218</v>
      </c>
      <c r="K283" s="63" t="s">
        <v>54</v>
      </c>
      <c r="L283" s="66" t="str">
        <f aca="false">IF(NOT(ISBLANK($N283)),LEFT($N283,9),"")</f>
        <v>05.10.12.</v>
      </c>
      <c r="M283" s="66" t="str">
        <f aca="false">IF(NOT(ISBLANK($N283)),LEFT($N283,12),"")</f>
        <v>05.10.12.04.</v>
      </c>
      <c r="N283" s="66" t="s">
        <v>1219</v>
      </c>
      <c r="O283" s="66" t="s">
        <v>1220</v>
      </c>
      <c r="P283" s="63" t="s">
        <v>54</v>
      </c>
      <c r="Q283" s="66" t="str">
        <f aca="false">IF(NOT(ISBLANK($S283)),LEFT($S283,12),"")</f>
        <v>05.08.01.03.</v>
      </c>
      <c r="R283" s="66" t="str">
        <f aca="false">IF(NOT(ISBLANK($S283)),LEFT($S283,18),"")</f>
        <v>05.08.01.03.01.01.</v>
      </c>
      <c r="S283" s="66" t="s">
        <v>1221</v>
      </c>
      <c r="T283" s="67" t="n">
        <v>160</v>
      </c>
    </row>
    <row r="284" customFormat="false" ht="10.15" hidden="false" customHeight="false" outlineLevel="0" collapsed="false">
      <c r="A284" s="66" t="str">
        <f aca="false">IF(NOT(ISBLANK($B284)),LEFT($B284,3),"")</f>
        <v/>
      </c>
      <c r="B284" s="66"/>
      <c r="C284" s="63" t="s">
        <v>54</v>
      </c>
      <c r="D284" s="66" t="str">
        <f aca="false">IF(NOT(ISBLANK($F284)),LEFT($F284,3),"")</f>
        <v/>
      </c>
      <c r="E284" s="66" t="str">
        <f aca="false">IF(NOT(ISBLANK($F284)),LEFT($F284,6),"")</f>
        <v/>
      </c>
      <c r="F284" s="66"/>
      <c r="G284" s="63" t="s">
        <v>54</v>
      </c>
      <c r="H284" s="66" t="str">
        <f aca="false">IF(NOT(ISBLANK($J284)),LEFT($J284,6),"")</f>
        <v>05.17.</v>
      </c>
      <c r="I284" s="66" t="str">
        <f aca="false">IF(NOT(ISBLANK($J284)),LEFT($J284,9),"")</f>
        <v>05.17.10.</v>
      </c>
      <c r="J284" s="66" t="s">
        <v>1222</v>
      </c>
      <c r="K284" s="63" t="s">
        <v>54</v>
      </c>
      <c r="L284" s="66" t="str">
        <f aca="false">IF(NOT(ISBLANK($N284)),LEFT($N284,9),"")</f>
        <v>05.10.12.</v>
      </c>
      <c r="M284" s="66" t="str">
        <f aca="false">IF(NOT(ISBLANK($N284)),LEFT($N284,12),"")</f>
        <v>05.10.12.05.</v>
      </c>
      <c r="N284" s="66" t="s">
        <v>1223</v>
      </c>
      <c r="O284" s="66" t="s">
        <v>1224</v>
      </c>
      <c r="P284" s="63" t="s">
        <v>54</v>
      </c>
      <c r="Q284" s="66" t="str">
        <f aca="false">IF(NOT(ISBLANK($S284)),LEFT($S284,12),"")</f>
        <v>05.08.02.01.</v>
      </c>
      <c r="R284" s="66" t="str">
        <f aca="false">IF(NOT(ISBLANK($S284)),LEFT($S284,18),"")</f>
        <v>05.08.02.01.01.01.</v>
      </c>
      <c r="S284" s="66" t="s">
        <v>1225</v>
      </c>
      <c r="T284" s="67" t="n">
        <v>24</v>
      </c>
    </row>
    <row r="285" customFormat="false" ht="10.15" hidden="false" customHeight="false" outlineLevel="0" collapsed="false">
      <c r="A285" s="66" t="str">
        <f aca="false">IF(NOT(ISBLANK($B285)),LEFT($B285,3),"")</f>
        <v/>
      </c>
      <c r="B285" s="66"/>
      <c r="C285" s="63" t="s">
        <v>54</v>
      </c>
      <c r="D285" s="66" t="str">
        <f aca="false">IF(NOT(ISBLANK($F285)),LEFT($F285,3),"")</f>
        <v/>
      </c>
      <c r="E285" s="66" t="str">
        <f aca="false">IF(NOT(ISBLANK($F285)),LEFT($F285,6),"")</f>
        <v/>
      </c>
      <c r="F285" s="66"/>
      <c r="G285" s="63" t="s">
        <v>54</v>
      </c>
      <c r="H285" s="66" t="str">
        <f aca="false">IF(NOT(ISBLANK($J285)),LEFT($J285,6),"")</f>
        <v>05.17.</v>
      </c>
      <c r="I285" s="66" t="str">
        <f aca="false">IF(NOT(ISBLANK($J285)),LEFT($J285,9),"")</f>
        <v>05.17.11.</v>
      </c>
      <c r="J285" s="66" t="s">
        <v>1226</v>
      </c>
      <c r="K285" s="63" t="s">
        <v>54</v>
      </c>
      <c r="L285" s="66" t="str">
        <f aca="false">IF(NOT(ISBLANK($N285)),LEFT($N285,9),"")</f>
        <v>05.10.13.</v>
      </c>
      <c r="M285" s="66" t="str">
        <f aca="false">IF(NOT(ISBLANK($N285)),LEFT($N285,12),"")</f>
        <v>05.10.13.01.</v>
      </c>
      <c r="N285" s="66" t="s">
        <v>1227</v>
      </c>
      <c r="O285" s="66" t="s">
        <v>1228</v>
      </c>
      <c r="P285" s="63" t="s">
        <v>54</v>
      </c>
      <c r="Q285" s="66" t="str">
        <f aca="false">IF(NOT(ISBLANK($S285)),LEFT($S285,12),"")</f>
        <v>05.08.02.02.</v>
      </c>
      <c r="R285" s="66" t="str">
        <f aca="false">IF(NOT(ISBLANK($S285)),LEFT($S285,18),"")</f>
        <v>05.08.02.02.01.01.</v>
      </c>
      <c r="S285" s="66" t="s">
        <v>1229</v>
      </c>
      <c r="T285" s="67" t="n">
        <v>40</v>
      </c>
    </row>
    <row r="286" customFormat="false" ht="10.15" hidden="false" customHeight="false" outlineLevel="0" collapsed="false">
      <c r="A286" s="66" t="str">
        <f aca="false">IF(NOT(ISBLANK($B286)),LEFT($B286,3),"")</f>
        <v/>
      </c>
      <c r="B286" s="66"/>
      <c r="C286" s="63" t="s">
        <v>54</v>
      </c>
      <c r="D286" s="66" t="str">
        <f aca="false">IF(NOT(ISBLANK($F286)),LEFT($F286,3),"")</f>
        <v/>
      </c>
      <c r="E286" s="66" t="str">
        <f aca="false">IF(NOT(ISBLANK($F286)),LEFT($F286,6),"")</f>
        <v/>
      </c>
      <c r="F286" s="66"/>
      <c r="G286" s="63" t="s">
        <v>54</v>
      </c>
      <c r="H286" s="66" t="str">
        <f aca="false">IF(NOT(ISBLANK($J286)),LEFT($J286,6),"")</f>
        <v>05.17.</v>
      </c>
      <c r="I286" s="66" t="str">
        <f aca="false">IF(NOT(ISBLANK($J286)),LEFT($J286,9),"")</f>
        <v>05.17.12.</v>
      </c>
      <c r="J286" s="66" t="s">
        <v>1230</v>
      </c>
      <c r="K286" s="63" t="s">
        <v>54</v>
      </c>
      <c r="L286" s="66" t="str">
        <f aca="false">IF(NOT(ISBLANK($N286)),LEFT($N286,9),"")</f>
        <v>05.10.13.</v>
      </c>
      <c r="M286" s="66" t="str">
        <f aca="false">IF(NOT(ISBLANK($N286)),LEFT($N286,12),"")</f>
        <v>05.10.13.02.</v>
      </c>
      <c r="N286" s="66" t="s">
        <v>1231</v>
      </c>
      <c r="O286" s="66" t="s">
        <v>1232</v>
      </c>
      <c r="P286" s="63" t="s">
        <v>54</v>
      </c>
      <c r="Q286" s="66" t="str">
        <f aca="false">IF(NOT(ISBLANK($S286)),LEFT($S286,12),"")</f>
        <v>05.08.02.03.</v>
      </c>
      <c r="R286" s="66" t="str">
        <f aca="false">IF(NOT(ISBLANK($S286)),LEFT($S286,18),"")</f>
        <v>05.08.02.03.01.01.</v>
      </c>
      <c r="S286" s="66" t="s">
        <v>1233</v>
      </c>
      <c r="T286" s="67" t="n">
        <v>80</v>
      </c>
    </row>
    <row r="287" customFormat="false" ht="10.15" hidden="false" customHeight="false" outlineLevel="0" collapsed="false">
      <c r="A287" s="66" t="str">
        <f aca="false">IF(NOT(ISBLANK($B287)),LEFT($B287,3),"")</f>
        <v/>
      </c>
      <c r="B287" s="66"/>
      <c r="C287" s="63" t="s">
        <v>54</v>
      </c>
      <c r="D287" s="66" t="str">
        <f aca="false">IF(NOT(ISBLANK($F287)),LEFT($F287,3),"")</f>
        <v/>
      </c>
      <c r="E287" s="66" t="str">
        <f aca="false">IF(NOT(ISBLANK($F287)),LEFT($F287,6),"")</f>
        <v/>
      </c>
      <c r="F287" s="66"/>
      <c r="G287" s="63" t="s">
        <v>54</v>
      </c>
      <c r="H287" s="66" t="str">
        <f aca="false">IF(NOT(ISBLANK($J287)),LEFT($J287,6),"")</f>
        <v>05.17.</v>
      </c>
      <c r="I287" s="66" t="str">
        <f aca="false">IF(NOT(ISBLANK($J287)),LEFT($J287,9),"")</f>
        <v>05.17.13.</v>
      </c>
      <c r="J287" s="66" t="s">
        <v>1234</v>
      </c>
      <c r="K287" s="63" t="s">
        <v>54</v>
      </c>
      <c r="L287" s="66" t="str">
        <f aca="false">IF(NOT(ISBLANK($N287)),LEFT($N287,9),"")</f>
        <v>05.10.13.</v>
      </c>
      <c r="M287" s="66" t="str">
        <f aca="false">IF(NOT(ISBLANK($N287)),LEFT($N287,12),"")</f>
        <v>05.10.13.03.</v>
      </c>
      <c r="N287" s="66" t="s">
        <v>1235</v>
      </c>
      <c r="O287" s="66" t="s">
        <v>1236</v>
      </c>
      <c r="P287" s="63" t="s">
        <v>54</v>
      </c>
      <c r="Q287" s="66" t="str">
        <f aca="false">IF(NOT(ISBLANK($S287)),LEFT($S287,12),"")</f>
        <v>05.08.03.01.</v>
      </c>
      <c r="R287" s="66" t="str">
        <f aca="false">IF(NOT(ISBLANK($S287)),LEFT($S287,18),"")</f>
        <v>05.08.03.01.01.01.</v>
      </c>
      <c r="S287" s="66" t="s">
        <v>1237</v>
      </c>
      <c r="T287" s="67" t="n">
        <v>16</v>
      </c>
    </row>
    <row r="288" customFormat="false" ht="10.15" hidden="false" customHeight="false" outlineLevel="0" collapsed="false">
      <c r="A288" s="66" t="str">
        <f aca="false">IF(NOT(ISBLANK($B288)),LEFT($B288,3),"")</f>
        <v/>
      </c>
      <c r="B288" s="66"/>
      <c r="C288" s="63" t="s">
        <v>54</v>
      </c>
      <c r="D288" s="66" t="str">
        <f aca="false">IF(NOT(ISBLANK($F288)),LEFT($F288,3),"")</f>
        <v/>
      </c>
      <c r="E288" s="66" t="str">
        <f aca="false">IF(NOT(ISBLANK($F288)),LEFT($F288,6),"")</f>
        <v/>
      </c>
      <c r="F288" s="66"/>
      <c r="G288" s="63" t="s">
        <v>54</v>
      </c>
      <c r="H288" s="66" t="str">
        <f aca="false">IF(NOT(ISBLANK($J288)),LEFT($J288,6),"")</f>
        <v>05.17.</v>
      </c>
      <c r="I288" s="66" t="str">
        <f aca="false">IF(NOT(ISBLANK($J288)),LEFT($J288,9),"")</f>
        <v>05.17.14.</v>
      </c>
      <c r="J288" s="66" t="s">
        <v>1238</v>
      </c>
      <c r="K288" s="63" t="s">
        <v>54</v>
      </c>
      <c r="L288" s="66" t="str">
        <f aca="false">IF(NOT(ISBLANK($N288)),LEFT($N288,9),"")</f>
        <v>05.10.13.</v>
      </c>
      <c r="M288" s="66" t="str">
        <f aca="false">IF(NOT(ISBLANK($N288)),LEFT($N288,12),"")</f>
        <v>05.10.13.04.</v>
      </c>
      <c r="N288" s="66" t="s">
        <v>1239</v>
      </c>
      <c r="O288" s="66" t="s">
        <v>1240</v>
      </c>
      <c r="P288" s="63" t="s">
        <v>54</v>
      </c>
      <c r="Q288" s="66" t="str">
        <f aca="false">IF(NOT(ISBLANK($S288)),LEFT($S288,12),"")</f>
        <v>05.09.01.01.</v>
      </c>
      <c r="R288" s="66" t="str">
        <f aca="false">IF(NOT(ISBLANK($S288)),LEFT($S288,18),"")</f>
        <v>05.09.01.01.01.01.</v>
      </c>
      <c r="S288" s="66" t="s">
        <v>1241</v>
      </c>
      <c r="T288" s="67" t="n">
        <v>6</v>
      </c>
    </row>
    <row r="289" customFormat="false" ht="10.15" hidden="false" customHeight="false" outlineLevel="0" collapsed="false">
      <c r="A289" s="66" t="str">
        <f aca="false">IF(NOT(ISBLANK($B289)),LEFT($B289,3),"")</f>
        <v/>
      </c>
      <c r="B289" s="66"/>
      <c r="C289" s="63" t="s">
        <v>54</v>
      </c>
      <c r="D289" s="66" t="str">
        <f aca="false">IF(NOT(ISBLANK($F289)),LEFT($F289,3),"")</f>
        <v/>
      </c>
      <c r="E289" s="66" t="str">
        <f aca="false">IF(NOT(ISBLANK($F289)),LEFT($F289,6),"")</f>
        <v/>
      </c>
      <c r="F289" s="66"/>
      <c r="G289" s="63" t="s">
        <v>54</v>
      </c>
      <c r="H289" s="66" t="str">
        <f aca="false">IF(NOT(ISBLANK($J289)),LEFT($J289,6),"")</f>
        <v>05.17.</v>
      </c>
      <c r="I289" s="66" t="str">
        <f aca="false">IF(NOT(ISBLANK($J289)),LEFT($J289,9),"")</f>
        <v>05.17.15.</v>
      </c>
      <c r="J289" s="66" t="s">
        <v>1242</v>
      </c>
      <c r="K289" s="63" t="s">
        <v>54</v>
      </c>
      <c r="L289" s="66" t="str">
        <f aca="false">IF(NOT(ISBLANK($N289)),LEFT($N289,9),"")</f>
        <v>05.10.13.</v>
      </c>
      <c r="M289" s="66" t="str">
        <f aca="false">IF(NOT(ISBLANK($N289)),LEFT($N289,12),"")</f>
        <v>05.10.13.05.</v>
      </c>
      <c r="N289" s="66" t="s">
        <v>1243</v>
      </c>
      <c r="O289" s="66" t="s">
        <v>1244</v>
      </c>
      <c r="P289" s="63" t="s">
        <v>54</v>
      </c>
      <c r="Q289" s="66" t="str">
        <f aca="false">IF(NOT(ISBLANK($S289)),LEFT($S289,12),"")</f>
        <v>05.09.01.02.</v>
      </c>
      <c r="R289" s="66" t="str">
        <f aca="false">IF(NOT(ISBLANK($S289)),LEFT($S289,18),"")</f>
        <v>05.09.01.02.01.01.</v>
      </c>
      <c r="S289" s="66" t="s">
        <v>1245</v>
      </c>
      <c r="T289" s="67" t="n">
        <v>10</v>
      </c>
    </row>
    <row r="290" customFormat="false" ht="10.15" hidden="false" customHeight="false" outlineLevel="0" collapsed="false">
      <c r="A290" s="66" t="str">
        <f aca="false">IF(NOT(ISBLANK($B290)),LEFT($B290,3),"")</f>
        <v/>
      </c>
      <c r="B290" s="66"/>
      <c r="C290" s="63" t="s">
        <v>54</v>
      </c>
      <c r="D290" s="66" t="str">
        <f aca="false">IF(NOT(ISBLANK($F290)),LEFT($F290,3),"")</f>
        <v/>
      </c>
      <c r="E290" s="66" t="str">
        <f aca="false">IF(NOT(ISBLANK($F290)),LEFT($F290,6),"")</f>
        <v/>
      </c>
      <c r="F290" s="66"/>
      <c r="G290" s="63" t="s">
        <v>54</v>
      </c>
      <c r="H290" s="66" t="str">
        <f aca="false">IF(NOT(ISBLANK($J290)),LEFT($J290,6),"")</f>
        <v>05.18.</v>
      </c>
      <c r="I290" s="66" t="str">
        <f aca="false">IF(NOT(ISBLANK($J290)),LEFT($J290,9),"")</f>
        <v>05.18.01.</v>
      </c>
      <c r="J290" s="66" t="s">
        <v>1246</v>
      </c>
      <c r="K290" s="63" t="s">
        <v>54</v>
      </c>
      <c r="L290" s="66" t="str">
        <f aca="false">IF(NOT(ISBLANK($N290)),LEFT($N290,9),"")</f>
        <v>05.10.14.</v>
      </c>
      <c r="M290" s="66" t="str">
        <f aca="false">IF(NOT(ISBLANK($N290)),LEFT($N290,12),"")</f>
        <v>05.10.14.01.</v>
      </c>
      <c r="N290" s="66" t="s">
        <v>1247</v>
      </c>
      <c r="O290" s="66" t="s">
        <v>1248</v>
      </c>
      <c r="P290" s="63" t="s">
        <v>54</v>
      </c>
      <c r="Q290" s="66" t="str">
        <f aca="false">IF(NOT(ISBLANK($S290)),LEFT($S290,12),"")</f>
        <v>05.09.01.03.</v>
      </c>
      <c r="R290" s="66" t="str">
        <f aca="false">IF(NOT(ISBLANK($S290)),LEFT($S290,18),"")</f>
        <v>05.09.01.03.01.01.</v>
      </c>
      <c r="S290" s="66" t="s">
        <v>1249</v>
      </c>
      <c r="T290" s="67" t="n">
        <v>18</v>
      </c>
    </row>
    <row r="291" customFormat="false" ht="10.15" hidden="false" customHeight="false" outlineLevel="0" collapsed="false">
      <c r="A291" s="66" t="str">
        <f aca="false">IF(NOT(ISBLANK($B291)),LEFT($B291,3),"")</f>
        <v/>
      </c>
      <c r="B291" s="66"/>
      <c r="C291" s="63" t="s">
        <v>54</v>
      </c>
      <c r="D291" s="66" t="str">
        <f aca="false">IF(NOT(ISBLANK($F291)),LEFT($F291,3),"")</f>
        <v/>
      </c>
      <c r="E291" s="66" t="str">
        <f aca="false">IF(NOT(ISBLANK($F291)),LEFT($F291,6),"")</f>
        <v/>
      </c>
      <c r="F291" s="66"/>
      <c r="G291" s="63" t="s">
        <v>54</v>
      </c>
      <c r="H291" s="66" t="str">
        <f aca="false">IF(NOT(ISBLANK($J291)),LEFT($J291,6),"")</f>
        <v>05.18.</v>
      </c>
      <c r="I291" s="66" t="str">
        <f aca="false">IF(NOT(ISBLANK($J291)),LEFT($J291,9),"")</f>
        <v>05.18.02.</v>
      </c>
      <c r="J291" s="66" t="s">
        <v>1250</v>
      </c>
      <c r="K291" s="63" t="s">
        <v>54</v>
      </c>
      <c r="L291" s="66" t="str">
        <f aca="false">IF(NOT(ISBLANK($N291)),LEFT($N291,9),"")</f>
        <v>05.10.15.</v>
      </c>
      <c r="M291" s="66" t="str">
        <f aca="false">IF(NOT(ISBLANK($N291)),LEFT($N291,12),"")</f>
        <v>05.10.15.01.</v>
      </c>
      <c r="N291" s="66" t="s">
        <v>1251</v>
      </c>
      <c r="O291" s="66" t="s">
        <v>1252</v>
      </c>
      <c r="P291" s="63" t="s">
        <v>54</v>
      </c>
      <c r="Q291" s="66" t="str">
        <f aca="false">IF(NOT(ISBLANK($S291)),LEFT($S291,12),"")</f>
        <v>05.09.02.01.</v>
      </c>
      <c r="R291" s="66" t="str">
        <f aca="false">IF(NOT(ISBLANK($S291)),LEFT($S291,18),"")</f>
        <v>05.09.02.01.01.01.</v>
      </c>
      <c r="S291" s="66" t="s">
        <v>1253</v>
      </c>
      <c r="T291" s="67" t="n">
        <v>3</v>
      </c>
    </row>
    <row r="292" customFormat="false" ht="10.15" hidden="false" customHeight="false" outlineLevel="0" collapsed="false">
      <c r="A292" s="66" t="str">
        <f aca="false">IF(NOT(ISBLANK($B292)),LEFT($B292,3),"")</f>
        <v/>
      </c>
      <c r="B292" s="66"/>
      <c r="C292" s="63" t="s">
        <v>54</v>
      </c>
      <c r="D292" s="66" t="str">
        <f aca="false">IF(NOT(ISBLANK($F292)),LEFT($F292,3),"")</f>
        <v/>
      </c>
      <c r="E292" s="66" t="str">
        <f aca="false">IF(NOT(ISBLANK($F292)),LEFT($F292,6),"")</f>
        <v/>
      </c>
      <c r="F292" s="66"/>
      <c r="G292" s="63" t="s">
        <v>54</v>
      </c>
      <c r="H292" s="66" t="str">
        <f aca="false">IF(NOT(ISBLANK($J292)),LEFT($J292,6),"")</f>
        <v>05.18.</v>
      </c>
      <c r="I292" s="66" t="str">
        <f aca="false">IF(NOT(ISBLANK($J292)),LEFT($J292,9),"")</f>
        <v>05.18.03.</v>
      </c>
      <c r="J292" s="66" t="s">
        <v>1254</v>
      </c>
      <c r="K292" s="63" t="s">
        <v>54</v>
      </c>
      <c r="L292" s="66" t="str">
        <f aca="false">IF(NOT(ISBLANK($N292)),LEFT($N292,9),"")</f>
        <v>05.10.15.</v>
      </c>
      <c r="M292" s="66" t="str">
        <f aca="false">IF(NOT(ISBLANK($N292)),LEFT($N292,12),"")</f>
        <v>05.10.15.02.</v>
      </c>
      <c r="N292" s="66" t="s">
        <v>1255</v>
      </c>
      <c r="O292" s="66" t="s">
        <v>1256</v>
      </c>
      <c r="P292" s="63" t="s">
        <v>54</v>
      </c>
      <c r="Q292" s="66" t="str">
        <f aca="false">IF(NOT(ISBLANK($S292)),LEFT($S292,12),"")</f>
        <v>05.09.02.02.</v>
      </c>
      <c r="R292" s="66" t="str">
        <f aca="false">IF(NOT(ISBLANK($S292)),LEFT($S292,18),"")</f>
        <v>05.09.02.02.01.01.</v>
      </c>
      <c r="S292" s="66" t="s">
        <v>1257</v>
      </c>
      <c r="T292" s="67" t="n">
        <v>5</v>
      </c>
    </row>
    <row r="293" customFormat="false" ht="10.15" hidden="false" customHeight="false" outlineLevel="0" collapsed="false">
      <c r="A293" s="66" t="str">
        <f aca="false">IF(NOT(ISBLANK($B293)),LEFT($B293,3),"")</f>
        <v/>
      </c>
      <c r="B293" s="66"/>
      <c r="C293" s="63" t="s">
        <v>54</v>
      </c>
      <c r="D293" s="66" t="str">
        <f aca="false">IF(NOT(ISBLANK($F293)),LEFT($F293,3),"")</f>
        <v/>
      </c>
      <c r="E293" s="66" t="str">
        <f aca="false">IF(NOT(ISBLANK($F293)),LEFT($F293,6),"")</f>
        <v/>
      </c>
      <c r="F293" s="66"/>
      <c r="G293" s="63" t="s">
        <v>54</v>
      </c>
      <c r="H293" s="66" t="str">
        <f aca="false">IF(NOT(ISBLANK($J293)),LEFT($J293,6),"")</f>
        <v>05.18.</v>
      </c>
      <c r="I293" s="66" t="str">
        <f aca="false">IF(NOT(ISBLANK($J293)),LEFT($J293,9),"")</f>
        <v>05.18.04.</v>
      </c>
      <c r="J293" s="66" t="s">
        <v>1258</v>
      </c>
      <c r="K293" s="63" t="s">
        <v>54</v>
      </c>
      <c r="L293" s="66" t="str">
        <f aca="false">IF(NOT(ISBLANK($N293)),LEFT($N293,9),"")</f>
        <v>05.10.15.</v>
      </c>
      <c r="M293" s="66" t="str">
        <f aca="false">IF(NOT(ISBLANK($N293)),LEFT($N293,12),"")</f>
        <v>05.10.15.03.</v>
      </c>
      <c r="N293" s="66" t="s">
        <v>1259</v>
      </c>
      <c r="O293" s="66" t="s">
        <v>1260</v>
      </c>
      <c r="P293" s="63" t="s">
        <v>54</v>
      </c>
      <c r="Q293" s="66" t="str">
        <f aca="false">IF(NOT(ISBLANK($S293)),LEFT($S293,12),"")</f>
        <v>05.09.02.03.</v>
      </c>
      <c r="R293" s="66" t="str">
        <f aca="false">IF(NOT(ISBLANK($S293)),LEFT($S293,18),"")</f>
        <v>05.09.02.03.01.01.</v>
      </c>
      <c r="S293" s="66" t="s">
        <v>1261</v>
      </c>
      <c r="T293" s="67" t="n">
        <v>9</v>
      </c>
    </row>
    <row r="294" customFormat="false" ht="10.15" hidden="false" customHeight="false" outlineLevel="0" collapsed="false">
      <c r="A294" s="66" t="str">
        <f aca="false">IF(NOT(ISBLANK($B294)),LEFT($B294,3),"")</f>
        <v/>
      </c>
      <c r="B294" s="66"/>
      <c r="C294" s="63" t="s">
        <v>54</v>
      </c>
      <c r="D294" s="66" t="str">
        <f aca="false">IF(NOT(ISBLANK($F294)),LEFT($F294,3),"")</f>
        <v/>
      </c>
      <c r="E294" s="66" t="str">
        <f aca="false">IF(NOT(ISBLANK($F294)),LEFT($F294,6),"")</f>
        <v/>
      </c>
      <c r="F294" s="66"/>
      <c r="G294" s="63" t="s">
        <v>54</v>
      </c>
      <c r="H294" s="66" t="str">
        <f aca="false">IF(NOT(ISBLANK($J294)),LEFT($J294,6),"")</f>
        <v>05.18.</v>
      </c>
      <c r="I294" s="66" t="str">
        <f aca="false">IF(NOT(ISBLANK($J294)),LEFT($J294,9),"")</f>
        <v>05.18.05.</v>
      </c>
      <c r="J294" s="66" t="s">
        <v>1262</v>
      </c>
      <c r="K294" s="63" t="s">
        <v>54</v>
      </c>
      <c r="L294" s="66" t="str">
        <f aca="false">IF(NOT(ISBLANK($N294)),LEFT($N294,9),"")</f>
        <v>05.10.15.</v>
      </c>
      <c r="M294" s="66" t="str">
        <f aca="false">IF(NOT(ISBLANK($N294)),LEFT($N294,12),"")</f>
        <v>05.10.15.04.</v>
      </c>
      <c r="N294" s="66" t="s">
        <v>1263</v>
      </c>
      <c r="O294" s="66" t="s">
        <v>1264</v>
      </c>
      <c r="P294" s="63" t="s">
        <v>54</v>
      </c>
      <c r="Q294" s="66" t="str">
        <f aca="false">IF(NOT(ISBLANK($S294)),LEFT($S294,12),"")</f>
        <v>05.09.03.01.</v>
      </c>
      <c r="R294" s="66" t="str">
        <f aca="false">IF(NOT(ISBLANK($S294)),LEFT($S294,18),"")</f>
        <v>05.09.03.01.01.01.</v>
      </c>
      <c r="S294" s="66" t="s">
        <v>1265</v>
      </c>
      <c r="T294" s="67" t="n">
        <v>8</v>
      </c>
    </row>
    <row r="295" customFormat="false" ht="10.15" hidden="false" customHeight="false" outlineLevel="0" collapsed="false">
      <c r="A295" s="66" t="str">
        <f aca="false">IF(NOT(ISBLANK($B295)),LEFT($B295,3),"")</f>
        <v/>
      </c>
      <c r="B295" s="66"/>
      <c r="C295" s="63" t="s">
        <v>54</v>
      </c>
      <c r="D295" s="66" t="str">
        <f aca="false">IF(NOT(ISBLANK($F295)),LEFT($F295,3),"")</f>
        <v/>
      </c>
      <c r="E295" s="66" t="str">
        <f aca="false">IF(NOT(ISBLANK($F295)),LEFT($F295,6),"")</f>
        <v/>
      </c>
      <c r="F295" s="66"/>
      <c r="G295" s="63" t="s">
        <v>54</v>
      </c>
      <c r="H295" s="66" t="str">
        <f aca="false">IF(NOT(ISBLANK($J295)),LEFT($J295,6),"")</f>
        <v>05.18.</v>
      </c>
      <c r="I295" s="66" t="str">
        <f aca="false">IF(NOT(ISBLANK($J295)),LEFT($J295,9),"")</f>
        <v>05.18.06.</v>
      </c>
      <c r="J295" s="66" t="s">
        <v>1266</v>
      </c>
      <c r="K295" s="63" t="s">
        <v>54</v>
      </c>
      <c r="L295" s="66" t="str">
        <f aca="false">IF(NOT(ISBLANK($N295)),LEFT($N295,9),"")</f>
        <v>05.10.15.</v>
      </c>
      <c r="M295" s="66" t="str">
        <f aca="false">IF(NOT(ISBLANK($N295)),LEFT($N295,12),"")</f>
        <v>05.10.15.05.</v>
      </c>
      <c r="N295" s="66" t="s">
        <v>1267</v>
      </c>
      <c r="O295" s="66" t="s">
        <v>1268</v>
      </c>
      <c r="P295" s="63" t="s">
        <v>54</v>
      </c>
      <c r="Q295" s="66" t="str">
        <f aca="false">IF(NOT(ISBLANK($S295)),LEFT($S295,12),"")</f>
        <v>05.09.03.02.</v>
      </c>
      <c r="R295" s="66" t="str">
        <f aca="false">IF(NOT(ISBLANK($S295)),LEFT($S295,18),"")</f>
        <v>05.09.03.02.01.01.</v>
      </c>
      <c r="S295" s="66" t="s">
        <v>1269</v>
      </c>
      <c r="T295" s="67" t="n">
        <v>16</v>
      </c>
    </row>
    <row r="296" customFormat="false" ht="10.15" hidden="false" customHeight="false" outlineLevel="0" collapsed="false">
      <c r="A296" s="66" t="str">
        <f aca="false">IF(NOT(ISBLANK($B296)),LEFT($B296,3),"")</f>
        <v/>
      </c>
      <c r="B296" s="66"/>
      <c r="C296" s="63" t="s">
        <v>54</v>
      </c>
      <c r="D296" s="66" t="str">
        <f aca="false">IF(NOT(ISBLANK($F296)),LEFT($F296,3),"")</f>
        <v/>
      </c>
      <c r="E296" s="66" t="str">
        <f aca="false">IF(NOT(ISBLANK($F296)),LEFT($F296,6),"")</f>
        <v/>
      </c>
      <c r="F296" s="66"/>
      <c r="G296" s="63" t="s">
        <v>54</v>
      </c>
      <c r="H296" s="66" t="str">
        <f aca="false">IF(NOT(ISBLANK($J296)),LEFT($J296,6),"")</f>
        <v>05.18.</v>
      </c>
      <c r="I296" s="66" t="str">
        <f aca="false">IF(NOT(ISBLANK($J296)),LEFT($J296,9),"")</f>
        <v>05.18.07.</v>
      </c>
      <c r="J296" s="66" t="s">
        <v>1270</v>
      </c>
      <c r="K296" s="63" t="s">
        <v>54</v>
      </c>
      <c r="L296" s="66" t="str">
        <f aca="false">IF(NOT(ISBLANK($N296)),LEFT($N296,9),"")</f>
        <v>05.10.16.</v>
      </c>
      <c r="M296" s="66" t="str">
        <f aca="false">IF(NOT(ISBLANK($N296)),LEFT($N296,12),"")</f>
        <v>05.10.16.01.</v>
      </c>
      <c r="N296" s="66" t="s">
        <v>1271</v>
      </c>
      <c r="O296" s="66" t="s">
        <v>1272</v>
      </c>
      <c r="P296" s="63" t="s">
        <v>54</v>
      </c>
      <c r="Q296" s="66" t="str">
        <f aca="false">IF(NOT(ISBLANK($S296)),LEFT($S296,12),"")</f>
        <v>05.09.03.03.</v>
      </c>
      <c r="R296" s="66" t="str">
        <f aca="false">IF(NOT(ISBLANK($S296)),LEFT($S296,18),"")</f>
        <v>05.09.03.03.01.01.</v>
      </c>
      <c r="S296" s="66" t="s">
        <v>1273</v>
      </c>
      <c r="T296" s="67" t="n">
        <v>24</v>
      </c>
    </row>
    <row r="297" customFormat="false" ht="10.15" hidden="false" customHeight="false" outlineLevel="0" collapsed="false">
      <c r="A297" s="66" t="str">
        <f aca="false">IF(NOT(ISBLANK($B297)),LEFT($B297,3),"")</f>
        <v/>
      </c>
      <c r="B297" s="66"/>
      <c r="C297" s="63" t="s">
        <v>54</v>
      </c>
      <c r="D297" s="66" t="str">
        <f aca="false">IF(NOT(ISBLANK($F297)),LEFT($F297,3),"")</f>
        <v/>
      </c>
      <c r="E297" s="66" t="str">
        <f aca="false">IF(NOT(ISBLANK($F297)),LEFT($F297,6),"")</f>
        <v/>
      </c>
      <c r="F297" s="66"/>
      <c r="G297" s="63" t="s">
        <v>54</v>
      </c>
      <c r="H297" s="66" t="str">
        <f aca="false">IF(NOT(ISBLANK($J297)),LEFT($J297,6),"")</f>
        <v>05.18.</v>
      </c>
      <c r="I297" s="66" t="str">
        <f aca="false">IF(NOT(ISBLANK($J297)),LEFT($J297,9),"")</f>
        <v>05.18.08.</v>
      </c>
      <c r="J297" s="66" t="s">
        <v>1274</v>
      </c>
      <c r="K297" s="63" t="s">
        <v>54</v>
      </c>
      <c r="L297" s="66" t="str">
        <f aca="false">IF(NOT(ISBLANK($N297)),LEFT($N297,9),"")</f>
        <v>05.10.16.</v>
      </c>
      <c r="M297" s="66" t="str">
        <f aca="false">IF(NOT(ISBLANK($N297)),LEFT($N297,12),"")</f>
        <v>05.10.16.02.</v>
      </c>
      <c r="N297" s="66" t="s">
        <v>1275</v>
      </c>
      <c r="O297" s="66" t="s">
        <v>1276</v>
      </c>
      <c r="P297" s="63" t="s">
        <v>54</v>
      </c>
      <c r="Q297" s="66" t="str">
        <f aca="false">IF(NOT(ISBLANK($S297)),LEFT($S297,12),"")</f>
        <v>05.09.04.01.</v>
      </c>
      <c r="R297" s="66" t="str">
        <f aca="false">IF(NOT(ISBLANK($S297)),LEFT($S297,18),"")</f>
        <v>05.09.04.01.01.01.</v>
      </c>
      <c r="S297" s="66" t="s">
        <v>1277</v>
      </c>
      <c r="T297" s="67" t="n">
        <v>4</v>
      </c>
    </row>
    <row r="298" customFormat="false" ht="10.15" hidden="false" customHeight="false" outlineLevel="0" collapsed="false">
      <c r="A298" s="66" t="str">
        <f aca="false">IF(NOT(ISBLANK($B298)),LEFT($B298,3),"")</f>
        <v/>
      </c>
      <c r="B298" s="66"/>
      <c r="C298" s="63" t="s">
        <v>54</v>
      </c>
      <c r="D298" s="66" t="str">
        <f aca="false">IF(NOT(ISBLANK($F298)),LEFT($F298,3),"")</f>
        <v/>
      </c>
      <c r="E298" s="66" t="str">
        <f aca="false">IF(NOT(ISBLANK($F298)),LEFT($F298,6),"")</f>
        <v/>
      </c>
      <c r="F298" s="66"/>
      <c r="G298" s="63" t="s">
        <v>54</v>
      </c>
      <c r="H298" s="66" t="str">
        <f aca="false">IF(NOT(ISBLANK($J298)),LEFT($J298,6),"")</f>
        <v>05.18.</v>
      </c>
      <c r="I298" s="66" t="str">
        <f aca="false">IF(NOT(ISBLANK($J298)),LEFT($J298,9),"")</f>
        <v>05.18.09.</v>
      </c>
      <c r="J298" s="66" t="s">
        <v>1278</v>
      </c>
      <c r="K298" s="63" t="s">
        <v>54</v>
      </c>
      <c r="L298" s="66" t="str">
        <f aca="false">IF(NOT(ISBLANK($N298)),LEFT($N298,9),"")</f>
        <v>05.10.16.</v>
      </c>
      <c r="M298" s="66" t="str">
        <f aca="false">IF(NOT(ISBLANK($N298)),LEFT($N298,12),"")</f>
        <v>05.10.16.03.</v>
      </c>
      <c r="N298" s="66" t="s">
        <v>1279</v>
      </c>
      <c r="O298" s="66" t="s">
        <v>1280</v>
      </c>
      <c r="P298" s="63" t="s">
        <v>54</v>
      </c>
      <c r="Q298" s="66" t="str">
        <f aca="false">IF(NOT(ISBLANK($S298)),LEFT($S298,12),"")</f>
        <v>05.09.04.02.</v>
      </c>
      <c r="R298" s="66" t="str">
        <f aca="false">IF(NOT(ISBLANK($S298)),LEFT($S298,18),"")</f>
        <v>05.09.04.02.01.01.</v>
      </c>
      <c r="S298" s="66" t="s">
        <v>1281</v>
      </c>
      <c r="T298" s="67" t="n">
        <v>8</v>
      </c>
    </row>
    <row r="299" customFormat="false" ht="10.15" hidden="false" customHeight="false" outlineLevel="0" collapsed="false">
      <c r="A299" s="66" t="str">
        <f aca="false">IF(NOT(ISBLANK($B299)),LEFT($B299,3),"")</f>
        <v/>
      </c>
      <c r="B299" s="66"/>
      <c r="C299" s="63" t="s">
        <v>54</v>
      </c>
      <c r="D299" s="66" t="str">
        <f aca="false">IF(NOT(ISBLANK($F299)),LEFT($F299,3),"")</f>
        <v/>
      </c>
      <c r="E299" s="66" t="str">
        <f aca="false">IF(NOT(ISBLANK($F299)),LEFT($F299,6),"")</f>
        <v/>
      </c>
      <c r="F299" s="66"/>
      <c r="G299" s="63" t="s">
        <v>54</v>
      </c>
      <c r="H299" s="66" t="str">
        <f aca="false">IF(NOT(ISBLANK($J299)),LEFT($J299,6),"")</f>
        <v>05.18.</v>
      </c>
      <c r="I299" s="66" t="str">
        <f aca="false">IF(NOT(ISBLANK($J299)),LEFT($J299,9),"")</f>
        <v>05.18.10.</v>
      </c>
      <c r="J299" s="66" t="s">
        <v>1282</v>
      </c>
      <c r="K299" s="63" t="s">
        <v>54</v>
      </c>
      <c r="L299" s="66" t="str">
        <f aca="false">IF(NOT(ISBLANK($N299)),LEFT($N299,9),"")</f>
        <v>05.10.16.</v>
      </c>
      <c r="M299" s="66" t="str">
        <f aca="false">IF(NOT(ISBLANK($N299)),LEFT($N299,12),"")</f>
        <v>05.10.16.04.</v>
      </c>
      <c r="N299" s="66" t="s">
        <v>1283</v>
      </c>
      <c r="O299" s="66" t="s">
        <v>1284</v>
      </c>
      <c r="P299" s="63" t="s">
        <v>54</v>
      </c>
      <c r="Q299" s="66" t="str">
        <f aca="false">IF(NOT(ISBLANK($S299)),LEFT($S299,12),"")</f>
        <v>05.09.04.03.</v>
      </c>
      <c r="R299" s="66" t="str">
        <f aca="false">IF(NOT(ISBLANK($S299)),LEFT($S299,18),"")</f>
        <v>05.09.04.03.01.01.</v>
      </c>
      <c r="S299" s="66" t="s">
        <v>1285</v>
      </c>
      <c r="T299" s="67" t="n">
        <v>12</v>
      </c>
    </row>
    <row r="300" customFormat="false" ht="10.15" hidden="false" customHeight="false" outlineLevel="0" collapsed="false">
      <c r="A300" s="66" t="str">
        <f aca="false">IF(NOT(ISBLANK($B300)),LEFT($B300,3),"")</f>
        <v/>
      </c>
      <c r="B300" s="66"/>
      <c r="C300" s="63" t="s">
        <v>54</v>
      </c>
      <c r="D300" s="66" t="str">
        <f aca="false">IF(NOT(ISBLANK($F300)),LEFT($F300,3),"")</f>
        <v/>
      </c>
      <c r="E300" s="66" t="str">
        <f aca="false">IF(NOT(ISBLANK($F300)),LEFT($F300,6),"")</f>
        <v/>
      </c>
      <c r="F300" s="66"/>
      <c r="G300" s="63" t="s">
        <v>54</v>
      </c>
      <c r="H300" s="66" t="str">
        <f aca="false">IF(NOT(ISBLANK($J300)),LEFT($J300,6),"")</f>
        <v>05.18.</v>
      </c>
      <c r="I300" s="66" t="str">
        <f aca="false">IF(NOT(ISBLANK($J300)),LEFT($J300,9),"")</f>
        <v>05.18.11.</v>
      </c>
      <c r="J300" s="66" t="s">
        <v>1286</v>
      </c>
      <c r="K300" s="63" t="s">
        <v>54</v>
      </c>
      <c r="L300" s="66" t="str">
        <f aca="false">IF(NOT(ISBLANK($N300)),LEFT($N300,9),"")</f>
        <v>05.10.16.</v>
      </c>
      <c r="M300" s="66" t="str">
        <f aca="false">IF(NOT(ISBLANK($N300)),LEFT($N300,12),"")</f>
        <v>05.10.16.05.</v>
      </c>
      <c r="N300" s="66" t="s">
        <v>1287</v>
      </c>
      <c r="O300" s="66" t="s">
        <v>1288</v>
      </c>
      <c r="P300" s="63" t="s">
        <v>54</v>
      </c>
      <c r="Q300" s="66" t="str">
        <f aca="false">IF(NOT(ISBLANK($S300)),LEFT($S300,12),"")</f>
        <v>05.09.05.01.</v>
      </c>
      <c r="R300" s="66" t="str">
        <f aca="false">IF(NOT(ISBLANK($S300)),LEFT($S300,18),"")</f>
        <v>05.09.05.01.01.01.</v>
      </c>
      <c r="S300" s="66" t="s">
        <v>1289</v>
      </c>
      <c r="T300" s="67" t="n">
        <v>0.3</v>
      </c>
    </row>
    <row r="301" customFormat="false" ht="10.15" hidden="false" customHeight="false" outlineLevel="0" collapsed="false">
      <c r="A301" s="66" t="str">
        <f aca="false">IF(NOT(ISBLANK($B301)),LEFT($B301,3),"")</f>
        <v/>
      </c>
      <c r="B301" s="66"/>
      <c r="C301" s="63" t="s">
        <v>54</v>
      </c>
      <c r="D301" s="66" t="str">
        <f aca="false">IF(NOT(ISBLANK($F301)),LEFT($F301,3),"")</f>
        <v/>
      </c>
      <c r="E301" s="66" t="str">
        <f aca="false">IF(NOT(ISBLANK($F301)),LEFT($F301,6),"")</f>
        <v/>
      </c>
      <c r="F301" s="66"/>
      <c r="G301" s="63" t="s">
        <v>54</v>
      </c>
      <c r="H301" s="66" t="str">
        <f aca="false">IF(NOT(ISBLANK($J301)),LEFT($J301,6),"")</f>
        <v>05.18.</v>
      </c>
      <c r="I301" s="66" t="str">
        <f aca="false">IF(NOT(ISBLANK($J301)),LEFT($J301,9),"")</f>
        <v>05.18.12.</v>
      </c>
      <c r="J301" s="66" t="s">
        <v>1290</v>
      </c>
      <c r="K301" s="63" t="s">
        <v>54</v>
      </c>
      <c r="L301" s="66" t="str">
        <f aca="false">IF(NOT(ISBLANK($N301)),LEFT($N301,9),"")</f>
        <v>05.10.17.</v>
      </c>
      <c r="M301" s="66" t="str">
        <f aca="false">IF(NOT(ISBLANK($N301)),LEFT($N301,12),"")</f>
        <v>05.10.17.01.</v>
      </c>
      <c r="N301" s="66" t="s">
        <v>1291</v>
      </c>
      <c r="O301" s="66" t="s">
        <v>1292</v>
      </c>
      <c r="P301" s="63" t="s">
        <v>54</v>
      </c>
      <c r="Q301" s="66" t="str">
        <f aca="false">IF(NOT(ISBLANK($S301)),LEFT($S301,12),"")</f>
        <v>05.09.06.01.</v>
      </c>
      <c r="R301" s="66" t="str">
        <f aca="false">IF(NOT(ISBLANK($S301)),LEFT($S301,18),"")</f>
        <v>05.09.06.01.01.01.</v>
      </c>
      <c r="S301" s="66" t="s">
        <v>1293</v>
      </c>
      <c r="T301" s="67" t="n">
        <v>6</v>
      </c>
    </row>
    <row r="302" customFormat="false" ht="10.15" hidden="false" customHeight="false" outlineLevel="0" collapsed="false">
      <c r="A302" s="66" t="str">
        <f aca="false">IF(NOT(ISBLANK($B302)),LEFT($B302,3),"")</f>
        <v/>
      </c>
      <c r="B302" s="66"/>
      <c r="C302" s="63" t="s">
        <v>54</v>
      </c>
      <c r="D302" s="66" t="str">
        <f aca="false">IF(NOT(ISBLANK($F302)),LEFT($F302,3),"")</f>
        <v/>
      </c>
      <c r="E302" s="66" t="str">
        <f aca="false">IF(NOT(ISBLANK($F302)),LEFT($F302,6),"")</f>
        <v/>
      </c>
      <c r="F302" s="66"/>
      <c r="G302" s="63" t="s">
        <v>54</v>
      </c>
      <c r="H302" s="66" t="str">
        <f aca="false">IF(NOT(ISBLANK($J302)),LEFT($J302,6),"")</f>
        <v>05.18.</v>
      </c>
      <c r="I302" s="66" t="str">
        <f aca="false">IF(NOT(ISBLANK($J302)),LEFT($J302,9),"")</f>
        <v>05.18.13.</v>
      </c>
      <c r="J302" s="66" t="s">
        <v>1294</v>
      </c>
      <c r="K302" s="63" t="s">
        <v>54</v>
      </c>
      <c r="L302" s="66" t="str">
        <f aca="false">IF(NOT(ISBLANK($N302)),LEFT($N302,9),"")</f>
        <v>05.10.18.</v>
      </c>
      <c r="M302" s="66" t="str">
        <f aca="false">IF(NOT(ISBLANK($N302)),LEFT($N302,12),"")</f>
        <v>05.10.18.01.</v>
      </c>
      <c r="N302" s="66" t="s">
        <v>1295</v>
      </c>
      <c r="O302" s="66" t="s">
        <v>1296</v>
      </c>
      <c r="P302" s="63" t="s">
        <v>54</v>
      </c>
      <c r="Q302" s="66" t="str">
        <f aca="false">IF(NOT(ISBLANK($S302)),LEFT($S302,12),"")</f>
        <v>05.09.06.02.</v>
      </c>
      <c r="R302" s="66" t="str">
        <f aca="false">IF(NOT(ISBLANK($S302)),LEFT($S302,18),"")</f>
        <v>05.09.06.02.01.01.</v>
      </c>
      <c r="S302" s="66" t="s">
        <v>1297</v>
      </c>
      <c r="T302" s="67" t="n">
        <v>8</v>
      </c>
    </row>
    <row r="303" customFormat="false" ht="10.15" hidden="false" customHeight="false" outlineLevel="0" collapsed="false">
      <c r="A303" s="66" t="str">
        <f aca="false">IF(NOT(ISBLANK($B303)),LEFT($B303,3),"")</f>
        <v/>
      </c>
      <c r="B303" s="66"/>
      <c r="C303" s="63" t="s">
        <v>54</v>
      </c>
      <c r="D303" s="66" t="str">
        <f aca="false">IF(NOT(ISBLANK($F303)),LEFT($F303,3),"")</f>
        <v/>
      </c>
      <c r="E303" s="66" t="str">
        <f aca="false">IF(NOT(ISBLANK($F303)),LEFT($F303,6),"")</f>
        <v/>
      </c>
      <c r="F303" s="66"/>
      <c r="G303" s="63" t="s">
        <v>54</v>
      </c>
      <c r="H303" s="66" t="str">
        <f aca="false">IF(NOT(ISBLANK($J303)),LEFT($J303,6),"")</f>
        <v>05.18.</v>
      </c>
      <c r="I303" s="66" t="str">
        <f aca="false">IF(NOT(ISBLANK($J303)),LEFT($J303,9),"")</f>
        <v>05.18.14.</v>
      </c>
      <c r="J303" s="66" t="s">
        <v>1298</v>
      </c>
      <c r="K303" s="63" t="s">
        <v>54</v>
      </c>
      <c r="L303" s="66" t="str">
        <f aca="false">IF(NOT(ISBLANK($N303)),LEFT($N303,9),"")</f>
        <v>05.10.19.</v>
      </c>
      <c r="M303" s="66" t="str">
        <f aca="false">IF(NOT(ISBLANK($N303)),LEFT($N303,12),"")</f>
        <v>05.10.19.01.</v>
      </c>
      <c r="N303" s="66" t="s">
        <v>1299</v>
      </c>
      <c r="O303" s="66" t="s">
        <v>1300</v>
      </c>
      <c r="P303" s="63" t="s">
        <v>54</v>
      </c>
      <c r="Q303" s="66" t="str">
        <f aca="false">IF(NOT(ISBLANK($S303)),LEFT($S303,12),"")</f>
        <v>05.10.01.01.</v>
      </c>
      <c r="R303" s="66" t="str">
        <f aca="false">IF(NOT(ISBLANK($S303)),LEFT($S303,18),"")</f>
        <v>05.10.01.01.01.01.</v>
      </c>
      <c r="S303" s="66" t="s">
        <v>45</v>
      </c>
      <c r="T303" s="67" t="n">
        <v>10</v>
      </c>
    </row>
    <row r="304" customFormat="false" ht="10.15" hidden="false" customHeight="false" outlineLevel="0" collapsed="false">
      <c r="A304" s="66" t="str">
        <f aca="false">IF(NOT(ISBLANK($B304)),LEFT($B304,3),"")</f>
        <v/>
      </c>
      <c r="B304" s="66"/>
      <c r="C304" s="63" t="s">
        <v>54</v>
      </c>
      <c r="D304" s="66" t="str">
        <f aca="false">IF(NOT(ISBLANK($F304)),LEFT($F304,3),"")</f>
        <v/>
      </c>
      <c r="E304" s="66" t="str">
        <f aca="false">IF(NOT(ISBLANK($F304)),LEFT($F304,6),"")</f>
        <v/>
      </c>
      <c r="F304" s="66"/>
      <c r="G304" s="63" t="s">
        <v>54</v>
      </c>
      <c r="H304" s="66" t="str">
        <f aca="false">IF(NOT(ISBLANK($J304)),LEFT($J304,6),"")</f>
        <v>05.18.</v>
      </c>
      <c r="I304" s="66" t="str">
        <f aca="false">IF(NOT(ISBLANK($J304)),LEFT($J304,9),"")</f>
        <v>05.18.15.</v>
      </c>
      <c r="J304" s="66" t="s">
        <v>1301</v>
      </c>
      <c r="K304" s="63" t="s">
        <v>54</v>
      </c>
      <c r="L304" s="66" t="str">
        <f aca="false">IF(NOT(ISBLANK($N304)),LEFT($N304,9),"")</f>
        <v>05.10.20.</v>
      </c>
      <c r="M304" s="66" t="str">
        <f aca="false">IF(NOT(ISBLANK($N304)),LEFT($N304,12),"")</f>
        <v>05.10.20.01.</v>
      </c>
      <c r="N304" s="66" t="s">
        <v>1302</v>
      </c>
      <c r="O304" s="66" t="s">
        <v>1303</v>
      </c>
      <c r="P304" s="63" t="s">
        <v>54</v>
      </c>
      <c r="Q304" s="66" t="str">
        <f aca="false">IF(NOT(ISBLANK($S304)),LEFT($S304,12),"")</f>
        <v>05.10.02.01.</v>
      </c>
      <c r="R304" s="66" t="str">
        <f aca="false">IF(NOT(ISBLANK($S304)),LEFT($S304,18),"")</f>
        <v>05.10.02.01.01.01.</v>
      </c>
      <c r="S304" s="66" t="s">
        <v>1304</v>
      </c>
      <c r="T304" s="67" t="n">
        <v>5</v>
      </c>
    </row>
    <row r="305" customFormat="false" ht="10.15" hidden="false" customHeight="false" outlineLevel="0" collapsed="false">
      <c r="A305" s="66" t="str">
        <f aca="false">IF(NOT(ISBLANK($B305)),LEFT($B305,3),"")</f>
        <v/>
      </c>
      <c r="B305" s="66"/>
      <c r="C305" s="63" t="s">
        <v>54</v>
      </c>
      <c r="D305" s="66" t="str">
        <f aca="false">IF(NOT(ISBLANK($F305)),LEFT($F305,3),"")</f>
        <v/>
      </c>
      <c r="E305" s="66" t="str">
        <f aca="false">IF(NOT(ISBLANK($F305)),LEFT($F305,6),"")</f>
        <v/>
      </c>
      <c r="F305" s="66"/>
      <c r="G305" s="63" t="s">
        <v>54</v>
      </c>
      <c r="H305" s="66" t="str">
        <f aca="false">IF(NOT(ISBLANK($J305)),LEFT($J305,6),"")</f>
        <v>05.18.</v>
      </c>
      <c r="I305" s="66" t="str">
        <f aca="false">IF(NOT(ISBLANK($J305)),LEFT($J305,9),"")</f>
        <v>05.18.16.</v>
      </c>
      <c r="J305" s="66" t="s">
        <v>1305</v>
      </c>
      <c r="K305" s="63" t="s">
        <v>54</v>
      </c>
      <c r="L305" s="66" t="str">
        <f aca="false">IF(NOT(ISBLANK($N305)),LEFT($N305,9),"")</f>
        <v>05.10.21.</v>
      </c>
      <c r="M305" s="66" t="str">
        <f aca="false">IF(NOT(ISBLANK($N305)),LEFT($N305,12),"")</f>
        <v>05.10.21.01.</v>
      </c>
      <c r="N305" s="66" t="s">
        <v>1306</v>
      </c>
      <c r="O305" s="66" t="s">
        <v>1307</v>
      </c>
      <c r="P305" s="63" t="s">
        <v>54</v>
      </c>
      <c r="Q305" s="66" t="str">
        <f aca="false">IF(NOT(ISBLANK($S305)),LEFT($S305,12),"")</f>
        <v>05.10.03.01.</v>
      </c>
      <c r="R305" s="66" t="str">
        <f aca="false">IF(NOT(ISBLANK($S305)),LEFT($S305,18),"")</f>
        <v>05.10.03.01.01.01.</v>
      </c>
      <c r="S305" s="66" t="s">
        <v>1308</v>
      </c>
      <c r="T305" s="67" t="n">
        <v>8</v>
      </c>
    </row>
    <row r="306" customFormat="false" ht="10.15" hidden="false" customHeight="false" outlineLevel="0" collapsed="false">
      <c r="A306" s="66" t="str">
        <f aca="false">IF(NOT(ISBLANK($B306)),LEFT($B306,3),"")</f>
        <v/>
      </c>
      <c r="B306" s="66"/>
      <c r="C306" s="63" t="s">
        <v>54</v>
      </c>
      <c r="D306" s="66" t="str">
        <f aca="false">IF(NOT(ISBLANK($F306)),LEFT($F306,3),"")</f>
        <v/>
      </c>
      <c r="E306" s="66" t="str">
        <f aca="false">IF(NOT(ISBLANK($F306)),LEFT($F306,6),"")</f>
        <v/>
      </c>
      <c r="F306" s="66"/>
      <c r="G306" s="63" t="s">
        <v>54</v>
      </c>
      <c r="H306" s="66" t="str">
        <f aca="false">IF(NOT(ISBLANK($J306)),LEFT($J306,6),"")</f>
        <v>05.18.</v>
      </c>
      <c r="I306" s="66" t="str">
        <f aca="false">IF(NOT(ISBLANK($J306)),LEFT($J306,9),"")</f>
        <v>05.18.17.</v>
      </c>
      <c r="J306" s="66" t="s">
        <v>1309</v>
      </c>
      <c r="K306" s="63" t="s">
        <v>54</v>
      </c>
      <c r="L306" s="66" t="str">
        <f aca="false">IF(NOT(ISBLANK($N306)),LEFT($N306,9),"")</f>
        <v>05.11.01.</v>
      </c>
      <c r="M306" s="66" t="str">
        <f aca="false">IF(NOT(ISBLANK($N306)),LEFT($N306,12),"")</f>
        <v>05.11.01.01.</v>
      </c>
      <c r="N306" s="66" t="s">
        <v>1310</v>
      </c>
      <c r="O306" s="66" t="s">
        <v>1311</v>
      </c>
      <c r="P306" s="63" t="s">
        <v>54</v>
      </c>
      <c r="Q306" s="66" t="str">
        <f aca="false">IF(NOT(ISBLANK($S306)),LEFT($S306,12),"")</f>
        <v>05.10.03.02.</v>
      </c>
      <c r="R306" s="66" t="str">
        <f aca="false">IF(NOT(ISBLANK($S306)),LEFT($S306,18),"")</f>
        <v>05.10.03.02.01.01.</v>
      </c>
      <c r="S306" s="66" t="s">
        <v>48</v>
      </c>
      <c r="T306" s="67" t="n">
        <v>16</v>
      </c>
    </row>
    <row r="307" customFormat="false" ht="10.15" hidden="false" customHeight="false" outlineLevel="0" collapsed="false">
      <c r="A307" s="66" t="str">
        <f aca="false">IF(NOT(ISBLANK($B307)),LEFT($B307,3),"")</f>
        <v/>
      </c>
      <c r="B307" s="66"/>
      <c r="C307" s="63" t="s">
        <v>54</v>
      </c>
      <c r="D307" s="66" t="str">
        <f aca="false">IF(NOT(ISBLANK($F307)),LEFT($F307,3),"")</f>
        <v/>
      </c>
      <c r="E307" s="66" t="str">
        <f aca="false">IF(NOT(ISBLANK($F307)),LEFT($F307,6),"")</f>
        <v/>
      </c>
      <c r="F307" s="66"/>
      <c r="G307" s="63" t="s">
        <v>54</v>
      </c>
      <c r="H307" s="66" t="str">
        <f aca="false">IF(NOT(ISBLANK($J307)),LEFT($J307,6),"")</f>
        <v>05.18.</v>
      </c>
      <c r="I307" s="66" t="str">
        <f aca="false">IF(NOT(ISBLANK($J307)),LEFT($J307,9),"")</f>
        <v>05.18.18.</v>
      </c>
      <c r="J307" s="66" t="s">
        <v>1312</v>
      </c>
      <c r="K307" s="63" t="s">
        <v>54</v>
      </c>
      <c r="L307" s="66" t="str">
        <f aca="false">IF(NOT(ISBLANK($N307)),LEFT($N307,9),"")</f>
        <v>05.11.01.</v>
      </c>
      <c r="M307" s="66" t="str">
        <f aca="false">IF(NOT(ISBLANK($N307)),LEFT($N307,12),"")</f>
        <v>05.11.01.02.</v>
      </c>
      <c r="N307" s="66" t="s">
        <v>1313</v>
      </c>
      <c r="O307" s="66" t="s">
        <v>1314</v>
      </c>
      <c r="P307" s="63" t="s">
        <v>54</v>
      </c>
      <c r="Q307" s="66" t="str">
        <f aca="false">IF(NOT(ISBLANK($S307)),LEFT($S307,12),"")</f>
        <v>05.10.03.03.</v>
      </c>
      <c r="R307" s="66" t="str">
        <f aca="false">IF(NOT(ISBLANK($S307)),LEFT($S307,18),"")</f>
        <v>05.10.03.03.01.01.</v>
      </c>
      <c r="S307" s="66" t="s">
        <v>1315</v>
      </c>
      <c r="T307" s="67" t="n">
        <v>24</v>
      </c>
    </row>
    <row r="308" customFormat="false" ht="10.15" hidden="false" customHeight="false" outlineLevel="0" collapsed="false">
      <c r="A308" s="66" t="str">
        <f aca="false">IF(NOT(ISBLANK($B308)),LEFT($B308,3),"")</f>
        <v/>
      </c>
      <c r="B308" s="66"/>
      <c r="C308" s="63" t="s">
        <v>54</v>
      </c>
      <c r="D308" s="66" t="str">
        <f aca="false">IF(NOT(ISBLANK($F308)),LEFT($F308,3),"")</f>
        <v/>
      </c>
      <c r="E308" s="66" t="str">
        <f aca="false">IF(NOT(ISBLANK($F308)),LEFT($F308,6),"")</f>
        <v/>
      </c>
      <c r="F308" s="66"/>
      <c r="G308" s="63" t="s">
        <v>54</v>
      </c>
      <c r="H308" s="66" t="str">
        <f aca="false">IF(NOT(ISBLANK($J308)),LEFT($J308,6),"")</f>
        <v>05.18.</v>
      </c>
      <c r="I308" s="66" t="str">
        <f aca="false">IF(NOT(ISBLANK($J308)),LEFT($J308,9),"")</f>
        <v>05.18.19.</v>
      </c>
      <c r="J308" s="66" t="s">
        <v>1316</v>
      </c>
      <c r="K308" s="63" t="s">
        <v>54</v>
      </c>
      <c r="L308" s="66" t="str">
        <f aca="false">IF(NOT(ISBLANK($N308)),LEFT($N308,9),"")</f>
        <v>05.11.01.</v>
      </c>
      <c r="M308" s="66" t="str">
        <f aca="false">IF(NOT(ISBLANK($N308)),LEFT($N308,12),"")</f>
        <v>05.11.01.03.</v>
      </c>
      <c r="N308" s="66" t="s">
        <v>1317</v>
      </c>
      <c r="O308" s="66" t="s">
        <v>1318</v>
      </c>
      <c r="P308" s="63" t="s">
        <v>54</v>
      </c>
      <c r="Q308" s="66" t="str">
        <f aca="false">IF(NOT(ISBLANK($S308)),LEFT($S308,12),"")</f>
        <v>05.10.04.01.</v>
      </c>
      <c r="R308" s="66" t="str">
        <f aca="false">IF(NOT(ISBLANK($S308)),LEFT($S308,18),"")</f>
        <v>05.10.04.01.01.01.</v>
      </c>
      <c r="S308" s="66" t="s">
        <v>51</v>
      </c>
      <c r="T308" s="67" t="n">
        <v>4</v>
      </c>
    </row>
    <row r="309" customFormat="false" ht="10.15" hidden="false" customHeight="false" outlineLevel="0" collapsed="false">
      <c r="A309" s="66" t="str">
        <f aca="false">IF(NOT(ISBLANK($B309)),LEFT($B309,3),"")</f>
        <v/>
      </c>
      <c r="B309" s="66"/>
      <c r="C309" s="63" t="s">
        <v>54</v>
      </c>
      <c r="D309" s="66" t="str">
        <f aca="false">IF(NOT(ISBLANK($F309)),LEFT($F309,3),"")</f>
        <v/>
      </c>
      <c r="E309" s="66" t="str">
        <f aca="false">IF(NOT(ISBLANK($F309)),LEFT($F309,6),"")</f>
        <v/>
      </c>
      <c r="F309" s="66"/>
      <c r="G309" s="63" t="s">
        <v>54</v>
      </c>
      <c r="H309" s="66" t="str">
        <f aca="false">IF(NOT(ISBLANK($J309)),LEFT($J309,6),"")</f>
        <v>05.18.</v>
      </c>
      <c r="I309" s="66" t="str">
        <f aca="false">IF(NOT(ISBLANK($J309)),LEFT($J309,9),"")</f>
        <v>05.18.20.</v>
      </c>
      <c r="J309" s="66" t="s">
        <v>1319</v>
      </c>
      <c r="K309" s="63" t="s">
        <v>54</v>
      </c>
      <c r="L309" s="66" t="str">
        <f aca="false">IF(NOT(ISBLANK($N309)),LEFT($N309,9),"")</f>
        <v>05.11.02.</v>
      </c>
      <c r="M309" s="66" t="str">
        <f aca="false">IF(NOT(ISBLANK($N309)),LEFT($N309,12),"")</f>
        <v>05.11.02.01.</v>
      </c>
      <c r="N309" s="66" t="s">
        <v>1320</v>
      </c>
      <c r="O309" s="66" t="s">
        <v>1321</v>
      </c>
      <c r="P309" s="63" t="s">
        <v>54</v>
      </c>
      <c r="Q309" s="66" t="str">
        <f aca="false">IF(NOT(ISBLANK($S309)),LEFT($S309,12),"")</f>
        <v>05.10.04.02.</v>
      </c>
      <c r="R309" s="66" t="str">
        <f aca="false">IF(NOT(ISBLANK($S309)),LEFT($S309,18),"")</f>
        <v>05.10.04.02.01.01.</v>
      </c>
      <c r="S309" s="66" t="s">
        <v>1322</v>
      </c>
      <c r="T309" s="67" t="n">
        <v>8</v>
      </c>
    </row>
    <row r="310" customFormat="false" ht="10.15" hidden="false" customHeight="false" outlineLevel="0" collapsed="false">
      <c r="A310" s="66" t="str">
        <f aca="false">IF(NOT(ISBLANK($B310)),LEFT($B310,3),"")</f>
        <v/>
      </c>
      <c r="B310" s="66"/>
      <c r="C310" s="63" t="s">
        <v>54</v>
      </c>
      <c r="D310" s="66" t="str">
        <f aca="false">IF(NOT(ISBLANK($F310)),LEFT($F310,3),"")</f>
        <v/>
      </c>
      <c r="E310" s="66" t="str">
        <f aca="false">IF(NOT(ISBLANK($F310)),LEFT($F310,6),"")</f>
        <v/>
      </c>
      <c r="F310" s="66"/>
      <c r="G310" s="63" t="s">
        <v>54</v>
      </c>
      <c r="H310" s="66" t="str">
        <f aca="false">IF(NOT(ISBLANK($J310)),LEFT($J310,6),"")</f>
        <v>05.18.</v>
      </c>
      <c r="I310" s="66" t="str">
        <f aca="false">IF(NOT(ISBLANK($J310)),LEFT($J310,9),"")</f>
        <v>05.18.21.</v>
      </c>
      <c r="J310" s="66" t="s">
        <v>1323</v>
      </c>
      <c r="K310" s="63" t="s">
        <v>54</v>
      </c>
      <c r="L310" s="66" t="str">
        <f aca="false">IF(NOT(ISBLANK($N310)),LEFT($N310,9),"")</f>
        <v>05.11.02.</v>
      </c>
      <c r="M310" s="66" t="str">
        <f aca="false">IF(NOT(ISBLANK($N310)),LEFT($N310,12),"")</f>
        <v>05.11.02.02.</v>
      </c>
      <c r="N310" s="66" t="s">
        <v>1324</v>
      </c>
      <c r="O310" s="66" t="s">
        <v>1325</v>
      </c>
      <c r="P310" s="63" t="s">
        <v>54</v>
      </c>
      <c r="Q310" s="66" t="str">
        <f aca="false">IF(NOT(ISBLANK($S310)),LEFT($S310,12),"")</f>
        <v>05.10.04.03.</v>
      </c>
      <c r="R310" s="66" t="str">
        <f aca="false">IF(NOT(ISBLANK($S310)),LEFT($S310,18),"")</f>
        <v>05.10.04.03.01.01.</v>
      </c>
      <c r="S310" s="66" t="s">
        <v>1326</v>
      </c>
      <c r="T310" s="67" t="n">
        <v>12</v>
      </c>
    </row>
    <row r="311" customFormat="false" ht="10.15" hidden="false" customHeight="false" outlineLevel="0" collapsed="false">
      <c r="A311" s="66" t="str">
        <f aca="false">IF(NOT(ISBLANK($B311)),LEFT($B311,3),"")</f>
        <v/>
      </c>
      <c r="B311" s="66"/>
      <c r="C311" s="63" t="s">
        <v>54</v>
      </c>
      <c r="D311" s="66" t="str">
        <f aca="false">IF(NOT(ISBLANK($F311)),LEFT($F311,3),"")</f>
        <v/>
      </c>
      <c r="E311" s="66" t="str">
        <f aca="false">IF(NOT(ISBLANK($F311)),LEFT($F311,6),"")</f>
        <v/>
      </c>
      <c r="F311" s="66"/>
      <c r="G311" s="63" t="s">
        <v>54</v>
      </c>
      <c r="H311" s="66" t="str">
        <f aca="false">IF(NOT(ISBLANK($J311)),LEFT($J311,6),"")</f>
        <v>05.18.</v>
      </c>
      <c r="I311" s="66" t="str">
        <f aca="false">IF(NOT(ISBLANK($J311)),LEFT($J311,9),"")</f>
        <v>05.18.22.</v>
      </c>
      <c r="J311" s="66" t="s">
        <v>1327</v>
      </c>
      <c r="K311" s="63" t="s">
        <v>54</v>
      </c>
      <c r="L311" s="66" t="str">
        <f aca="false">IF(NOT(ISBLANK($N311)),LEFT($N311,9),"")</f>
        <v>05.11.03.</v>
      </c>
      <c r="M311" s="66" t="str">
        <f aca="false">IF(NOT(ISBLANK($N311)),LEFT($N311,12),"")</f>
        <v>05.11.03.01.</v>
      </c>
      <c r="N311" s="66" t="s">
        <v>1328</v>
      </c>
      <c r="O311" s="66" t="s">
        <v>1329</v>
      </c>
      <c r="P311" s="63" t="s">
        <v>54</v>
      </c>
      <c r="Q311" s="66" t="str">
        <f aca="false">IF(NOT(ISBLANK($S311)),LEFT($S311,12),"")</f>
        <v>05.10.05.01.</v>
      </c>
      <c r="R311" s="66" t="str">
        <f aca="false">IF(NOT(ISBLANK($S311)),LEFT($S311,18),"")</f>
        <v>05.10.05.01.01.01.</v>
      </c>
      <c r="S311" s="66" t="s">
        <v>1330</v>
      </c>
      <c r="T311" s="67" t="n">
        <v>10</v>
      </c>
    </row>
    <row r="312" customFormat="false" ht="10.15" hidden="false" customHeight="false" outlineLevel="0" collapsed="false">
      <c r="A312" s="66" t="str">
        <f aca="false">IF(NOT(ISBLANK($B312)),LEFT($B312,3),"")</f>
        <v/>
      </c>
      <c r="B312" s="66"/>
      <c r="C312" s="63" t="s">
        <v>54</v>
      </c>
      <c r="D312" s="66" t="str">
        <f aca="false">IF(NOT(ISBLANK($F312)),LEFT($F312,3),"")</f>
        <v/>
      </c>
      <c r="E312" s="66" t="str">
        <f aca="false">IF(NOT(ISBLANK($F312)),LEFT($F312,6),"")</f>
        <v/>
      </c>
      <c r="F312" s="66"/>
      <c r="G312" s="63" t="s">
        <v>54</v>
      </c>
      <c r="H312" s="66" t="str">
        <f aca="false">IF(NOT(ISBLANK($J312)),LEFT($J312,6),"")</f>
        <v>05.18.</v>
      </c>
      <c r="I312" s="66" t="str">
        <f aca="false">IF(NOT(ISBLANK($J312)),LEFT($J312,9),"")</f>
        <v>05.18.23.</v>
      </c>
      <c r="J312" s="66" t="s">
        <v>1331</v>
      </c>
      <c r="K312" s="63" t="s">
        <v>54</v>
      </c>
      <c r="L312" s="66" t="str">
        <f aca="false">IF(NOT(ISBLANK($N312)),LEFT($N312,9),"")</f>
        <v>05.11.04.</v>
      </c>
      <c r="M312" s="66" t="str">
        <f aca="false">IF(NOT(ISBLANK($N312)),LEFT($N312,12),"")</f>
        <v>05.11.04.01.</v>
      </c>
      <c r="N312" s="66" t="s">
        <v>1332</v>
      </c>
      <c r="O312" s="66" t="s">
        <v>1333</v>
      </c>
      <c r="P312" s="63" t="s">
        <v>54</v>
      </c>
      <c r="Q312" s="66" t="str">
        <f aca="false">IF(NOT(ISBLANK($S312)),LEFT($S312,12),"")</f>
        <v>05.10.06.01.</v>
      </c>
      <c r="R312" s="66" t="str">
        <f aca="false">IF(NOT(ISBLANK($S312)),LEFT($S312,18),"")</f>
        <v>05.10.06.01.01.01.</v>
      </c>
      <c r="S312" s="66" t="s">
        <v>1334</v>
      </c>
      <c r="T312" s="67" t="n">
        <v>5</v>
      </c>
    </row>
    <row r="313" customFormat="false" ht="10.15" hidden="false" customHeight="false" outlineLevel="0" collapsed="false">
      <c r="A313" s="66" t="str">
        <f aca="false">IF(NOT(ISBLANK($B313)),LEFT($B313,3),"")</f>
        <v/>
      </c>
      <c r="B313" s="66"/>
      <c r="C313" s="63" t="s">
        <v>54</v>
      </c>
      <c r="D313" s="66" t="str">
        <f aca="false">IF(NOT(ISBLANK($F313)),LEFT($F313,3),"")</f>
        <v/>
      </c>
      <c r="E313" s="66" t="str">
        <f aca="false">IF(NOT(ISBLANK($F313)),LEFT($F313,6),"")</f>
        <v/>
      </c>
      <c r="F313" s="66"/>
      <c r="G313" s="63" t="s">
        <v>54</v>
      </c>
      <c r="H313" s="66" t="str">
        <f aca="false">IF(NOT(ISBLANK($J313)),LEFT($J313,6),"")</f>
        <v>05.18.</v>
      </c>
      <c r="I313" s="66" t="str">
        <f aca="false">IF(NOT(ISBLANK($J313)),LEFT($J313,9),"")</f>
        <v>05.18.24.</v>
      </c>
      <c r="J313" s="66" t="s">
        <v>1335</v>
      </c>
      <c r="K313" s="63" t="s">
        <v>54</v>
      </c>
      <c r="L313" s="66" t="str">
        <f aca="false">IF(NOT(ISBLANK($N313)),LEFT($N313,9),"")</f>
        <v>05.11.04.</v>
      </c>
      <c r="M313" s="66" t="str">
        <f aca="false">IF(NOT(ISBLANK($N313)),LEFT($N313,12),"")</f>
        <v>05.11.04.02.</v>
      </c>
      <c r="N313" s="66" t="s">
        <v>1336</v>
      </c>
      <c r="O313" s="66" t="s">
        <v>1337</v>
      </c>
      <c r="P313" s="63" t="s">
        <v>54</v>
      </c>
      <c r="Q313" s="66" t="str">
        <f aca="false">IF(NOT(ISBLANK($S313)),LEFT($S313,12),"")</f>
        <v>05.10.07.01.</v>
      </c>
      <c r="R313" s="66" t="str">
        <f aca="false">IF(NOT(ISBLANK($S313)),LEFT($S313,18),"")</f>
        <v>05.10.07.01.01.01.</v>
      </c>
      <c r="S313" s="66" t="s">
        <v>1338</v>
      </c>
      <c r="T313" s="67" t="n">
        <v>2.5</v>
      </c>
    </row>
    <row r="314" customFormat="false" ht="10.15" hidden="false" customHeight="false" outlineLevel="0" collapsed="false">
      <c r="A314" s="66" t="str">
        <f aca="false">IF(NOT(ISBLANK($B314)),LEFT($B314,3),"")</f>
        <v/>
      </c>
      <c r="B314" s="66"/>
      <c r="C314" s="63" t="s">
        <v>54</v>
      </c>
      <c r="D314" s="66" t="str">
        <f aca="false">IF(NOT(ISBLANK($F314)),LEFT($F314,3),"")</f>
        <v/>
      </c>
      <c r="E314" s="66" t="str">
        <f aca="false">IF(NOT(ISBLANK($F314)),LEFT($F314,6),"")</f>
        <v/>
      </c>
      <c r="F314" s="66"/>
      <c r="G314" s="63" t="s">
        <v>54</v>
      </c>
      <c r="H314" s="66" t="str">
        <f aca="false">IF(NOT(ISBLANK($J314)),LEFT($J314,6),"")</f>
        <v>05.18.</v>
      </c>
      <c r="I314" s="66" t="str">
        <f aca="false">IF(NOT(ISBLANK($J314)),LEFT($J314,9),"")</f>
        <v>05.18.25.</v>
      </c>
      <c r="J314" s="66" t="s">
        <v>1339</v>
      </c>
      <c r="K314" s="63" t="s">
        <v>54</v>
      </c>
      <c r="L314" s="66" t="str">
        <f aca="false">IF(NOT(ISBLANK($N314)),LEFT($N314,9),"")</f>
        <v>05.11.05.</v>
      </c>
      <c r="M314" s="66" t="str">
        <f aca="false">IF(NOT(ISBLANK($N314)),LEFT($N314,12),"")</f>
        <v>05.11.05.01.</v>
      </c>
      <c r="N314" s="66" t="s">
        <v>1340</v>
      </c>
      <c r="O314" s="66" t="s">
        <v>1341</v>
      </c>
      <c r="P314" s="63" t="s">
        <v>54</v>
      </c>
      <c r="Q314" s="66" t="str">
        <f aca="false">IF(NOT(ISBLANK($S314)),LEFT($S314,12),"")</f>
        <v>05.10.08.01.</v>
      </c>
      <c r="R314" s="66" t="str">
        <f aca="false">IF(NOT(ISBLANK($S314)),LEFT($S314,18),"")</f>
        <v>05.10.08.01.01.01.</v>
      </c>
      <c r="S314" s="66" t="s">
        <v>1342</v>
      </c>
      <c r="T314" s="67" t="n">
        <v>1.5</v>
      </c>
    </row>
    <row r="315" customFormat="false" ht="10.15" hidden="false" customHeight="false" outlineLevel="0" collapsed="false">
      <c r="A315" s="66" t="str">
        <f aca="false">IF(NOT(ISBLANK($B315)),LEFT($B315,3),"")</f>
        <v/>
      </c>
      <c r="B315" s="66"/>
      <c r="C315" s="63" t="s">
        <v>54</v>
      </c>
      <c r="D315" s="66" t="str">
        <f aca="false">IF(NOT(ISBLANK($F315)),LEFT($F315,3),"")</f>
        <v/>
      </c>
      <c r="E315" s="66" t="str">
        <f aca="false">IF(NOT(ISBLANK($F315)),LEFT($F315,6),"")</f>
        <v/>
      </c>
      <c r="F315" s="66"/>
      <c r="G315" s="63" t="s">
        <v>54</v>
      </c>
      <c r="H315" s="66" t="str">
        <f aca="false">IF(NOT(ISBLANK($J315)),LEFT($J315,6),"")</f>
        <v>05.18.</v>
      </c>
      <c r="I315" s="66" t="str">
        <f aca="false">IF(NOT(ISBLANK($J315)),LEFT($J315,9),"")</f>
        <v>05.18.26.</v>
      </c>
      <c r="J315" s="66" t="s">
        <v>1343</v>
      </c>
      <c r="K315" s="63" t="s">
        <v>54</v>
      </c>
      <c r="L315" s="66" t="str">
        <f aca="false">IF(NOT(ISBLANK($N315)),LEFT($N315,9),"")</f>
        <v>05.11.05.</v>
      </c>
      <c r="M315" s="66" t="str">
        <f aca="false">IF(NOT(ISBLANK($N315)),LEFT($N315,12),"")</f>
        <v>05.11.05.02.</v>
      </c>
      <c r="N315" s="66" t="s">
        <v>1344</v>
      </c>
      <c r="O315" s="66" t="s">
        <v>1345</v>
      </c>
      <c r="P315" s="63" t="s">
        <v>54</v>
      </c>
      <c r="Q315" s="66" t="str">
        <f aca="false">IF(NOT(ISBLANK($S315)),LEFT($S315,12),"")</f>
        <v>05.10.09.01.</v>
      </c>
      <c r="R315" s="66" t="str">
        <f aca="false">IF(NOT(ISBLANK($S315)),LEFT($S315,18),"")</f>
        <v>05.10.09.01.01.01.</v>
      </c>
      <c r="S315" s="66" t="s">
        <v>1346</v>
      </c>
      <c r="T315" s="67" t="n">
        <v>5.5</v>
      </c>
    </row>
    <row r="316" customFormat="false" ht="10.15" hidden="false" customHeight="false" outlineLevel="0" collapsed="false">
      <c r="A316" s="66" t="str">
        <f aca="false">IF(NOT(ISBLANK($B316)),LEFT($B316,3),"")</f>
        <v/>
      </c>
      <c r="B316" s="66"/>
      <c r="C316" s="63" t="s">
        <v>54</v>
      </c>
      <c r="D316" s="66" t="str">
        <f aca="false">IF(NOT(ISBLANK($F316)),LEFT($F316,3),"")</f>
        <v/>
      </c>
      <c r="E316" s="66" t="str">
        <f aca="false">IF(NOT(ISBLANK($F316)),LEFT($F316,6),"")</f>
        <v/>
      </c>
      <c r="F316" s="66"/>
      <c r="G316" s="63" t="s">
        <v>54</v>
      </c>
      <c r="H316" s="66" t="str">
        <f aca="false">IF(NOT(ISBLANK($J316)),LEFT($J316,6),"")</f>
        <v>05.19.</v>
      </c>
      <c r="I316" s="66" t="str">
        <f aca="false">IF(NOT(ISBLANK($J316)),LEFT($J316,9),"")</f>
        <v>05.19.01.</v>
      </c>
      <c r="J316" s="66" t="s">
        <v>1347</v>
      </c>
      <c r="K316" s="63" t="s">
        <v>54</v>
      </c>
      <c r="L316" s="66" t="str">
        <f aca="false">IF(NOT(ISBLANK($N316)),LEFT($N316,9),"")</f>
        <v>05.11.06.</v>
      </c>
      <c r="M316" s="66" t="str">
        <f aca="false">IF(NOT(ISBLANK($N316)),LEFT($N316,12),"")</f>
        <v>05.11.06.01.</v>
      </c>
      <c r="N316" s="66" t="s">
        <v>1348</v>
      </c>
      <c r="O316" s="66" t="s">
        <v>1349</v>
      </c>
      <c r="P316" s="63" t="s">
        <v>54</v>
      </c>
      <c r="Q316" s="66" t="str">
        <f aca="false">IF(NOT(ISBLANK($S316)),LEFT($S316,12),"")</f>
        <v>05.10.10.01.</v>
      </c>
      <c r="R316" s="66" t="str">
        <f aca="false">IF(NOT(ISBLANK($S316)),LEFT($S316,18),"")</f>
        <v>05.10.10.01.01.01.</v>
      </c>
      <c r="S316" s="66" t="s">
        <v>1350</v>
      </c>
      <c r="T316" s="67" t="n">
        <v>3.5</v>
      </c>
    </row>
    <row r="317" customFormat="false" ht="10.15" hidden="false" customHeight="false" outlineLevel="0" collapsed="false">
      <c r="A317" s="66" t="str">
        <f aca="false">IF(NOT(ISBLANK($B317)),LEFT($B317,3),"")</f>
        <v/>
      </c>
      <c r="B317" s="66"/>
      <c r="C317" s="63" t="s">
        <v>54</v>
      </c>
      <c r="D317" s="66" t="str">
        <f aca="false">IF(NOT(ISBLANK($F317)),LEFT($F317,3),"")</f>
        <v/>
      </c>
      <c r="E317" s="66" t="str">
        <f aca="false">IF(NOT(ISBLANK($F317)),LEFT($F317,6),"")</f>
        <v/>
      </c>
      <c r="F317" s="66"/>
      <c r="G317" s="63" t="s">
        <v>54</v>
      </c>
      <c r="H317" s="66" t="str">
        <f aca="false">IF(NOT(ISBLANK($J317)),LEFT($J317,6),"")</f>
        <v>05.19.</v>
      </c>
      <c r="I317" s="66" t="str">
        <f aca="false">IF(NOT(ISBLANK($J317)),LEFT($J317,9),"")</f>
        <v>05.19.02.</v>
      </c>
      <c r="J317" s="66" t="s">
        <v>1351</v>
      </c>
      <c r="K317" s="63" t="s">
        <v>54</v>
      </c>
      <c r="L317" s="66" t="str">
        <f aca="false">IF(NOT(ISBLANK($N317)),LEFT($N317,9),"")</f>
        <v>05.11.06.</v>
      </c>
      <c r="M317" s="66" t="str">
        <f aca="false">IF(NOT(ISBLANK($N317)),LEFT($N317,12),"")</f>
        <v>05.11.06.02.</v>
      </c>
      <c r="N317" s="66" t="s">
        <v>1352</v>
      </c>
      <c r="O317" s="66" t="s">
        <v>1353</v>
      </c>
      <c r="P317" s="63" t="s">
        <v>54</v>
      </c>
      <c r="Q317" s="66" t="str">
        <f aca="false">IF(NOT(ISBLANK($S317)),LEFT($S317,12),"")</f>
        <v>05.10.11.01.</v>
      </c>
      <c r="R317" s="66" t="str">
        <f aca="false">IF(NOT(ISBLANK($S317)),LEFT($S317,18),"")</f>
        <v>05.10.11.01.01.01.</v>
      </c>
      <c r="S317" s="66" t="s">
        <v>1354</v>
      </c>
      <c r="T317" s="67" t="n">
        <v>8</v>
      </c>
    </row>
    <row r="318" customFormat="false" ht="10.15" hidden="false" customHeight="false" outlineLevel="0" collapsed="false">
      <c r="A318" s="66" t="str">
        <f aca="false">IF(NOT(ISBLANK($B318)),LEFT($B318,3),"")</f>
        <v/>
      </c>
      <c r="B318" s="66"/>
      <c r="C318" s="63" t="s">
        <v>54</v>
      </c>
      <c r="D318" s="66" t="str">
        <f aca="false">IF(NOT(ISBLANK($F318)),LEFT($F318,3),"")</f>
        <v/>
      </c>
      <c r="E318" s="66" t="str">
        <f aca="false">IF(NOT(ISBLANK($F318)),LEFT($F318,6),"")</f>
        <v/>
      </c>
      <c r="F318" s="66"/>
      <c r="G318" s="63" t="s">
        <v>54</v>
      </c>
      <c r="H318" s="66" t="str">
        <f aca="false">IF(NOT(ISBLANK($J318)),LEFT($J318,6),"")</f>
        <v>05.19.</v>
      </c>
      <c r="I318" s="66" t="str">
        <f aca="false">IF(NOT(ISBLANK($J318)),LEFT($J318,9),"")</f>
        <v>05.19.03.</v>
      </c>
      <c r="J318" s="66" t="s">
        <v>1355</v>
      </c>
      <c r="K318" s="63" t="s">
        <v>54</v>
      </c>
      <c r="L318" s="66" t="str">
        <f aca="false">IF(NOT(ISBLANK($N318)),LEFT($N318,9),"")</f>
        <v>05.11.06.</v>
      </c>
      <c r="M318" s="66" t="str">
        <f aca="false">IF(NOT(ISBLANK($N318)),LEFT($N318,12),"")</f>
        <v>05.11.06.03.</v>
      </c>
      <c r="N318" s="66" t="s">
        <v>1356</v>
      </c>
      <c r="O318" s="66" t="s">
        <v>1357</v>
      </c>
      <c r="P318" s="63" t="s">
        <v>54</v>
      </c>
      <c r="Q318" s="66" t="str">
        <f aca="false">IF(NOT(ISBLANK($S318)),LEFT($S318,12),"")</f>
        <v>05.10.12.01.</v>
      </c>
      <c r="R318" s="66" t="str">
        <f aca="false">IF(NOT(ISBLANK($S318)),LEFT($S318,18),"")</f>
        <v>05.10.12.01.01.01.</v>
      </c>
      <c r="S318" s="66" t="s">
        <v>1358</v>
      </c>
      <c r="T318" s="67" t="n">
        <v>1</v>
      </c>
    </row>
    <row r="319" customFormat="false" ht="10.15" hidden="false" customHeight="false" outlineLevel="0" collapsed="false">
      <c r="A319" s="66" t="str">
        <f aca="false">IF(NOT(ISBLANK($B319)),LEFT($B319,3),"")</f>
        <v/>
      </c>
      <c r="B319" s="66"/>
      <c r="C319" s="63" t="s">
        <v>54</v>
      </c>
      <c r="D319" s="66" t="str">
        <f aca="false">IF(NOT(ISBLANK($F319)),LEFT($F319,3),"")</f>
        <v/>
      </c>
      <c r="E319" s="66" t="str">
        <f aca="false">IF(NOT(ISBLANK($F319)),LEFT($F319,6),"")</f>
        <v/>
      </c>
      <c r="F319" s="66"/>
      <c r="G319" s="63" t="s">
        <v>54</v>
      </c>
      <c r="H319" s="66" t="str">
        <f aca="false">IF(NOT(ISBLANK($J319)),LEFT($J319,6),"")</f>
        <v>05.19.</v>
      </c>
      <c r="I319" s="66" t="str">
        <f aca="false">IF(NOT(ISBLANK($J319)),LEFT($J319,9),"")</f>
        <v>05.19.04.</v>
      </c>
      <c r="J319" s="66" t="s">
        <v>1359</v>
      </c>
      <c r="K319" s="63" t="s">
        <v>54</v>
      </c>
      <c r="L319" s="66" t="str">
        <f aca="false">IF(NOT(ISBLANK($N319)),LEFT($N319,9),"")</f>
        <v>05.12.01.</v>
      </c>
      <c r="M319" s="66" t="str">
        <f aca="false">IF(NOT(ISBLANK($N319)),LEFT($N319,12),"")</f>
        <v>05.12.01.01.</v>
      </c>
      <c r="N319" s="66" t="s">
        <v>1360</v>
      </c>
      <c r="O319" s="66" t="s">
        <v>1361</v>
      </c>
      <c r="P319" s="63" t="s">
        <v>54</v>
      </c>
      <c r="Q319" s="66" t="str">
        <f aca="false">IF(NOT(ISBLANK($S319)),LEFT($S319,12),"")</f>
        <v>05.10.12.02.</v>
      </c>
      <c r="R319" s="66" t="str">
        <f aca="false">IF(NOT(ISBLANK($S319)),LEFT($S319,18),"")</f>
        <v>05.10.12.02.01.01.</v>
      </c>
      <c r="S319" s="66" t="s">
        <v>1362</v>
      </c>
      <c r="T319" s="67" t="n">
        <v>4</v>
      </c>
    </row>
    <row r="320" customFormat="false" ht="10.15" hidden="false" customHeight="false" outlineLevel="0" collapsed="false">
      <c r="A320" s="66" t="str">
        <f aca="false">IF(NOT(ISBLANK($B320)),LEFT($B320,3),"")</f>
        <v/>
      </c>
      <c r="B320" s="66"/>
      <c r="C320" s="63" t="s">
        <v>54</v>
      </c>
      <c r="D320" s="66" t="str">
        <f aca="false">IF(NOT(ISBLANK($F320)),LEFT($F320,3),"")</f>
        <v/>
      </c>
      <c r="E320" s="66" t="str">
        <f aca="false">IF(NOT(ISBLANK($F320)),LEFT($F320,6),"")</f>
        <v/>
      </c>
      <c r="F320" s="66"/>
      <c r="G320" s="63" t="s">
        <v>54</v>
      </c>
      <c r="H320" s="66" t="str">
        <f aca="false">IF(NOT(ISBLANK($J320)),LEFT($J320,6),"")</f>
        <v>05.19.</v>
      </c>
      <c r="I320" s="66" t="str">
        <f aca="false">IF(NOT(ISBLANK($J320)),LEFT($J320,9),"")</f>
        <v>05.19.05.</v>
      </c>
      <c r="J320" s="66" t="s">
        <v>1363</v>
      </c>
      <c r="K320" s="63" t="s">
        <v>54</v>
      </c>
      <c r="L320" s="66" t="str">
        <f aca="false">IF(NOT(ISBLANK($N320)),LEFT($N320,9),"")</f>
        <v>05.12.01.</v>
      </c>
      <c r="M320" s="66" t="str">
        <f aca="false">IF(NOT(ISBLANK($N320)),LEFT($N320,12),"")</f>
        <v>05.12.01.02.</v>
      </c>
      <c r="N320" s="66" t="s">
        <v>1364</v>
      </c>
      <c r="O320" s="66" t="s">
        <v>1365</v>
      </c>
      <c r="P320" s="63" t="s">
        <v>54</v>
      </c>
      <c r="Q320" s="66" t="str">
        <f aca="false">IF(NOT(ISBLANK($S320)),LEFT($S320,12),"")</f>
        <v>05.10.12.03.</v>
      </c>
      <c r="R320" s="66" t="str">
        <f aca="false">IF(NOT(ISBLANK($S320)),LEFT($S320,18),"")</f>
        <v>05.10.12.03.01.01.</v>
      </c>
      <c r="S320" s="66" t="s">
        <v>1366</v>
      </c>
      <c r="T320" s="67" t="n">
        <v>12</v>
      </c>
    </row>
    <row r="321" customFormat="false" ht="10.15" hidden="false" customHeight="false" outlineLevel="0" collapsed="false">
      <c r="A321" s="66" t="str">
        <f aca="false">IF(NOT(ISBLANK($B321)),LEFT($B321,3),"")</f>
        <v/>
      </c>
      <c r="B321" s="66"/>
      <c r="C321" s="63" t="s">
        <v>54</v>
      </c>
      <c r="D321" s="66" t="str">
        <f aca="false">IF(NOT(ISBLANK($F321)),LEFT($F321,3),"")</f>
        <v/>
      </c>
      <c r="E321" s="66" t="str">
        <f aca="false">IF(NOT(ISBLANK($F321)),LEFT($F321,6),"")</f>
        <v/>
      </c>
      <c r="F321" s="66"/>
      <c r="G321" s="63" t="s">
        <v>54</v>
      </c>
      <c r="H321" s="66" t="str">
        <f aca="false">IF(NOT(ISBLANK($J321)),LEFT($J321,6),"")</f>
        <v>05.19.</v>
      </c>
      <c r="I321" s="66" t="str">
        <f aca="false">IF(NOT(ISBLANK($J321)),LEFT($J321,9),"")</f>
        <v>05.19.06.</v>
      </c>
      <c r="J321" s="66" t="s">
        <v>1367</v>
      </c>
      <c r="K321" s="63" t="s">
        <v>54</v>
      </c>
      <c r="L321" s="66" t="str">
        <f aca="false">IF(NOT(ISBLANK($N321)),LEFT($N321,9),"")</f>
        <v>05.12.02.</v>
      </c>
      <c r="M321" s="66" t="str">
        <f aca="false">IF(NOT(ISBLANK($N321)),LEFT($N321,12),"")</f>
        <v>05.12.02.01.</v>
      </c>
      <c r="N321" s="66" t="s">
        <v>1368</v>
      </c>
      <c r="O321" s="66" t="s">
        <v>1369</v>
      </c>
      <c r="P321" s="63" t="s">
        <v>54</v>
      </c>
      <c r="Q321" s="66" t="str">
        <f aca="false">IF(NOT(ISBLANK($S321)),LEFT($S321,12),"")</f>
        <v>05.10.12.04.</v>
      </c>
      <c r="R321" s="66" t="str">
        <f aca="false">IF(NOT(ISBLANK($S321)),LEFT($S321,18),"")</f>
        <v>05.10.12.04.01.01.</v>
      </c>
      <c r="S321" s="66" t="s">
        <v>1370</v>
      </c>
      <c r="T321" s="67" t="n">
        <v>20</v>
      </c>
    </row>
    <row r="322" customFormat="false" ht="10.15" hidden="false" customHeight="false" outlineLevel="0" collapsed="false">
      <c r="A322" s="66" t="str">
        <f aca="false">IF(NOT(ISBLANK($B322)),LEFT($B322,3),"")</f>
        <v/>
      </c>
      <c r="B322" s="66"/>
      <c r="C322" s="63" t="s">
        <v>54</v>
      </c>
      <c r="D322" s="66" t="str">
        <f aca="false">IF(NOT(ISBLANK($F322)),LEFT($F322,3),"")</f>
        <v/>
      </c>
      <c r="E322" s="66" t="str">
        <f aca="false">IF(NOT(ISBLANK($F322)),LEFT($F322,6),"")</f>
        <v/>
      </c>
      <c r="F322" s="66"/>
      <c r="G322" s="63" t="s">
        <v>54</v>
      </c>
      <c r="H322" s="66" t="str">
        <f aca="false">IF(NOT(ISBLANK($J322)),LEFT($J322,6),"")</f>
        <v>05.19.</v>
      </c>
      <c r="I322" s="66" t="str">
        <f aca="false">IF(NOT(ISBLANK($J322)),LEFT($J322,9),"")</f>
        <v>05.19.07.</v>
      </c>
      <c r="J322" s="66" t="s">
        <v>1371</v>
      </c>
      <c r="K322" s="63" t="s">
        <v>54</v>
      </c>
      <c r="L322" s="66" t="str">
        <f aca="false">IF(NOT(ISBLANK($N322)),LEFT($N322,9),"")</f>
        <v>05.12.02.</v>
      </c>
      <c r="M322" s="66" t="str">
        <f aca="false">IF(NOT(ISBLANK($N322)),LEFT($N322,12),"")</f>
        <v>05.12.02.02.</v>
      </c>
      <c r="N322" s="66" t="s">
        <v>1372</v>
      </c>
      <c r="O322" s="66" t="s">
        <v>1373</v>
      </c>
      <c r="P322" s="63" t="s">
        <v>54</v>
      </c>
      <c r="Q322" s="66" t="str">
        <f aca="false">IF(NOT(ISBLANK($S322)),LEFT($S322,12),"")</f>
        <v>05.10.12.05.</v>
      </c>
      <c r="R322" s="66" t="str">
        <f aca="false">IF(NOT(ISBLANK($S322)),LEFT($S322,18),"")</f>
        <v>05.10.12.05.01.01.</v>
      </c>
      <c r="S322" s="66" t="s">
        <v>1374</v>
      </c>
      <c r="T322" s="67" t="n">
        <v>40</v>
      </c>
    </row>
    <row r="323" customFormat="false" ht="10.15" hidden="false" customHeight="false" outlineLevel="0" collapsed="false">
      <c r="A323" s="66" t="str">
        <f aca="false">IF(NOT(ISBLANK($B323)),LEFT($B323,3),"")</f>
        <v/>
      </c>
      <c r="B323" s="66"/>
      <c r="C323" s="63" t="s">
        <v>54</v>
      </c>
      <c r="D323" s="66" t="str">
        <f aca="false">IF(NOT(ISBLANK($F323)),LEFT($F323,3),"")</f>
        <v/>
      </c>
      <c r="E323" s="66" t="str">
        <f aca="false">IF(NOT(ISBLANK($F323)),LEFT($F323,6),"")</f>
        <v/>
      </c>
      <c r="F323" s="66"/>
      <c r="G323" s="63" t="s">
        <v>54</v>
      </c>
      <c r="H323" s="66" t="str">
        <f aca="false">IF(NOT(ISBLANK($J323)),LEFT($J323,6),"")</f>
        <v>05.19.</v>
      </c>
      <c r="I323" s="66" t="str">
        <f aca="false">IF(NOT(ISBLANK($J323)),LEFT($J323,9),"")</f>
        <v>05.19.08.</v>
      </c>
      <c r="J323" s="66" t="s">
        <v>1375</v>
      </c>
      <c r="K323" s="63" t="s">
        <v>54</v>
      </c>
      <c r="L323" s="66" t="str">
        <f aca="false">IF(NOT(ISBLANK($N323)),LEFT($N323,9),"")</f>
        <v>05.12.03.</v>
      </c>
      <c r="M323" s="66" t="str">
        <f aca="false">IF(NOT(ISBLANK($N323)),LEFT($N323,12),"")</f>
        <v>05.12.03.01.</v>
      </c>
      <c r="N323" s="66" t="s">
        <v>1376</v>
      </c>
      <c r="O323" s="66" t="s">
        <v>1377</v>
      </c>
      <c r="P323" s="63" t="s">
        <v>54</v>
      </c>
      <c r="Q323" s="66" t="str">
        <f aca="false">IF(NOT(ISBLANK($S323)),LEFT($S323,12),"")</f>
        <v>05.10.13.01.</v>
      </c>
      <c r="R323" s="66" t="str">
        <f aca="false">IF(NOT(ISBLANK($S323)),LEFT($S323,18),"")</f>
        <v>05.10.13.01.01.01.</v>
      </c>
      <c r="S323" s="66" t="s">
        <v>1378</v>
      </c>
      <c r="T323" s="67" t="n">
        <v>0.5</v>
      </c>
    </row>
    <row r="324" customFormat="false" ht="10.15" hidden="false" customHeight="false" outlineLevel="0" collapsed="false">
      <c r="A324" s="66" t="str">
        <f aca="false">IF(NOT(ISBLANK($B324)),LEFT($B324,3),"")</f>
        <v/>
      </c>
      <c r="B324" s="66"/>
      <c r="C324" s="63" t="s">
        <v>54</v>
      </c>
      <c r="D324" s="66" t="str">
        <f aca="false">IF(NOT(ISBLANK($F324)),LEFT($F324,3),"")</f>
        <v/>
      </c>
      <c r="E324" s="66" t="str">
        <f aca="false">IF(NOT(ISBLANK($F324)),LEFT($F324,6),"")</f>
        <v/>
      </c>
      <c r="F324" s="66"/>
      <c r="G324" s="63" t="s">
        <v>54</v>
      </c>
      <c r="H324" s="66" t="str">
        <f aca="false">IF(NOT(ISBLANK($J324)),LEFT($J324,6),"")</f>
        <v>05.19.</v>
      </c>
      <c r="I324" s="66" t="str">
        <f aca="false">IF(NOT(ISBLANK($J324)),LEFT($J324,9),"")</f>
        <v>05.19.09.</v>
      </c>
      <c r="J324" s="66" t="s">
        <v>1379</v>
      </c>
      <c r="K324" s="63" t="s">
        <v>54</v>
      </c>
      <c r="L324" s="66" t="str">
        <f aca="false">IF(NOT(ISBLANK($N324)),LEFT($N324,9),"")</f>
        <v>05.12.03.</v>
      </c>
      <c r="M324" s="66" t="str">
        <f aca="false">IF(NOT(ISBLANK($N324)),LEFT($N324,12),"")</f>
        <v>05.12.03.02.</v>
      </c>
      <c r="N324" s="66" t="s">
        <v>1380</v>
      </c>
      <c r="O324" s="66" t="s">
        <v>1381</v>
      </c>
      <c r="P324" s="63" t="s">
        <v>54</v>
      </c>
      <c r="Q324" s="66" t="str">
        <f aca="false">IF(NOT(ISBLANK($S324)),LEFT($S324,12),"")</f>
        <v>05.10.13.02.</v>
      </c>
      <c r="R324" s="66" t="str">
        <f aca="false">IF(NOT(ISBLANK($S324)),LEFT($S324,18),"")</f>
        <v>05.10.13.02.01.01.</v>
      </c>
      <c r="S324" s="66" t="s">
        <v>1382</v>
      </c>
      <c r="T324" s="67" t="n">
        <v>2</v>
      </c>
    </row>
    <row r="325" customFormat="false" ht="10.15" hidden="false" customHeight="false" outlineLevel="0" collapsed="false">
      <c r="A325" s="66" t="str">
        <f aca="false">IF(NOT(ISBLANK($B325)),LEFT($B325,3),"")</f>
        <v/>
      </c>
      <c r="B325" s="66"/>
      <c r="C325" s="63" t="s">
        <v>54</v>
      </c>
      <c r="D325" s="66" t="str">
        <f aca="false">IF(NOT(ISBLANK($F325)),LEFT($F325,3),"")</f>
        <v/>
      </c>
      <c r="E325" s="66" t="str">
        <f aca="false">IF(NOT(ISBLANK($F325)),LEFT($F325,6),"")</f>
        <v/>
      </c>
      <c r="F325" s="66"/>
      <c r="G325" s="63" t="s">
        <v>54</v>
      </c>
      <c r="H325" s="66" t="str">
        <f aca="false">IF(NOT(ISBLANK($J325)),LEFT($J325,6),"")</f>
        <v>05.19.</v>
      </c>
      <c r="I325" s="66" t="str">
        <f aca="false">IF(NOT(ISBLANK($J325)),LEFT($J325,9),"")</f>
        <v>05.19.10.</v>
      </c>
      <c r="J325" s="66" t="s">
        <v>1383</v>
      </c>
      <c r="K325" s="63" t="s">
        <v>54</v>
      </c>
      <c r="L325" s="66" t="str">
        <f aca="false">IF(NOT(ISBLANK($N325)),LEFT($N325,9),"")</f>
        <v>05.12.03.</v>
      </c>
      <c r="M325" s="66" t="str">
        <f aca="false">IF(NOT(ISBLANK($N325)),LEFT($N325,12),"")</f>
        <v>05.12.03.03.</v>
      </c>
      <c r="N325" s="66" t="s">
        <v>1384</v>
      </c>
      <c r="O325" s="66" t="s">
        <v>1385</v>
      </c>
      <c r="P325" s="63" t="s">
        <v>54</v>
      </c>
      <c r="Q325" s="66" t="str">
        <f aca="false">IF(NOT(ISBLANK($S325)),LEFT($S325,12),"")</f>
        <v>05.10.13.03.</v>
      </c>
      <c r="R325" s="66" t="str">
        <f aca="false">IF(NOT(ISBLANK($S325)),LEFT($S325,18),"")</f>
        <v>05.10.13.03.01.01.</v>
      </c>
      <c r="S325" s="66" t="s">
        <v>1386</v>
      </c>
      <c r="T325" s="67" t="n">
        <v>6</v>
      </c>
    </row>
    <row r="326" customFormat="false" ht="10.15" hidden="false" customHeight="false" outlineLevel="0" collapsed="false">
      <c r="A326" s="66" t="str">
        <f aca="false">IF(NOT(ISBLANK($B326)),LEFT($B326,3),"")</f>
        <v/>
      </c>
      <c r="B326" s="66"/>
      <c r="C326" s="63" t="s">
        <v>54</v>
      </c>
      <c r="D326" s="66" t="str">
        <f aca="false">IF(NOT(ISBLANK($F326)),LEFT($F326,3),"")</f>
        <v/>
      </c>
      <c r="E326" s="66" t="str">
        <f aca="false">IF(NOT(ISBLANK($F326)),LEFT($F326,6),"")</f>
        <v/>
      </c>
      <c r="F326" s="66"/>
      <c r="G326" s="63" t="s">
        <v>54</v>
      </c>
      <c r="H326" s="66" t="str">
        <f aca="false">IF(NOT(ISBLANK($J326)),LEFT($J326,6),"")</f>
        <v>05.19.</v>
      </c>
      <c r="I326" s="66" t="str">
        <f aca="false">IF(NOT(ISBLANK($J326)),LEFT($J326,9),"")</f>
        <v>05.19.11.</v>
      </c>
      <c r="J326" s="66" t="s">
        <v>1387</v>
      </c>
      <c r="K326" s="63" t="s">
        <v>54</v>
      </c>
      <c r="L326" s="66" t="str">
        <f aca="false">IF(NOT(ISBLANK($N326)),LEFT($N326,9),"")</f>
        <v>05.12.04.</v>
      </c>
      <c r="M326" s="66" t="str">
        <f aca="false">IF(NOT(ISBLANK($N326)),LEFT($N326,12),"")</f>
        <v>05.12.04.01.</v>
      </c>
      <c r="N326" s="66" t="s">
        <v>1388</v>
      </c>
      <c r="O326" s="66" t="s">
        <v>1389</v>
      </c>
      <c r="P326" s="63" t="s">
        <v>54</v>
      </c>
      <c r="Q326" s="66" t="str">
        <f aca="false">IF(NOT(ISBLANK($S326)),LEFT($S326,12),"")</f>
        <v>05.10.13.04.</v>
      </c>
      <c r="R326" s="66" t="str">
        <f aca="false">IF(NOT(ISBLANK($S326)),LEFT($S326,18),"")</f>
        <v>05.10.13.04.01.01.</v>
      </c>
      <c r="S326" s="66" t="s">
        <v>1390</v>
      </c>
      <c r="T326" s="67" t="n">
        <v>10</v>
      </c>
    </row>
    <row r="327" customFormat="false" ht="10.15" hidden="false" customHeight="false" outlineLevel="0" collapsed="false">
      <c r="A327" s="66" t="str">
        <f aca="false">IF(NOT(ISBLANK($B327)),LEFT($B327,3),"")</f>
        <v/>
      </c>
      <c r="B327" s="66"/>
      <c r="C327" s="63" t="s">
        <v>54</v>
      </c>
      <c r="D327" s="66" t="str">
        <f aca="false">IF(NOT(ISBLANK($F327)),LEFT($F327,3),"")</f>
        <v/>
      </c>
      <c r="E327" s="66" t="str">
        <f aca="false">IF(NOT(ISBLANK($F327)),LEFT($F327,6),"")</f>
        <v/>
      </c>
      <c r="F327" s="66"/>
      <c r="G327" s="63" t="s">
        <v>54</v>
      </c>
      <c r="H327" s="66" t="str">
        <f aca="false">IF(NOT(ISBLANK($J327)),LEFT($J327,6),"")</f>
        <v>05.19.</v>
      </c>
      <c r="I327" s="66" t="str">
        <f aca="false">IF(NOT(ISBLANK($J327)),LEFT($J327,9),"")</f>
        <v>05.19.12.</v>
      </c>
      <c r="J327" s="66" t="s">
        <v>1391</v>
      </c>
      <c r="K327" s="63" t="s">
        <v>54</v>
      </c>
      <c r="L327" s="66" t="str">
        <f aca="false">IF(NOT(ISBLANK($N327)),LEFT($N327,9),"")</f>
        <v>05.12.04.</v>
      </c>
      <c r="M327" s="66" t="str">
        <f aca="false">IF(NOT(ISBLANK($N327)),LEFT($N327,12),"")</f>
        <v>05.12.04.02.</v>
      </c>
      <c r="N327" s="66" t="s">
        <v>1392</v>
      </c>
      <c r="O327" s="66" t="s">
        <v>1393</v>
      </c>
      <c r="P327" s="63" t="s">
        <v>54</v>
      </c>
      <c r="Q327" s="66" t="str">
        <f aca="false">IF(NOT(ISBLANK($S327)),LEFT($S327,12),"")</f>
        <v>05.10.13.05.</v>
      </c>
      <c r="R327" s="66" t="str">
        <f aca="false">IF(NOT(ISBLANK($S327)),LEFT($S327,18),"")</f>
        <v>05.10.13.05.01.01.</v>
      </c>
      <c r="S327" s="66" t="s">
        <v>1394</v>
      </c>
      <c r="T327" s="67" t="n">
        <v>20</v>
      </c>
    </row>
    <row r="328" customFormat="false" ht="10.15" hidden="false" customHeight="false" outlineLevel="0" collapsed="false">
      <c r="A328" s="66" t="str">
        <f aca="false">IF(NOT(ISBLANK($B328)),LEFT($B328,3),"")</f>
        <v/>
      </c>
      <c r="B328" s="66"/>
      <c r="C328" s="63" t="s">
        <v>54</v>
      </c>
      <c r="D328" s="66" t="str">
        <f aca="false">IF(NOT(ISBLANK($F328)),LEFT($F328,3),"")</f>
        <v/>
      </c>
      <c r="E328" s="66" t="str">
        <f aca="false">IF(NOT(ISBLANK($F328)),LEFT($F328,6),"")</f>
        <v/>
      </c>
      <c r="F328" s="66"/>
      <c r="G328" s="63" t="s">
        <v>54</v>
      </c>
      <c r="H328" s="66" t="str">
        <f aca="false">IF(NOT(ISBLANK($J328)),LEFT($J328,6),"")</f>
        <v>05.20.</v>
      </c>
      <c r="I328" s="66" t="str">
        <f aca="false">IF(NOT(ISBLANK($J328)),LEFT($J328,9),"")</f>
        <v>05.20.01.</v>
      </c>
      <c r="J328" s="66" t="s">
        <v>1395</v>
      </c>
      <c r="K328" s="63" t="s">
        <v>54</v>
      </c>
      <c r="L328" s="66" t="str">
        <f aca="false">IF(NOT(ISBLANK($N328)),LEFT($N328,9),"")</f>
        <v>05.12.04.</v>
      </c>
      <c r="M328" s="66" t="str">
        <f aca="false">IF(NOT(ISBLANK($N328)),LEFT($N328,12),"")</f>
        <v>05.12.04.03.</v>
      </c>
      <c r="N328" s="66" t="s">
        <v>1396</v>
      </c>
      <c r="O328" s="66" t="s">
        <v>1397</v>
      </c>
      <c r="P328" s="63" t="s">
        <v>54</v>
      </c>
      <c r="Q328" s="66" t="str">
        <f aca="false">IF(NOT(ISBLANK($S328)),LEFT($S328,12),"")</f>
        <v>05.10.14.01.</v>
      </c>
      <c r="R328" s="66" t="str">
        <f aca="false">IF(NOT(ISBLANK($S328)),LEFT($S328,18),"")</f>
        <v>05.10.14.01.01.01.</v>
      </c>
      <c r="S328" s="66" t="s">
        <v>1398</v>
      </c>
      <c r="T328" s="67" t="n">
        <v>8</v>
      </c>
    </row>
    <row r="329" customFormat="false" ht="10.15" hidden="false" customHeight="false" outlineLevel="0" collapsed="false">
      <c r="A329" s="66" t="str">
        <f aca="false">IF(NOT(ISBLANK($B329)),LEFT($B329,3),"")</f>
        <v/>
      </c>
      <c r="B329" s="66"/>
      <c r="C329" s="63" t="s">
        <v>54</v>
      </c>
      <c r="D329" s="66" t="str">
        <f aca="false">IF(NOT(ISBLANK($F329)),LEFT($F329,3),"")</f>
        <v/>
      </c>
      <c r="E329" s="66" t="str">
        <f aca="false">IF(NOT(ISBLANK($F329)),LEFT($F329,6),"")</f>
        <v/>
      </c>
      <c r="F329" s="66"/>
      <c r="G329" s="63" t="s">
        <v>54</v>
      </c>
      <c r="H329" s="66" t="str">
        <f aca="false">IF(NOT(ISBLANK($J329)),LEFT($J329,6),"")</f>
        <v>05.20.</v>
      </c>
      <c r="I329" s="66" t="str">
        <f aca="false">IF(NOT(ISBLANK($J329)),LEFT($J329,9),"")</f>
        <v>05.20.02.</v>
      </c>
      <c r="J329" s="66" t="s">
        <v>1399</v>
      </c>
      <c r="K329" s="63" t="s">
        <v>54</v>
      </c>
      <c r="L329" s="66" t="str">
        <f aca="false">IF(NOT(ISBLANK($N329)),LEFT($N329,9),"")</f>
        <v>05.12.05.</v>
      </c>
      <c r="M329" s="66" t="str">
        <f aca="false">IF(NOT(ISBLANK($N329)),LEFT($N329,12),"")</f>
        <v>05.12.05.01.</v>
      </c>
      <c r="N329" s="66" t="s">
        <v>1400</v>
      </c>
      <c r="O329" s="66" t="s">
        <v>1401</v>
      </c>
      <c r="P329" s="63" t="s">
        <v>54</v>
      </c>
      <c r="Q329" s="66" t="str">
        <f aca="false">IF(NOT(ISBLANK($S329)),LEFT($S329,12),"")</f>
        <v>05.10.15.01.</v>
      </c>
      <c r="R329" s="66" t="str">
        <f aca="false">IF(NOT(ISBLANK($S329)),LEFT($S329,18),"")</f>
        <v>05.10.15.01.01.01.</v>
      </c>
      <c r="S329" s="66" t="s">
        <v>1402</v>
      </c>
      <c r="T329" s="67" t="n">
        <v>1</v>
      </c>
    </row>
    <row r="330" customFormat="false" ht="10.15" hidden="false" customHeight="false" outlineLevel="0" collapsed="false">
      <c r="A330" s="66" t="str">
        <f aca="false">IF(NOT(ISBLANK($B330)),LEFT($B330,3),"")</f>
        <v/>
      </c>
      <c r="B330" s="66"/>
      <c r="C330" s="63" t="s">
        <v>54</v>
      </c>
      <c r="D330" s="66" t="str">
        <f aca="false">IF(NOT(ISBLANK($F330)),LEFT($F330,3),"")</f>
        <v/>
      </c>
      <c r="E330" s="66" t="str">
        <f aca="false">IF(NOT(ISBLANK($F330)),LEFT($F330,6),"")</f>
        <v/>
      </c>
      <c r="F330" s="66"/>
      <c r="G330" s="63" t="s">
        <v>54</v>
      </c>
      <c r="H330" s="66" t="str">
        <f aca="false">IF(NOT(ISBLANK($J330)),LEFT($J330,6),"")</f>
        <v>05.20.</v>
      </c>
      <c r="I330" s="66" t="str">
        <f aca="false">IF(NOT(ISBLANK($J330)),LEFT($J330,9),"")</f>
        <v>05.20.03.</v>
      </c>
      <c r="J330" s="66" t="s">
        <v>1403</v>
      </c>
      <c r="K330" s="63" t="s">
        <v>54</v>
      </c>
      <c r="L330" s="66" t="str">
        <f aca="false">IF(NOT(ISBLANK($N330)),LEFT($N330,9),"")</f>
        <v>05.12.05.</v>
      </c>
      <c r="M330" s="66" t="str">
        <f aca="false">IF(NOT(ISBLANK($N330)),LEFT($N330,12),"")</f>
        <v>05.12.05.02.</v>
      </c>
      <c r="N330" s="66" t="s">
        <v>1404</v>
      </c>
      <c r="O330" s="66" t="s">
        <v>1405</v>
      </c>
      <c r="P330" s="63" t="s">
        <v>54</v>
      </c>
      <c r="Q330" s="66" t="str">
        <f aca="false">IF(NOT(ISBLANK($S330)),LEFT($S330,12),"")</f>
        <v>05.10.15.02.</v>
      </c>
      <c r="R330" s="66" t="str">
        <f aca="false">IF(NOT(ISBLANK($S330)),LEFT($S330,18),"")</f>
        <v>05.10.15.02.01.01.</v>
      </c>
      <c r="S330" s="66" t="s">
        <v>1406</v>
      </c>
      <c r="T330" s="67" t="n">
        <v>4</v>
      </c>
    </row>
    <row r="331" customFormat="false" ht="10.15" hidden="false" customHeight="false" outlineLevel="0" collapsed="false">
      <c r="A331" s="66" t="str">
        <f aca="false">IF(NOT(ISBLANK($B331)),LEFT($B331,3),"")</f>
        <v/>
      </c>
      <c r="B331" s="66"/>
      <c r="C331" s="63" t="s">
        <v>54</v>
      </c>
      <c r="D331" s="66" t="str">
        <f aca="false">IF(NOT(ISBLANK($F331)),LEFT($F331,3),"")</f>
        <v/>
      </c>
      <c r="E331" s="66" t="str">
        <f aca="false">IF(NOT(ISBLANK($F331)),LEFT($F331,6),"")</f>
        <v/>
      </c>
      <c r="F331" s="66"/>
      <c r="G331" s="63" t="s">
        <v>54</v>
      </c>
      <c r="H331" s="66" t="str">
        <f aca="false">IF(NOT(ISBLANK($J331)),LEFT($J331,6),"")</f>
        <v>05.20.</v>
      </c>
      <c r="I331" s="66" t="str">
        <f aca="false">IF(NOT(ISBLANK($J331)),LEFT($J331,9),"")</f>
        <v>05.20.04.</v>
      </c>
      <c r="J331" s="66" t="s">
        <v>1407</v>
      </c>
      <c r="K331" s="63" t="s">
        <v>54</v>
      </c>
      <c r="L331" s="66" t="str">
        <f aca="false">IF(NOT(ISBLANK($N331)),LEFT($N331,9),"")</f>
        <v>05.12.06.</v>
      </c>
      <c r="M331" s="66" t="str">
        <f aca="false">IF(NOT(ISBLANK($N331)),LEFT($N331,12),"")</f>
        <v>05.12.06.01.</v>
      </c>
      <c r="N331" s="66" t="s">
        <v>1408</v>
      </c>
      <c r="O331" s="66" t="s">
        <v>1409</v>
      </c>
      <c r="P331" s="63" t="s">
        <v>54</v>
      </c>
      <c r="Q331" s="66" t="str">
        <f aca="false">IF(NOT(ISBLANK($S331)),LEFT($S331,12),"")</f>
        <v>05.10.15.03.</v>
      </c>
      <c r="R331" s="66" t="str">
        <f aca="false">IF(NOT(ISBLANK($S331)),LEFT($S331,18),"")</f>
        <v>05.10.15.03.01.01.</v>
      </c>
      <c r="S331" s="66" t="s">
        <v>1410</v>
      </c>
      <c r="T331" s="67" t="n">
        <v>12</v>
      </c>
    </row>
    <row r="332" customFormat="false" ht="10.15" hidden="false" customHeight="false" outlineLevel="0" collapsed="false">
      <c r="A332" s="66" t="str">
        <f aca="false">IF(NOT(ISBLANK($B332)),LEFT($B332,3),"")</f>
        <v/>
      </c>
      <c r="B332" s="66"/>
      <c r="C332" s="63" t="s">
        <v>54</v>
      </c>
      <c r="D332" s="66" t="str">
        <f aca="false">IF(NOT(ISBLANK($F332)),LEFT($F332,3),"")</f>
        <v/>
      </c>
      <c r="E332" s="66" t="str">
        <f aca="false">IF(NOT(ISBLANK($F332)),LEFT($F332,6),"")</f>
        <v/>
      </c>
      <c r="F332" s="66"/>
      <c r="G332" s="63" t="s">
        <v>54</v>
      </c>
      <c r="H332" s="66" t="str">
        <f aca="false">IF(NOT(ISBLANK($J332)),LEFT($J332,6),"")</f>
        <v>05.20.</v>
      </c>
      <c r="I332" s="66" t="str">
        <f aca="false">IF(NOT(ISBLANK($J332)),LEFT($J332,9),"")</f>
        <v>05.20.05.</v>
      </c>
      <c r="J332" s="66" t="s">
        <v>1411</v>
      </c>
      <c r="K332" s="63" t="s">
        <v>54</v>
      </c>
      <c r="L332" s="66" t="str">
        <f aca="false">IF(NOT(ISBLANK($N332)),LEFT($N332,9),"")</f>
        <v>05.12.06.</v>
      </c>
      <c r="M332" s="66" t="str">
        <f aca="false">IF(NOT(ISBLANK($N332)),LEFT($N332,12),"")</f>
        <v>05.12.06.02.</v>
      </c>
      <c r="N332" s="66" t="s">
        <v>1412</v>
      </c>
      <c r="O332" s="66" t="s">
        <v>1413</v>
      </c>
      <c r="P332" s="63" t="s">
        <v>54</v>
      </c>
      <c r="Q332" s="66" t="str">
        <f aca="false">IF(NOT(ISBLANK($S332)),LEFT($S332,12),"")</f>
        <v>05.10.15.04.</v>
      </c>
      <c r="R332" s="66" t="str">
        <f aca="false">IF(NOT(ISBLANK($S332)),LEFT($S332,18),"")</f>
        <v>05.10.15.04.01.01.</v>
      </c>
      <c r="S332" s="66" t="s">
        <v>1414</v>
      </c>
      <c r="T332" s="67" t="n">
        <v>20</v>
      </c>
    </row>
    <row r="333" customFormat="false" ht="10.15" hidden="false" customHeight="false" outlineLevel="0" collapsed="false">
      <c r="A333" s="66" t="str">
        <f aca="false">IF(NOT(ISBLANK($B333)),LEFT($B333,3),"")</f>
        <v/>
      </c>
      <c r="B333" s="66"/>
      <c r="C333" s="63" t="s">
        <v>54</v>
      </c>
      <c r="D333" s="66" t="str">
        <f aca="false">IF(NOT(ISBLANK($F333)),LEFT($F333,3),"")</f>
        <v/>
      </c>
      <c r="E333" s="66" t="str">
        <f aca="false">IF(NOT(ISBLANK($F333)),LEFT($F333,6),"")</f>
        <v/>
      </c>
      <c r="F333" s="66"/>
      <c r="G333" s="63" t="s">
        <v>54</v>
      </c>
      <c r="H333" s="66" t="str">
        <f aca="false">IF(NOT(ISBLANK($J333)),LEFT($J333,6),"")</f>
        <v>05.20.</v>
      </c>
      <c r="I333" s="66" t="str">
        <f aca="false">IF(NOT(ISBLANK($J333)),LEFT($J333,9),"")</f>
        <v>05.20.06.</v>
      </c>
      <c r="J333" s="66" t="s">
        <v>1415</v>
      </c>
      <c r="K333" s="63" t="s">
        <v>54</v>
      </c>
      <c r="L333" s="66" t="str">
        <f aca="false">IF(NOT(ISBLANK($N333)),LEFT($N333,9),"")</f>
        <v>05.12.07.</v>
      </c>
      <c r="M333" s="66" t="str">
        <f aca="false">IF(NOT(ISBLANK($N333)),LEFT($N333,12),"")</f>
        <v>05.12.07.01.</v>
      </c>
      <c r="N333" s="66" t="s">
        <v>1416</v>
      </c>
      <c r="O333" s="66" t="s">
        <v>1417</v>
      </c>
      <c r="P333" s="63" t="s">
        <v>54</v>
      </c>
      <c r="Q333" s="66" t="str">
        <f aca="false">IF(NOT(ISBLANK($S333)),LEFT($S333,12),"")</f>
        <v>05.10.15.05.</v>
      </c>
      <c r="R333" s="66" t="str">
        <f aca="false">IF(NOT(ISBLANK($S333)),LEFT($S333,18),"")</f>
        <v>05.10.15.05.01.01.</v>
      </c>
      <c r="S333" s="66" t="s">
        <v>1418</v>
      </c>
      <c r="T333" s="67" t="n">
        <v>40</v>
      </c>
    </row>
    <row r="334" customFormat="false" ht="10.15" hidden="false" customHeight="false" outlineLevel="0" collapsed="false">
      <c r="A334" s="66" t="str">
        <f aca="false">IF(NOT(ISBLANK($B334)),LEFT($B334,3),"")</f>
        <v/>
      </c>
      <c r="B334" s="66"/>
      <c r="C334" s="63" t="s">
        <v>54</v>
      </c>
      <c r="D334" s="66" t="str">
        <f aca="false">IF(NOT(ISBLANK($F334)),LEFT($F334,3),"")</f>
        <v/>
      </c>
      <c r="E334" s="66" t="str">
        <f aca="false">IF(NOT(ISBLANK($F334)),LEFT($F334,6),"")</f>
        <v/>
      </c>
      <c r="F334" s="66"/>
      <c r="G334" s="63" t="s">
        <v>54</v>
      </c>
      <c r="H334" s="66" t="str">
        <f aca="false">IF(NOT(ISBLANK($J334)),LEFT($J334,6),"")</f>
        <v>05.20.</v>
      </c>
      <c r="I334" s="66" t="str">
        <f aca="false">IF(NOT(ISBLANK($J334)),LEFT($J334,9),"")</f>
        <v>05.20.07.</v>
      </c>
      <c r="J334" s="66" t="s">
        <v>1419</v>
      </c>
      <c r="K334" s="63" t="s">
        <v>54</v>
      </c>
      <c r="L334" s="66" t="str">
        <f aca="false">IF(NOT(ISBLANK($N334)),LEFT($N334,9),"")</f>
        <v>05.12.07.</v>
      </c>
      <c r="M334" s="66" t="str">
        <f aca="false">IF(NOT(ISBLANK($N334)),LEFT($N334,12),"")</f>
        <v>05.12.07.02.</v>
      </c>
      <c r="N334" s="66" t="s">
        <v>1420</v>
      </c>
      <c r="O334" s="66" t="s">
        <v>1421</v>
      </c>
      <c r="P334" s="63" t="s">
        <v>54</v>
      </c>
      <c r="Q334" s="66" t="str">
        <f aca="false">IF(NOT(ISBLANK($S334)),LEFT($S334,12),"")</f>
        <v>05.10.16.01.</v>
      </c>
      <c r="R334" s="66" t="str">
        <f aca="false">IF(NOT(ISBLANK($S334)),LEFT($S334,18),"")</f>
        <v>05.10.16.01.01.01.</v>
      </c>
      <c r="S334" s="66" t="s">
        <v>1422</v>
      </c>
      <c r="T334" s="67" t="n">
        <v>0.5</v>
      </c>
    </row>
    <row r="335" customFormat="false" ht="10.15" hidden="false" customHeight="false" outlineLevel="0" collapsed="false">
      <c r="A335" s="66" t="str">
        <f aca="false">IF(NOT(ISBLANK($B335)),LEFT($B335,3),"")</f>
        <v/>
      </c>
      <c r="B335" s="66"/>
      <c r="C335" s="63" t="s">
        <v>54</v>
      </c>
      <c r="D335" s="66" t="str">
        <f aca="false">IF(NOT(ISBLANK($F335)),LEFT($F335,3),"")</f>
        <v/>
      </c>
      <c r="E335" s="66" t="str">
        <f aca="false">IF(NOT(ISBLANK($F335)),LEFT($F335,6),"")</f>
        <v/>
      </c>
      <c r="F335" s="66"/>
      <c r="G335" s="63" t="s">
        <v>54</v>
      </c>
      <c r="H335" s="66" t="str">
        <f aca="false">IF(NOT(ISBLANK($J335)),LEFT($J335,6),"")</f>
        <v>05.20.</v>
      </c>
      <c r="I335" s="66" t="str">
        <f aca="false">IF(NOT(ISBLANK($J335)),LEFT($J335,9),"")</f>
        <v>05.20.08.</v>
      </c>
      <c r="J335" s="66" t="s">
        <v>1423</v>
      </c>
      <c r="K335" s="63" t="s">
        <v>54</v>
      </c>
      <c r="L335" s="66" t="str">
        <f aca="false">IF(NOT(ISBLANK($N335)),LEFT($N335,9),"")</f>
        <v>05.12.08.</v>
      </c>
      <c r="M335" s="66" t="str">
        <f aca="false">IF(NOT(ISBLANK($N335)),LEFT($N335,12),"")</f>
        <v>05.12.08.01.</v>
      </c>
      <c r="N335" s="66" t="s">
        <v>1424</v>
      </c>
      <c r="O335" s="66" t="s">
        <v>1425</v>
      </c>
      <c r="P335" s="63" t="s">
        <v>54</v>
      </c>
      <c r="Q335" s="66" t="str">
        <f aca="false">IF(NOT(ISBLANK($S335)),LEFT($S335,12),"")</f>
        <v>05.10.16.02.</v>
      </c>
      <c r="R335" s="66" t="str">
        <f aca="false">IF(NOT(ISBLANK($S335)),LEFT($S335,18),"")</f>
        <v>05.10.16.02.01.01.</v>
      </c>
      <c r="S335" s="66" t="s">
        <v>1426</v>
      </c>
      <c r="T335" s="67" t="n">
        <v>2</v>
      </c>
    </row>
    <row r="336" customFormat="false" ht="10.15" hidden="false" customHeight="false" outlineLevel="0" collapsed="false">
      <c r="A336" s="66" t="str">
        <f aca="false">IF(NOT(ISBLANK($B336)),LEFT($B336,3),"")</f>
        <v/>
      </c>
      <c r="B336" s="66"/>
      <c r="C336" s="63" t="s">
        <v>54</v>
      </c>
      <c r="D336" s="66" t="str">
        <f aca="false">IF(NOT(ISBLANK($F336)),LEFT($F336,3),"")</f>
        <v/>
      </c>
      <c r="E336" s="66" t="str">
        <f aca="false">IF(NOT(ISBLANK($F336)),LEFT($F336,6),"")</f>
        <v/>
      </c>
      <c r="F336" s="66"/>
      <c r="G336" s="63" t="s">
        <v>54</v>
      </c>
      <c r="H336" s="66" t="str">
        <f aca="false">IF(NOT(ISBLANK($J336)),LEFT($J336,6),"")</f>
        <v>05.21.</v>
      </c>
      <c r="I336" s="66" t="str">
        <f aca="false">IF(NOT(ISBLANK($J336)),LEFT($J336,9),"")</f>
        <v>05.21.01.</v>
      </c>
      <c r="J336" s="66" t="s">
        <v>1427</v>
      </c>
      <c r="K336" s="63" t="s">
        <v>54</v>
      </c>
      <c r="L336" s="66" t="str">
        <f aca="false">IF(NOT(ISBLANK($N336)),LEFT($N336,9),"")</f>
        <v>05.12.08.</v>
      </c>
      <c r="M336" s="66" t="str">
        <f aca="false">IF(NOT(ISBLANK($N336)),LEFT($N336,12),"")</f>
        <v>05.12.08.02.</v>
      </c>
      <c r="N336" s="66" t="s">
        <v>1428</v>
      </c>
      <c r="O336" s="66" t="s">
        <v>1429</v>
      </c>
      <c r="P336" s="63" t="s">
        <v>54</v>
      </c>
      <c r="Q336" s="66" t="str">
        <f aca="false">IF(NOT(ISBLANK($S336)),LEFT($S336,12),"")</f>
        <v>05.10.16.03.</v>
      </c>
      <c r="R336" s="66" t="str">
        <f aca="false">IF(NOT(ISBLANK($S336)),LEFT($S336,18),"")</f>
        <v>05.10.16.03.01.01.</v>
      </c>
      <c r="S336" s="66" t="s">
        <v>1430</v>
      </c>
      <c r="T336" s="67" t="n">
        <v>6</v>
      </c>
    </row>
    <row r="337" customFormat="false" ht="10.15" hidden="false" customHeight="false" outlineLevel="0" collapsed="false">
      <c r="A337" s="66" t="str">
        <f aca="false">IF(NOT(ISBLANK($B337)),LEFT($B337,3),"")</f>
        <v/>
      </c>
      <c r="B337" s="66"/>
      <c r="C337" s="63" t="s">
        <v>54</v>
      </c>
      <c r="D337" s="66" t="str">
        <f aca="false">IF(NOT(ISBLANK($F337)),LEFT($F337,3),"")</f>
        <v/>
      </c>
      <c r="E337" s="66" t="str">
        <f aca="false">IF(NOT(ISBLANK($F337)),LEFT($F337,6),"")</f>
        <v/>
      </c>
      <c r="F337" s="66"/>
      <c r="G337" s="63" t="s">
        <v>54</v>
      </c>
      <c r="H337" s="66" t="str">
        <f aca="false">IF(NOT(ISBLANK($J337)),LEFT($J337,6),"")</f>
        <v>05.21.</v>
      </c>
      <c r="I337" s="66" t="str">
        <f aca="false">IF(NOT(ISBLANK($J337)),LEFT($J337,9),"")</f>
        <v>05.21.02.</v>
      </c>
      <c r="J337" s="66" t="s">
        <v>1431</v>
      </c>
      <c r="K337" s="63" t="s">
        <v>54</v>
      </c>
      <c r="L337" s="66" t="str">
        <f aca="false">IF(NOT(ISBLANK($N337)),LEFT($N337,9),"")</f>
        <v>05.12.09.</v>
      </c>
      <c r="M337" s="66" t="str">
        <f aca="false">IF(NOT(ISBLANK($N337)),LEFT($N337,12),"")</f>
        <v>05.12.09.01.</v>
      </c>
      <c r="N337" s="66" t="s">
        <v>1432</v>
      </c>
      <c r="O337" s="66" t="s">
        <v>1433</v>
      </c>
      <c r="P337" s="63" t="s">
        <v>54</v>
      </c>
      <c r="Q337" s="66" t="str">
        <f aca="false">IF(NOT(ISBLANK($S337)),LEFT($S337,12),"")</f>
        <v>05.10.16.04.</v>
      </c>
      <c r="R337" s="66" t="str">
        <f aca="false">IF(NOT(ISBLANK($S337)),LEFT($S337,18),"")</f>
        <v>05.10.16.04.01.01.</v>
      </c>
      <c r="S337" s="66" t="s">
        <v>1434</v>
      </c>
      <c r="T337" s="67" t="n">
        <v>10</v>
      </c>
    </row>
    <row r="338" customFormat="false" ht="10.15" hidden="false" customHeight="false" outlineLevel="0" collapsed="false">
      <c r="A338" s="66" t="str">
        <f aca="false">IF(NOT(ISBLANK($B338)),LEFT($B338,3),"")</f>
        <v/>
      </c>
      <c r="B338" s="66"/>
      <c r="C338" s="63" t="s">
        <v>54</v>
      </c>
      <c r="D338" s="66" t="str">
        <f aca="false">IF(NOT(ISBLANK($F338)),LEFT($F338,3),"")</f>
        <v/>
      </c>
      <c r="E338" s="66" t="str">
        <f aca="false">IF(NOT(ISBLANK($F338)),LEFT($F338,6),"")</f>
        <v/>
      </c>
      <c r="F338" s="66"/>
      <c r="G338" s="63" t="s">
        <v>54</v>
      </c>
      <c r="H338" s="66" t="str">
        <f aca="false">IF(NOT(ISBLANK($J338)),LEFT($J338,6),"")</f>
        <v>05.21.</v>
      </c>
      <c r="I338" s="66" t="str">
        <f aca="false">IF(NOT(ISBLANK($J338)),LEFT($J338,9),"")</f>
        <v>05.21.03.</v>
      </c>
      <c r="J338" s="66" t="s">
        <v>1435</v>
      </c>
      <c r="K338" s="63" t="s">
        <v>54</v>
      </c>
      <c r="L338" s="66" t="str">
        <f aca="false">IF(NOT(ISBLANK($N338)),LEFT($N338,9),"")</f>
        <v>05.12.09.</v>
      </c>
      <c r="M338" s="66" t="str">
        <f aca="false">IF(NOT(ISBLANK($N338)),LEFT($N338,12),"")</f>
        <v>05.12.09.02.</v>
      </c>
      <c r="N338" s="66" t="s">
        <v>1436</v>
      </c>
      <c r="O338" s="66" t="s">
        <v>1437</v>
      </c>
      <c r="P338" s="63" t="s">
        <v>54</v>
      </c>
      <c r="Q338" s="66" t="str">
        <f aca="false">IF(NOT(ISBLANK($S338)),LEFT($S338,12),"")</f>
        <v>05.10.16.05.</v>
      </c>
      <c r="R338" s="66" t="str">
        <f aca="false">IF(NOT(ISBLANK($S338)),LEFT($S338,18),"")</f>
        <v>05.10.16.05.01.01.</v>
      </c>
      <c r="S338" s="66" t="s">
        <v>1438</v>
      </c>
      <c r="T338" s="67" t="n">
        <v>20</v>
      </c>
    </row>
    <row r="339" customFormat="false" ht="10.15" hidden="false" customHeight="false" outlineLevel="0" collapsed="false">
      <c r="A339" s="66" t="str">
        <f aca="false">IF(NOT(ISBLANK($B339)),LEFT($B339,3),"")</f>
        <v/>
      </c>
      <c r="B339" s="66"/>
      <c r="C339" s="63" t="s">
        <v>54</v>
      </c>
      <c r="D339" s="66" t="str">
        <f aca="false">IF(NOT(ISBLANK($F339)),LEFT($F339,3),"")</f>
        <v/>
      </c>
      <c r="E339" s="66" t="str">
        <f aca="false">IF(NOT(ISBLANK($F339)),LEFT($F339,6),"")</f>
        <v/>
      </c>
      <c r="F339" s="66"/>
      <c r="G339" s="63" t="s">
        <v>54</v>
      </c>
      <c r="H339" s="66" t="str">
        <f aca="false">IF(NOT(ISBLANK($J339)),LEFT($J339,6),"")</f>
        <v>05.21.</v>
      </c>
      <c r="I339" s="66" t="str">
        <f aca="false">IF(NOT(ISBLANK($J339)),LEFT($J339,9),"")</f>
        <v>05.21.04.</v>
      </c>
      <c r="J339" s="66" t="s">
        <v>1439</v>
      </c>
      <c r="K339" s="63" t="s">
        <v>54</v>
      </c>
      <c r="L339" s="66" t="str">
        <f aca="false">IF(NOT(ISBLANK($N339)),LEFT($N339,9),"")</f>
        <v>05.12.10.</v>
      </c>
      <c r="M339" s="66" t="str">
        <f aca="false">IF(NOT(ISBLANK($N339)),LEFT($N339,12),"")</f>
        <v>05.12.10.01.</v>
      </c>
      <c r="N339" s="66" t="s">
        <v>1440</v>
      </c>
      <c r="O339" s="66" t="s">
        <v>1441</v>
      </c>
      <c r="P339" s="63" t="s">
        <v>54</v>
      </c>
      <c r="Q339" s="66" t="str">
        <f aca="false">IF(NOT(ISBLANK($S339)),LEFT($S339,12),"")</f>
        <v>05.10.17.01.</v>
      </c>
      <c r="R339" s="66" t="str">
        <f aca="false">IF(NOT(ISBLANK($S339)),LEFT($S339,18),"")</f>
        <v>05.10.17.01.01.01.</v>
      </c>
      <c r="S339" s="66" t="s">
        <v>1442</v>
      </c>
      <c r="T339" s="67" t="n">
        <v>8</v>
      </c>
    </row>
    <row r="340" customFormat="false" ht="10.15" hidden="false" customHeight="false" outlineLevel="0" collapsed="false">
      <c r="A340" s="66" t="str">
        <f aca="false">IF(NOT(ISBLANK($B340)),LEFT($B340,3),"")</f>
        <v/>
      </c>
      <c r="B340" s="66"/>
      <c r="C340" s="63" t="s">
        <v>54</v>
      </c>
      <c r="D340" s="66" t="str">
        <f aca="false">IF(NOT(ISBLANK($F340)),LEFT($F340,3),"")</f>
        <v/>
      </c>
      <c r="E340" s="66" t="str">
        <f aca="false">IF(NOT(ISBLANK($F340)),LEFT($F340,6),"")</f>
        <v/>
      </c>
      <c r="F340" s="66"/>
      <c r="G340" s="63" t="s">
        <v>54</v>
      </c>
      <c r="H340" s="66" t="str">
        <f aca="false">IF(NOT(ISBLANK($J340)),LEFT($J340,6),"")</f>
        <v>05.21.</v>
      </c>
      <c r="I340" s="66" t="str">
        <f aca="false">IF(NOT(ISBLANK($J340)),LEFT($J340,9),"")</f>
        <v>05.21.05.</v>
      </c>
      <c r="J340" s="66" t="s">
        <v>1443</v>
      </c>
      <c r="K340" s="63" t="s">
        <v>54</v>
      </c>
      <c r="L340" s="66" t="str">
        <f aca="false">IF(NOT(ISBLANK($N340)),LEFT($N340,9),"")</f>
        <v>05.12.10.</v>
      </c>
      <c r="M340" s="66" t="str">
        <f aca="false">IF(NOT(ISBLANK($N340)),LEFT($N340,12),"")</f>
        <v>05.12.10.02.</v>
      </c>
      <c r="N340" s="66" t="s">
        <v>1444</v>
      </c>
      <c r="O340" s="66" t="s">
        <v>1445</v>
      </c>
      <c r="P340" s="63" t="s">
        <v>54</v>
      </c>
      <c r="Q340" s="66" t="str">
        <f aca="false">IF(NOT(ISBLANK($S340)),LEFT($S340,12),"")</f>
        <v>05.10.18.01.</v>
      </c>
      <c r="R340" s="66" t="str">
        <f aca="false">IF(NOT(ISBLANK($S340)),LEFT($S340,18),"")</f>
        <v>05.10.18.01.01.01.</v>
      </c>
      <c r="S340" s="66" t="s">
        <v>1446</v>
      </c>
      <c r="T340" s="67" t="n">
        <v>8</v>
      </c>
    </row>
    <row r="341" customFormat="false" ht="10.15" hidden="false" customHeight="false" outlineLevel="0" collapsed="false">
      <c r="A341" s="66" t="str">
        <f aca="false">IF(NOT(ISBLANK($B341)),LEFT($B341,3),"")</f>
        <v/>
      </c>
      <c r="B341" s="66"/>
      <c r="C341" s="63" t="s">
        <v>54</v>
      </c>
      <c r="D341" s="66" t="str">
        <f aca="false">IF(NOT(ISBLANK($F341)),LEFT($F341,3),"")</f>
        <v/>
      </c>
      <c r="E341" s="66" t="str">
        <f aca="false">IF(NOT(ISBLANK($F341)),LEFT($F341,6),"")</f>
        <v/>
      </c>
      <c r="F341" s="66"/>
      <c r="G341" s="63" t="s">
        <v>54</v>
      </c>
      <c r="H341" s="66" t="str">
        <f aca="false">IF(NOT(ISBLANK($J341)),LEFT($J341,6),"")</f>
        <v>05.21.</v>
      </c>
      <c r="I341" s="66" t="str">
        <f aca="false">IF(NOT(ISBLANK($J341)),LEFT($J341,9),"")</f>
        <v>05.21.06.</v>
      </c>
      <c r="J341" s="66" t="s">
        <v>1447</v>
      </c>
      <c r="K341" s="63" t="s">
        <v>54</v>
      </c>
      <c r="L341" s="66" t="str">
        <f aca="false">IF(NOT(ISBLANK($N341)),LEFT($N341,9),"")</f>
        <v>05.13.01.</v>
      </c>
      <c r="M341" s="66" t="str">
        <f aca="false">IF(NOT(ISBLANK($N341)),LEFT($N341,12),"")</f>
        <v>05.13.01.01.</v>
      </c>
      <c r="N341" s="66" t="s">
        <v>1448</v>
      </c>
      <c r="O341" s="66" t="s">
        <v>1449</v>
      </c>
      <c r="P341" s="63" t="s">
        <v>54</v>
      </c>
      <c r="Q341" s="66" t="str">
        <f aca="false">IF(NOT(ISBLANK($S341)),LEFT($S341,12),"")</f>
        <v>05.10.19.01.</v>
      </c>
      <c r="R341" s="66" t="str">
        <f aca="false">IF(NOT(ISBLANK($S341)),LEFT($S341,18),"")</f>
        <v>05.10.19.01.01.01.</v>
      </c>
      <c r="S341" s="66" t="s">
        <v>1450</v>
      </c>
      <c r="T341" s="67" t="n">
        <v>16</v>
      </c>
    </row>
    <row r="342" customFormat="false" ht="10.15" hidden="false" customHeight="false" outlineLevel="0" collapsed="false">
      <c r="A342" s="66" t="str">
        <f aca="false">IF(NOT(ISBLANK($B342)),LEFT($B342,3),"")</f>
        <v/>
      </c>
      <c r="B342" s="66"/>
      <c r="C342" s="63" t="s">
        <v>54</v>
      </c>
      <c r="D342" s="66" t="str">
        <f aca="false">IF(NOT(ISBLANK($F342)),LEFT($F342,3),"")</f>
        <v/>
      </c>
      <c r="E342" s="66" t="str">
        <f aca="false">IF(NOT(ISBLANK($F342)),LEFT($F342,6),"")</f>
        <v/>
      </c>
      <c r="F342" s="66"/>
      <c r="G342" s="63" t="s">
        <v>54</v>
      </c>
      <c r="H342" s="66" t="str">
        <f aca="false">IF(NOT(ISBLANK($J342)),LEFT($J342,6),"")</f>
        <v>05.21.</v>
      </c>
      <c r="I342" s="66" t="str">
        <f aca="false">IF(NOT(ISBLANK($J342)),LEFT($J342,9),"")</f>
        <v>05.21.07.</v>
      </c>
      <c r="J342" s="66" t="s">
        <v>1451</v>
      </c>
      <c r="K342" s="63" t="s">
        <v>54</v>
      </c>
      <c r="L342" s="66" t="str">
        <f aca="false">IF(NOT(ISBLANK($N342)),LEFT($N342,9),"")</f>
        <v>05.13.02.</v>
      </c>
      <c r="M342" s="66" t="str">
        <f aca="false">IF(NOT(ISBLANK($N342)),LEFT($N342,12),"")</f>
        <v>05.13.02.01.</v>
      </c>
      <c r="N342" s="66" t="s">
        <v>1452</v>
      </c>
      <c r="O342" s="66" t="s">
        <v>1453</v>
      </c>
      <c r="P342" s="63" t="s">
        <v>54</v>
      </c>
      <c r="Q342" s="66" t="str">
        <f aca="false">IF(NOT(ISBLANK($S342)),LEFT($S342,12),"")</f>
        <v>05.10.20.01.</v>
      </c>
      <c r="R342" s="66" t="str">
        <f aca="false">IF(NOT(ISBLANK($S342)),LEFT($S342,18),"")</f>
        <v>05.10.20.01.01.01.</v>
      </c>
      <c r="S342" s="66" t="s">
        <v>1454</v>
      </c>
      <c r="T342" s="67" t="n">
        <v>9</v>
      </c>
    </row>
    <row r="343" customFormat="false" ht="10.15" hidden="false" customHeight="false" outlineLevel="0" collapsed="false">
      <c r="A343" s="66" t="str">
        <f aca="false">IF(NOT(ISBLANK($B343)),LEFT($B343,3),"")</f>
        <v/>
      </c>
      <c r="B343" s="66"/>
      <c r="C343" s="63" t="s">
        <v>54</v>
      </c>
      <c r="D343" s="66" t="str">
        <f aca="false">IF(NOT(ISBLANK($F343)),LEFT($F343,3),"")</f>
        <v/>
      </c>
      <c r="E343" s="66" t="str">
        <f aca="false">IF(NOT(ISBLANK($F343)),LEFT($F343,6),"")</f>
        <v/>
      </c>
      <c r="F343" s="66"/>
      <c r="G343" s="63" t="s">
        <v>54</v>
      </c>
      <c r="H343" s="66" t="str">
        <f aca="false">IF(NOT(ISBLANK($J343)),LEFT($J343,6),"")</f>
        <v>05.21.</v>
      </c>
      <c r="I343" s="66" t="str">
        <f aca="false">IF(NOT(ISBLANK($J343)),LEFT($J343,9),"")</f>
        <v>05.21.08.</v>
      </c>
      <c r="J343" s="66" t="s">
        <v>1455</v>
      </c>
      <c r="K343" s="63" t="s">
        <v>54</v>
      </c>
      <c r="L343" s="66" t="str">
        <f aca="false">IF(NOT(ISBLANK($N343)),LEFT($N343,9),"")</f>
        <v>05.13.03.</v>
      </c>
      <c r="M343" s="66" t="str">
        <f aca="false">IF(NOT(ISBLANK($N343)),LEFT($N343,12),"")</f>
        <v>05.13.03.01.</v>
      </c>
      <c r="N343" s="66" t="s">
        <v>1456</v>
      </c>
      <c r="O343" s="66" t="s">
        <v>1457</v>
      </c>
      <c r="P343" s="63" t="s">
        <v>54</v>
      </c>
      <c r="Q343" s="66" t="str">
        <f aca="false">IF(NOT(ISBLANK($S343)),LEFT($S343,12),"")</f>
        <v>05.10.21.01.</v>
      </c>
      <c r="R343" s="66" t="str">
        <f aca="false">IF(NOT(ISBLANK($S343)),LEFT($S343,18),"")</f>
        <v>05.10.21.01.01.01.</v>
      </c>
      <c r="S343" s="66" t="s">
        <v>1458</v>
      </c>
      <c r="T343" s="67" t="n">
        <v>4</v>
      </c>
    </row>
    <row r="344" customFormat="false" ht="10.15" hidden="false" customHeight="false" outlineLevel="0" collapsed="false">
      <c r="A344" s="66" t="str">
        <f aca="false">IF(NOT(ISBLANK($B344)),LEFT($B344,3),"")</f>
        <v/>
      </c>
      <c r="B344" s="66"/>
      <c r="C344" s="63" t="s">
        <v>54</v>
      </c>
      <c r="D344" s="66" t="str">
        <f aca="false">IF(NOT(ISBLANK($F344)),LEFT($F344,3),"")</f>
        <v/>
      </c>
      <c r="E344" s="66" t="str">
        <f aca="false">IF(NOT(ISBLANK($F344)),LEFT($F344,6),"")</f>
        <v/>
      </c>
      <c r="F344" s="66"/>
      <c r="G344" s="63" t="s">
        <v>54</v>
      </c>
      <c r="H344" s="66" t="str">
        <f aca="false">IF(NOT(ISBLANK($J344)),LEFT($J344,6),"")</f>
        <v>05.21.</v>
      </c>
      <c r="I344" s="66" t="str">
        <f aca="false">IF(NOT(ISBLANK($J344)),LEFT($J344,9),"")</f>
        <v>05.21.09.</v>
      </c>
      <c r="J344" s="66" t="s">
        <v>1459</v>
      </c>
      <c r="K344" s="63" t="s">
        <v>54</v>
      </c>
      <c r="L344" s="66" t="str">
        <f aca="false">IF(NOT(ISBLANK($N344)),LEFT($N344,9),"")</f>
        <v>05.13.03.</v>
      </c>
      <c r="M344" s="66" t="str">
        <f aca="false">IF(NOT(ISBLANK($N344)),LEFT($N344,12),"")</f>
        <v>05.13.03.02.</v>
      </c>
      <c r="N344" s="66" t="s">
        <v>1460</v>
      </c>
      <c r="O344" s="66" t="s">
        <v>1461</v>
      </c>
      <c r="P344" s="63" t="s">
        <v>54</v>
      </c>
      <c r="Q344" s="66" t="str">
        <f aca="false">IF(NOT(ISBLANK($S344)),LEFT($S344,12),"")</f>
        <v>05.11.01.01.</v>
      </c>
      <c r="R344" s="66" t="str">
        <f aca="false">IF(NOT(ISBLANK($S344)),LEFT($S344,18),"")</f>
        <v>05.11.01.01.01.01.</v>
      </c>
      <c r="S344" s="66" t="s">
        <v>1462</v>
      </c>
      <c r="T344" s="67" t="n">
        <v>1</v>
      </c>
    </row>
    <row r="345" customFormat="false" ht="10.15" hidden="false" customHeight="false" outlineLevel="0" collapsed="false">
      <c r="A345" s="66" t="str">
        <f aca="false">IF(NOT(ISBLANK($B345)),LEFT($B345,3),"")</f>
        <v/>
      </c>
      <c r="B345" s="66"/>
      <c r="C345" s="63" t="s">
        <v>54</v>
      </c>
      <c r="D345" s="66" t="str">
        <f aca="false">IF(NOT(ISBLANK($F345)),LEFT($F345,3),"")</f>
        <v/>
      </c>
      <c r="E345" s="66" t="str">
        <f aca="false">IF(NOT(ISBLANK($F345)),LEFT($F345,6),"")</f>
        <v/>
      </c>
      <c r="F345" s="66"/>
      <c r="G345" s="63" t="s">
        <v>54</v>
      </c>
      <c r="H345" s="66" t="str">
        <f aca="false">IF(NOT(ISBLANK($J345)),LEFT($J345,6),"")</f>
        <v>05.22.</v>
      </c>
      <c r="I345" s="66" t="str">
        <f aca="false">IF(NOT(ISBLANK($J345)),LEFT($J345,9),"")</f>
        <v>05.22.01.</v>
      </c>
      <c r="J345" s="66" t="s">
        <v>1463</v>
      </c>
      <c r="K345" s="63" t="s">
        <v>54</v>
      </c>
      <c r="L345" s="66" t="str">
        <f aca="false">IF(NOT(ISBLANK($N345)),LEFT($N345,9),"")</f>
        <v>05.13.03.</v>
      </c>
      <c r="M345" s="66" t="str">
        <f aca="false">IF(NOT(ISBLANK($N345)),LEFT($N345,12),"")</f>
        <v>05.13.03.03.</v>
      </c>
      <c r="N345" s="66" t="s">
        <v>1464</v>
      </c>
      <c r="O345" s="66" t="s">
        <v>1465</v>
      </c>
      <c r="P345" s="63" t="s">
        <v>54</v>
      </c>
      <c r="Q345" s="66" t="str">
        <f aca="false">IF(NOT(ISBLANK($S345)),LEFT($S345,12),"")</f>
        <v>05.11.01.02.</v>
      </c>
      <c r="R345" s="66" t="str">
        <f aca="false">IF(NOT(ISBLANK($S345)),LEFT($S345,18),"")</f>
        <v>05.11.01.02.01.01.</v>
      </c>
      <c r="S345" s="66" t="s">
        <v>1466</v>
      </c>
      <c r="T345" s="67" t="n">
        <v>3</v>
      </c>
    </row>
    <row r="346" customFormat="false" ht="10.15" hidden="false" customHeight="false" outlineLevel="0" collapsed="false">
      <c r="A346" s="66" t="str">
        <f aca="false">IF(NOT(ISBLANK($B346)),LEFT($B346,3),"")</f>
        <v/>
      </c>
      <c r="B346" s="66"/>
      <c r="C346" s="63" t="s">
        <v>54</v>
      </c>
      <c r="D346" s="66" t="str">
        <f aca="false">IF(NOT(ISBLANK($F346)),LEFT($F346,3),"")</f>
        <v/>
      </c>
      <c r="E346" s="66" t="str">
        <f aca="false">IF(NOT(ISBLANK($F346)),LEFT($F346,6),"")</f>
        <v/>
      </c>
      <c r="F346" s="66"/>
      <c r="G346" s="63" t="s">
        <v>54</v>
      </c>
      <c r="H346" s="66" t="str">
        <f aca="false">IF(NOT(ISBLANK($J346)),LEFT($J346,6),"")</f>
        <v>05.22.</v>
      </c>
      <c r="I346" s="66" t="str">
        <f aca="false">IF(NOT(ISBLANK($J346)),LEFT($J346,9),"")</f>
        <v>05.22.02.</v>
      </c>
      <c r="J346" s="66" t="s">
        <v>1467</v>
      </c>
      <c r="K346" s="63" t="s">
        <v>54</v>
      </c>
      <c r="L346" s="66" t="str">
        <f aca="false">IF(NOT(ISBLANK($N346)),LEFT($N346,9),"")</f>
        <v>05.13.03.</v>
      </c>
      <c r="M346" s="66" t="str">
        <f aca="false">IF(NOT(ISBLANK($N346)),LEFT($N346,12),"")</f>
        <v>05.13.03.04.</v>
      </c>
      <c r="N346" s="66" t="s">
        <v>1468</v>
      </c>
      <c r="O346" s="66" t="s">
        <v>1469</v>
      </c>
      <c r="P346" s="63" t="s">
        <v>54</v>
      </c>
      <c r="Q346" s="66" t="str">
        <f aca="false">IF(NOT(ISBLANK($S346)),LEFT($S346,12),"")</f>
        <v>05.11.01.03.</v>
      </c>
      <c r="R346" s="66" t="str">
        <f aca="false">IF(NOT(ISBLANK($S346)),LEFT($S346,18),"")</f>
        <v>05.11.01.03.01.01.</v>
      </c>
      <c r="S346" s="66" t="s">
        <v>1470</v>
      </c>
      <c r="T346" s="67" t="n">
        <v>5</v>
      </c>
    </row>
    <row r="347" customFormat="false" ht="10.15" hidden="false" customHeight="false" outlineLevel="0" collapsed="false">
      <c r="A347" s="66" t="str">
        <f aca="false">IF(NOT(ISBLANK($B347)),LEFT($B347,3),"")</f>
        <v/>
      </c>
      <c r="B347" s="66"/>
      <c r="C347" s="63" t="s">
        <v>54</v>
      </c>
      <c r="D347" s="66" t="str">
        <f aca="false">IF(NOT(ISBLANK($F347)),LEFT($F347,3),"")</f>
        <v/>
      </c>
      <c r="E347" s="66" t="str">
        <f aca="false">IF(NOT(ISBLANK($F347)),LEFT($F347,6),"")</f>
        <v/>
      </c>
      <c r="F347" s="66"/>
      <c r="G347" s="63" t="s">
        <v>54</v>
      </c>
      <c r="H347" s="66" t="str">
        <f aca="false">IF(NOT(ISBLANK($J347)),LEFT($J347,6),"")</f>
        <v>05.22.</v>
      </c>
      <c r="I347" s="66" t="str">
        <f aca="false">IF(NOT(ISBLANK($J347)),LEFT($J347,9),"")</f>
        <v>05.22.03.</v>
      </c>
      <c r="J347" s="66" t="s">
        <v>1471</v>
      </c>
      <c r="K347" s="63" t="s">
        <v>54</v>
      </c>
      <c r="L347" s="66" t="str">
        <f aca="false">IF(NOT(ISBLANK($N347)),LEFT($N347,9),"")</f>
        <v>05.13.04.</v>
      </c>
      <c r="M347" s="66" t="str">
        <f aca="false">IF(NOT(ISBLANK($N347)),LEFT($N347,12),"")</f>
        <v>05.13.04.01.</v>
      </c>
      <c r="N347" s="66" t="s">
        <v>1472</v>
      </c>
      <c r="O347" s="66" t="s">
        <v>1473</v>
      </c>
      <c r="P347" s="63" t="s">
        <v>54</v>
      </c>
      <c r="Q347" s="66" t="str">
        <f aca="false">IF(NOT(ISBLANK($S347)),LEFT($S347,12),"")</f>
        <v>05.11.02.01.</v>
      </c>
      <c r="R347" s="66" t="str">
        <f aca="false">IF(NOT(ISBLANK($S347)),LEFT($S347,18),"")</f>
        <v>05.11.02.01.01.01.</v>
      </c>
      <c r="S347" s="66" t="s">
        <v>1474</v>
      </c>
      <c r="T347" s="67" t="n">
        <v>4</v>
      </c>
    </row>
    <row r="348" customFormat="false" ht="10.15" hidden="false" customHeight="false" outlineLevel="0" collapsed="false">
      <c r="A348" s="66" t="str">
        <f aca="false">IF(NOT(ISBLANK($B348)),LEFT($B348,3),"")</f>
        <v/>
      </c>
      <c r="B348" s="66"/>
      <c r="C348" s="63" t="s">
        <v>54</v>
      </c>
      <c r="D348" s="66" t="str">
        <f aca="false">IF(NOT(ISBLANK($F348)),LEFT($F348,3),"")</f>
        <v/>
      </c>
      <c r="E348" s="66" t="str">
        <f aca="false">IF(NOT(ISBLANK($F348)),LEFT($F348,6),"")</f>
        <v/>
      </c>
      <c r="F348" s="66"/>
      <c r="G348" s="63" t="s">
        <v>54</v>
      </c>
      <c r="H348" s="66" t="str">
        <f aca="false">IF(NOT(ISBLANK($J348)),LEFT($J348,6),"")</f>
        <v>05.22.</v>
      </c>
      <c r="I348" s="66" t="str">
        <f aca="false">IF(NOT(ISBLANK($J348)),LEFT($J348,9),"")</f>
        <v>05.22.04.</v>
      </c>
      <c r="J348" s="66" t="s">
        <v>1475</v>
      </c>
      <c r="K348" s="63" t="s">
        <v>54</v>
      </c>
      <c r="L348" s="66" t="str">
        <f aca="false">IF(NOT(ISBLANK($N348)),LEFT($N348,9),"")</f>
        <v>05.13.04.</v>
      </c>
      <c r="M348" s="66" t="str">
        <f aca="false">IF(NOT(ISBLANK($N348)),LEFT($N348,12),"")</f>
        <v>05.13.04.02.</v>
      </c>
      <c r="N348" s="66" t="s">
        <v>1476</v>
      </c>
      <c r="O348" s="66" t="s">
        <v>1477</v>
      </c>
      <c r="P348" s="63" t="s">
        <v>54</v>
      </c>
      <c r="Q348" s="66" t="str">
        <f aca="false">IF(NOT(ISBLANK($S348)),LEFT($S348,12),"")</f>
        <v>05.11.02.02.</v>
      </c>
      <c r="R348" s="66" t="str">
        <f aca="false">IF(NOT(ISBLANK($S348)),LEFT($S348,18),"")</f>
        <v>05.11.02.02.01.01.</v>
      </c>
      <c r="S348" s="66" t="s">
        <v>1478</v>
      </c>
      <c r="T348" s="67" t="n">
        <v>8</v>
      </c>
    </row>
    <row r="349" customFormat="false" ht="10.15" hidden="false" customHeight="false" outlineLevel="0" collapsed="false">
      <c r="A349" s="66" t="str">
        <f aca="false">IF(NOT(ISBLANK($B349)),LEFT($B349,3),"")</f>
        <v/>
      </c>
      <c r="B349" s="66"/>
      <c r="C349" s="63" t="s">
        <v>54</v>
      </c>
      <c r="D349" s="66" t="str">
        <f aca="false">IF(NOT(ISBLANK($F349)),LEFT($F349,3),"")</f>
        <v/>
      </c>
      <c r="E349" s="66" t="str">
        <f aca="false">IF(NOT(ISBLANK($F349)),LEFT($F349,6),"")</f>
        <v/>
      </c>
      <c r="F349" s="66"/>
      <c r="G349" s="63" t="s">
        <v>54</v>
      </c>
      <c r="H349" s="66" t="str">
        <f aca="false">IF(NOT(ISBLANK($J349)),LEFT($J349,6),"")</f>
        <v>05.22.</v>
      </c>
      <c r="I349" s="66" t="str">
        <f aca="false">IF(NOT(ISBLANK($J349)),LEFT($J349,9),"")</f>
        <v>05.22.05.</v>
      </c>
      <c r="J349" s="66" t="s">
        <v>1479</v>
      </c>
      <c r="K349" s="63" t="s">
        <v>54</v>
      </c>
      <c r="L349" s="66" t="str">
        <f aca="false">IF(NOT(ISBLANK($N349)),LEFT($N349,9),"")</f>
        <v>05.13.04.</v>
      </c>
      <c r="M349" s="66" t="str">
        <f aca="false">IF(NOT(ISBLANK($N349)),LEFT($N349,12),"")</f>
        <v>05.13.04.03.</v>
      </c>
      <c r="N349" s="66" t="s">
        <v>1480</v>
      </c>
      <c r="O349" s="66" t="s">
        <v>1481</v>
      </c>
      <c r="P349" s="63" t="s">
        <v>54</v>
      </c>
      <c r="Q349" s="66" t="str">
        <f aca="false">IF(NOT(ISBLANK($S349)),LEFT($S349,12),"")</f>
        <v>05.11.03.01.</v>
      </c>
      <c r="R349" s="66" t="str">
        <f aca="false">IF(NOT(ISBLANK($S349)),LEFT($S349,18),"")</f>
        <v>05.11.03.01.01.01.</v>
      </c>
      <c r="S349" s="66" t="s">
        <v>1482</v>
      </c>
      <c r="T349" s="67" t="n">
        <v>10</v>
      </c>
    </row>
    <row r="350" customFormat="false" ht="10.15" hidden="false" customHeight="false" outlineLevel="0" collapsed="false">
      <c r="A350" s="66" t="str">
        <f aca="false">IF(NOT(ISBLANK($B350)),LEFT($B350,3),"")</f>
        <v/>
      </c>
      <c r="B350" s="66"/>
      <c r="C350" s="63" t="s">
        <v>54</v>
      </c>
      <c r="D350" s="66" t="str">
        <f aca="false">IF(NOT(ISBLANK($F350)),LEFT($F350,3),"")</f>
        <v/>
      </c>
      <c r="E350" s="66" t="str">
        <f aca="false">IF(NOT(ISBLANK($F350)),LEFT($F350,6),"")</f>
        <v/>
      </c>
      <c r="F350" s="66"/>
      <c r="G350" s="63" t="s">
        <v>54</v>
      </c>
      <c r="H350" s="66" t="str">
        <f aca="false">IF(NOT(ISBLANK($J350)),LEFT($J350,6),"")</f>
        <v>05.22.</v>
      </c>
      <c r="I350" s="66" t="str">
        <f aca="false">IF(NOT(ISBLANK($J350)),LEFT($J350,9),"")</f>
        <v>05.22.06.</v>
      </c>
      <c r="J350" s="66" t="s">
        <v>1483</v>
      </c>
      <c r="K350" s="63" t="s">
        <v>54</v>
      </c>
      <c r="L350" s="66" t="str">
        <f aca="false">IF(NOT(ISBLANK($N350)),LEFT($N350,9),"")</f>
        <v>05.13.04.</v>
      </c>
      <c r="M350" s="66" t="str">
        <f aca="false">IF(NOT(ISBLANK($N350)),LEFT($N350,12),"")</f>
        <v>05.13.04.04.</v>
      </c>
      <c r="N350" s="66" t="s">
        <v>1484</v>
      </c>
      <c r="O350" s="66" t="s">
        <v>1485</v>
      </c>
      <c r="P350" s="63" t="s">
        <v>54</v>
      </c>
      <c r="Q350" s="66" t="str">
        <f aca="false">IF(NOT(ISBLANK($S350)),LEFT($S350,12),"")</f>
        <v>05.11.04.01.</v>
      </c>
      <c r="R350" s="66" t="str">
        <f aca="false">IF(NOT(ISBLANK($S350)),LEFT($S350,18),"")</f>
        <v>05.11.04.01.01.01.</v>
      </c>
      <c r="S350" s="66" t="s">
        <v>1486</v>
      </c>
      <c r="T350" s="67" t="n">
        <v>5</v>
      </c>
    </row>
    <row r="351" customFormat="false" ht="10.15" hidden="false" customHeight="false" outlineLevel="0" collapsed="false">
      <c r="A351" s="66" t="str">
        <f aca="false">IF(NOT(ISBLANK($B351)),LEFT($B351,3),"")</f>
        <v/>
      </c>
      <c r="B351" s="66"/>
      <c r="C351" s="63" t="s">
        <v>54</v>
      </c>
      <c r="D351" s="66" t="str">
        <f aca="false">IF(NOT(ISBLANK($F351)),LEFT($F351,3),"")</f>
        <v/>
      </c>
      <c r="E351" s="66" t="str">
        <f aca="false">IF(NOT(ISBLANK($F351)),LEFT($F351,6),"")</f>
        <v/>
      </c>
      <c r="F351" s="66"/>
      <c r="G351" s="63" t="s">
        <v>54</v>
      </c>
      <c r="H351" s="66" t="str">
        <f aca="false">IF(NOT(ISBLANK($J351)),LEFT($J351,6),"")</f>
        <v>05.22.</v>
      </c>
      <c r="I351" s="66" t="str">
        <f aca="false">IF(NOT(ISBLANK($J351)),LEFT($J351,9),"")</f>
        <v>05.22.07.</v>
      </c>
      <c r="J351" s="66" t="s">
        <v>1487</v>
      </c>
      <c r="K351" s="63" t="s">
        <v>54</v>
      </c>
      <c r="L351" s="66" t="str">
        <f aca="false">IF(NOT(ISBLANK($N351)),LEFT($N351,9),"")</f>
        <v>05.13.05.</v>
      </c>
      <c r="M351" s="66" t="str">
        <f aca="false">IF(NOT(ISBLANK($N351)),LEFT($N351,12),"")</f>
        <v>05.13.05.01.</v>
      </c>
      <c r="N351" s="66" t="s">
        <v>1488</v>
      </c>
      <c r="O351" s="66" t="s">
        <v>1489</v>
      </c>
      <c r="P351" s="63" t="s">
        <v>54</v>
      </c>
      <c r="Q351" s="66" t="str">
        <f aca="false">IF(NOT(ISBLANK($S351)),LEFT($S351,12),"")</f>
        <v>05.11.04.02.</v>
      </c>
      <c r="R351" s="66" t="str">
        <f aca="false">IF(NOT(ISBLANK($S351)),LEFT($S351,18),"")</f>
        <v>05.11.04.02.01.01.</v>
      </c>
      <c r="S351" s="66" t="s">
        <v>1490</v>
      </c>
      <c r="T351" s="67" t="n">
        <v>10</v>
      </c>
    </row>
    <row r="352" customFormat="false" ht="10.15" hidden="false" customHeight="false" outlineLevel="0" collapsed="false">
      <c r="A352" s="66" t="str">
        <f aca="false">IF(NOT(ISBLANK($B352)),LEFT($B352,3),"")</f>
        <v/>
      </c>
      <c r="B352" s="66"/>
      <c r="C352" s="63" t="s">
        <v>54</v>
      </c>
      <c r="D352" s="66" t="str">
        <f aca="false">IF(NOT(ISBLANK($F352)),LEFT($F352,3),"")</f>
        <v/>
      </c>
      <c r="E352" s="66" t="str">
        <f aca="false">IF(NOT(ISBLANK($F352)),LEFT($F352,6),"")</f>
        <v/>
      </c>
      <c r="F352" s="66"/>
      <c r="G352" s="63" t="s">
        <v>54</v>
      </c>
      <c r="H352" s="66" t="str">
        <f aca="false">IF(NOT(ISBLANK($J352)),LEFT($J352,6),"")</f>
        <v>05.22.</v>
      </c>
      <c r="I352" s="66" t="str">
        <f aca="false">IF(NOT(ISBLANK($J352)),LEFT($J352,9),"")</f>
        <v>05.22.08.</v>
      </c>
      <c r="J352" s="66" t="s">
        <v>1491</v>
      </c>
      <c r="K352" s="63" t="s">
        <v>54</v>
      </c>
      <c r="L352" s="66" t="str">
        <f aca="false">IF(NOT(ISBLANK($N352)),LEFT($N352,9),"")</f>
        <v>05.13.05.</v>
      </c>
      <c r="M352" s="66" t="str">
        <f aca="false">IF(NOT(ISBLANK($N352)),LEFT($N352,12),"")</f>
        <v>05.13.05.02.</v>
      </c>
      <c r="N352" s="66" t="s">
        <v>1492</v>
      </c>
      <c r="O352" s="66" t="s">
        <v>1493</v>
      </c>
      <c r="P352" s="63" t="s">
        <v>54</v>
      </c>
      <c r="Q352" s="66" t="str">
        <f aca="false">IF(NOT(ISBLANK($S352)),LEFT($S352,12),"")</f>
        <v>05.11.05.01.</v>
      </c>
      <c r="R352" s="66" t="str">
        <f aca="false">IF(NOT(ISBLANK($S352)),LEFT($S352,18),"")</f>
        <v>05.11.05.01.01.01.</v>
      </c>
      <c r="S352" s="66" t="s">
        <v>1494</v>
      </c>
      <c r="T352" s="67" t="n">
        <v>4</v>
      </c>
    </row>
    <row r="353" customFormat="false" ht="10.15" hidden="false" customHeight="false" outlineLevel="0" collapsed="false">
      <c r="A353" s="66" t="str">
        <f aca="false">IF(NOT(ISBLANK($B353)),LEFT($B353,3),"")</f>
        <v/>
      </c>
      <c r="B353" s="66"/>
      <c r="C353" s="63" t="s">
        <v>54</v>
      </c>
      <c r="D353" s="66" t="str">
        <f aca="false">IF(NOT(ISBLANK($F353)),LEFT($F353,3),"")</f>
        <v/>
      </c>
      <c r="E353" s="66" t="str">
        <f aca="false">IF(NOT(ISBLANK($F353)),LEFT($F353,6),"")</f>
        <v/>
      </c>
      <c r="F353" s="66"/>
      <c r="G353" s="63" t="s">
        <v>54</v>
      </c>
      <c r="H353" s="66" t="str">
        <f aca="false">IF(NOT(ISBLANK($J353)),LEFT($J353,6),"")</f>
        <v>05.22.</v>
      </c>
      <c r="I353" s="66" t="str">
        <f aca="false">IF(NOT(ISBLANK($J353)),LEFT($J353,9),"")</f>
        <v>05.22.09.</v>
      </c>
      <c r="J353" s="66" t="s">
        <v>1495</v>
      </c>
      <c r="K353" s="63" t="s">
        <v>54</v>
      </c>
      <c r="L353" s="66" t="str">
        <f aca="false">IF(NOT(ISBLANK($N353)),LEFT($N353,9),"")</f>
        <v>05.13.05.</v>
      </c>
      <c r="M353" s="66" t="str">
        <f aca="false">IF(NOT(ISBLANK($N353)),LEFT($N353,12),"")</f>
        <v>05.13.05.03.</v>
      </c>
      <c r="N353" s="66" t="s">
        <v>1496</v>
      </c>
      <c r="O353" s="66" t="s">
        <v>1497</v>
      </c>
      <c r="P353" s="63" t="s">
        <v>54</v>
      </c>
      <c r="Q353" s="66" t="str">
        <f aca="false">IF(NOT(ISBLANK($S353)),LEFT($S353,12),"")</f>
        <v>05.11.05.02.</v>
      </c>
      <c r="R353" s="66" t="str">
        <f aca="false">IF(NOT(ISBLANK($S353)),LEFT($S353,18),"")</f>
        <v>05.11.05.02.01.01.</v>
      </c>
      <c r="S353" s="66" t="s">
        <v>1498</v>
      </c>
      <c r="T353" s="67" t="n">
        <v>8</v>
      </c>
    </row>
    <row r="354" customFormat="false" ht="10.15" hidden="false" customHeight="false" outlineLevel="0" collapsed="false">
      <c r="A354" s="66" t="str">
        <f aca="false">IF(NOT(ISBLANK($B354)),LEFT($B354,3),"")</f>
        <v/>
      </c>
      <c r="B354" s="66"/>
      <c r="C354" s="63" t="s">
        <v>54</v>
      </c>
      <c r="D354" s="66" t="str">
        <f aca="false">IF(NOT(ISBLANK($F354)),LEFT($F354,3),"")</f>
        <v/>
      </c>
      <c r="E354" s="66" t="str">
        <f aca="false">IF(NOT(ISBLANK($F354)),LEFT($F354,6),"")</f>
        <v/>
      </c>
      <c r="F354" s="66"/>
      <c r="G354" s="63" t="s">
        <v>54</v>
      </c>
      <c r="H354" s="66" t="str">
        <f aca="false">IF(NOT(ISBLANK($J354)),LEFT($J354,6),"")</f>
        <v>05.22.</v>
      </c>
      <c r="I354" s="66" t="str">
        <f aca="false">IF(NOT(ISBLANK($J354)),LEFT($J354,9),"")</f>
        <v>05.22.10.</v>
      </c>
      <c r="J354" s="66" t="s">
        <v>1499</v>
      </c>
      <c r="K354" s="63" t="s">
        <v>54</v>
      </c>
      <c r="L354" s="66" t="str">
        <f aca="false">IF(NOT(ISBLANK($N354)),LEFT($N354,9),"")</f>
        <v>05.13.06.</v>
      </c>
      <c r="M354" s="66" t="str">
        <f aca="false">IF(NOT(ISBLANK($N354)),LEFT($N354,12),"")</f>
        <v>05.13.06.01.</v>
      </c>
      <c r="N354" s="66" t="s">
        <v>1500</v>
      </c>
      <c r="O354" s="66" t="s">
        <v>1501</v>
      </c>
      <c r="P354" s="63" t="s">
        <v>54</v>
      </c>
      <c r="Q354" s="66" t="str">
        <f aca="false">IF(NOT(ISBLANK($S354)),LEFT($S354,12),"")</f>
        <v>05.11.06.01.</v>
      </c>
      <c r="R354" s="66" t="str">
        <f aca="false">IF(NOT(ISBLANK($S354)),LEFT($S354,18),"")</f>
        <v>05.11.06.01.01.01.</v>
      </c>
      <c r="S354" s="66" t="s">
        <v>1502</v>
      </c>
      <c r="T354" s="67" t="n">
        <v>2</v>
      </c>
    </row>
    <row r="355" customFormat="false" ht="10.15" hidden="false" customHeight="false" outlineLevel="0" collapsed="false">
      <c r="A355" s="66" t="str">
        <f aca="false">IF(NOT(ISBLANK($B355)),LEFT($B355,3),"")</f>
        <v/>
      </c>
      <c r="B355" s="66"/>
      <c r="C355" s="63" t="s">
        <v>54</v>
      </c>
      <c r="D355" s="66" t="str">
        <f aca="false">IF(NOT(ISBLANK($F355)),LEFT($F355,3),"")</f>
        <v/>
      </c>
      <c r="E355" s="66" t="str">
        <f aca="false">IF(NOT(ISBLANK($F355)),LEFT($F355,6),"")</f>
        <v/>
      </c>
      <c r="F355" s="66"/>
      <c r="G355" s="63" t="s">
        <v>54</v>
      </c>
      <c r="H355" s="66" t="str">
        <f aca="false">IF(NOT(ISBLANK($J355)),LEFT($J355,6),"")</f>
        <v>05.22.</v>
      </c>
      <c r="I355" s="66" t="str">
        <f aca="false">IF(NOT(ISBLANK($J355)),LEFT($J355,9),"")</f>
        <v>05.22.11.</v>
      </c>
      <c r="J355" s="66" t="s">
        <v>1503</v>
      </c>
      <c r="K355" s="63" t="s">
        <v>54</v>
      </c>
      <c r="L355" s="66" t="str">
        <f aca="false">IF(NOT(ISBLANK($N355)),LEFT($N355,9),"")</f>
        <v>05.13.06.</v>
      </c>
      <c r="M355" s="66" t="str">
        <f aca="false">IF(NOT(ISBLANK($N355)),LEFT($N355,12),"")</f>
        <v>05.13.06.02.</v>
      </c>
      <c r="N355" s="66" t="s">
        <v>1504</v>
      </c>
      <c r="O355" s="66" t="s">
        <v>1505</v>
      </c>
      <c r="P355" s="63" t="s">
        <v>54</v>
      </c>
      <c r="Q355" s="66" t="str">
        <f aca="false">IF(NOT(ISBLANK($S355)),LEFT($S355,12),"")</f>
        <v>05.11.06.02.</v>
      </c>
      <c r="R355" s="66" t="str">
        <f aca="false">IF(NOT(ISBLANK($S355)),LEFT($S355,18),"")</f>
        <v>05.11.06.02.01.01.</v>
      </c>
      <c r="S355" s="66" t="s">
        <v>1506</v>
      </c>
      <c r="T355" s="67" t="n">
        <v>5</v>
      </c>
    </row>
    <row r="356" customFormat="false" ht="10.15" hidden="false" customHeight="false" outlineLevel="0" collapsed="false">
      <c r="A356" s="66" t="str">
        <f aca="false">IF(NOT(ISBLANK($B356)),LEFT($B356,3),"")</f>
        <v/>
      </c>
      <c r="B356" s="66"/>
      <c r="C356" s="63" t="s">
        <v>54</v>
      </c>
      <c r="D356" s="66" t="str">
        <f aca="false">IF(NOT(ISBLANK($F356)),LEFT($F356,3),"")</f>
        <v/>
      </c>
      <c r="E356" s="66" t="str">
        <f aca="false">IF(NOT(ISBLANK($F356)),LEFT($F356,6),"")</f>
        <v/>
      </c>
      <c r="F356" s="66"/>
      <c r="G356" s="63" t="s">
        <v>54</v>
      </c>
      <c r="H356" s="66" t="str">
        <f aca="false">IF(NOT(ISBLANK($J356)),LEFT($J356,6),"")</f>
        <v>05.22.</v>
      </c>
      <c r="I356" s="66" t="str">
        <f aca="false">IF(NOT(ISBLANK($J356)),LEFT($J356,9),"")</f>
        <v>05.22.12.</v>
      </c>
      <c r="J356" s="66" t="s">
        <v>1507</v>
      </c>
      <c r="K356" s="63" t="s">
        <v>54</v>
      </c>
      <c r="L356" s="66" t="str">
        <f aca="false">IF(NOT(ISBLANK($N356)),LEFT($N356,9),"")</f>
        <v>05.13.06.</v>
      </c>
      <c r="M356" s="66" t="str">
        <f aca="false">IF(NOT(ISBLANK($N356)),LEFT($N356,12),"")</f>
        <v>05.13.06.03.</v>
      </c>
      <c r="N356" s="66" t="s">
        <v>1508</v>
      </c>
      <c r="O356" s="66" t="s">
        <v>1509</v>
      </c>
      <c r="P356" s="63" t="s">
        <v>54</v>
      </c>
      <c r="Q356" s="66" t="str">
        <f aca="false">IF(NOT(ISBLANK($S356)),LEFT($S356,12),"")</f>
        <v>05.11.06.03.</v>
      </c>
      <c r="R356" s="66" t="str">
        <f aca="false">IF(NOT(ISBLANK($S356)),LEFT($S356,18),"")</f>
        <v>05.11.06.03.01.01.</v>
      </c>
      <c r="S356" s="66" t="s">
        <v>1510</v>
      </c>
      <c r="T356" s="67" t="n">
        <v>10</v>
      </c>
    </row>
    <row r="357" customFormat="false" ht="10.15" hidden="false" customHeight="false" outlineLevel="0" collapsed="false">
      <c r="A357" s="66" t="str">
        <f aca="false">IF(NOT(ISBLANK($B357)),LEFT($B357,3),"")</f>
        <v/>
      </c>
      <c r="B357" s="66"/>
      <c r="C357" s="63" t="s">
        <v>54</v>
      </c>
      <c r="D357" s="66" t="str">
        <f aca="false">IF(NOT(ISBLANK($F357)),LEFT($F357,3),"")</f>
        <v/>
      </c>
      <c r="E357" s="66" t="str">
        <f aca="false">IF(NOT(ISBLANK($F357)),LEFT($F357,6),"")</f>
        <v/>
      </c>
      <c r="F357" s="66"/>
      <c r="G357" s="63" t="s">
        <v>54</v>
      </c>
      <c r="H357" s="66" t="str">
        <f aca="false">IF(NOT(ISBLANK($J357)),LEFT($J357,6),"")</f>
        <v>05.22.</v>
      </c>
      <c r="I357" s="66" t="str">
        <f aca="false">IF(NOT(ISBLANK($J357)),LEFT($J357,9),"")</f>
        <v>05.22.13.</v>
      </c>
      <c r="J357" s="66" t="s">
        <v>1511</v>
      </c>
      <c r="K357" s="63" t="s">
        <v>54</v>
      </c>
      <c r="L357" s="66" t="str">
        <f aca="false">IF(NOT(ISBLANK($N357)),LEFT($N357,9),"")</f>
        <v>05.13.07.</v>
      </c>
      <c r="M357" s="66" t="str">
        <f aca="false">IF(NOT(ISBLANK($N357)),LEFT($N357,12),"")</f>
        <v>05.13.07.01.</v>
      </c>
      <c r="N357" s="66" t="s">
        <v>1512</v>
      </c>
      <c r="O357" s="66" t="s">
        <v>1513</v>
      </c>
      <c r="P357" s="63" t="s">
        <v>54</v>
      </c>
      <c r="Q357" s="66" t="str">
        <f aca="false">IF(NOT(ISBLANK($S357)),LEFT($S357,12),"")</f>
        <v>05.12.01.01.</v>
      </c>
      <c r="R357" s="66" t="str">
        <f aca="false">IF(NOT(ISBLANK($S357)),LEFT($S357,18),"")</f>
        <v>05.12.01.01.01.01.</v>
      </c>
      <c r="S357" s="66" t="s">
        <v>1514</v>
      </c>
      <c r="T357" s="67" t="n">
        <v>9</v>
      </c>
    </row>
    <row r="358" customFormat="false" ht="10.15" hidden="false" customHeight="false" outlineLevel="0" collapsed="false">
      <c r="A358" s="66" t="str">
        <f aca="false">IF(NOT(ISBLANK($B358)),LEFT($B358,3),"")</f>
        <v/>
      </c>
      <c r="B358" s="66"/>
      <c r="C358" s="63" t="s">
        <v>54</v>
      </c>
      <c r="D358" s="66" t="str">
        <f aca="false">IF(NOT(ISBLANK($F358)),LEFT($F358,3),"")</f>
        <v/>
      </c>
      <c r="E358" s="66" t="str">
        <f aca="false">IF(NOT(ISBLANK($F358)),LEFT($F358,6),"")</f>
        <v/>
      </c>
      <c r="F358" s="66"/>
      <c r="G358" s="63" t="s">
        <v>54</v>
      </c>
      <c r="H358" s="66" t="str">
        <f aca="false">IF(NOT(ISBLANK($J358)),LEFT($J358,6),"")</f>
        <v>05.22.</v>
      </c>
      <c r="I358" s="66" t="str">
        <f aca="false">IF(NOT(ISBLANK($J358)),LEFT($J358,9),"")</f>
        <v>05.22.14.</v>
      </c>
      <c r="J358" s="66" t="s">
        <v>1515</v>
      </c>
      <c r="K358" s="63" t="s">
        <v>54</v>
      </c>
      <c r="L358" s="66" t="str">
        <f aca="false">IF(NOT(ISBLANK($N358)),LEFT($N358,9),"")</f>
        <v>05.13.08.</v>
      </c>
      <c r="M358" s="66" t="str">
        <f aca="false">IF(NOT(ISBLANK($N358)),LEFT($N358,12),"")</f>
        <v>05.13.08.01.</v>
      </c>
      <c r="N358" s="66" t="s">
        <v>1516</v>
      </c>
      <c r="O358" s="66" t="s">
        <v>1517</v>
      </c>
      <c r="P358" s="63" t="s">
        <v>54</v>
      </c>
      <c r="Q358" s="66" t="str">
        <f aca="false">IF(NOT(ISBLANK($S358)),LEFT($S358,12),"")</f>
        <v>05.12.01.02.</v>
      </c>
      <c r="R358" s="66" t="str">
        <f aca="false">IF(NOT(ISBLANK($S358)),LEFT($S358,18),"")</f>
        <v>05.12.01.02.01.01.</v>
      </c>
      <c r="S358" s="66" t="s">
        <v>1518</v>
      </c>
      <c r="T358" s="67" t="n">
        <v>14</v>
      </c>
    </row>
    <row r="359" customFormat="false" ht="10.15" hidden="false" customHeight="false" outlineLevel="0" collapsed="false">
      <c r="A359" s="66" t="str">
        <f aca="false">IF(NOT(ISBLANK($B359)),LEFT($B359,3),"")</f>
        <v/>
      </c>
      <c r="B359" s="66"/>
      <c r="C359" s="63" t="s">
        <v>54</v>
      </c>
      <c r="D359" s="66" t="str">
        <f aca="false">IF(NOT(ISBLANK($F359)),LEFT($F359,3),"")</f>
        <v/>
      </c>
      <c r="E359" s="66" t="str">
        <f aca="false">IF(NOT(ISBLANK($F359)),LEFT($F359,6),"")</f>
        <v/>
      </c>
      <c r="F359" s="66"/>
      <c r="G359" s="63" t="s">
        <v>54</v>
      </c>
      <c r="H359" s="66" t="str">
        <f aca="false">IF(NOT(ISBLANK($J359)),LEFT($J359,6),"")</f>
        <v>05.22.</v>
      </c>
      <c r="I359" s="66" t="str">
        <f aca="false">IF(NOT(ISBLANK($J359)),LEFT($J359,9),"")</f>
        <v>05.22.15.</v>
      </c>
      <c r="J359" s="66" t="s">
        <v>1519</v>
      </c>
      <c r="K359" s="63" t="s">
        <v>54</v>
      </c>
      <c r="L359" s="66" t="str">
        <f aca="false">IF(NOT(ISBLANK($N359)),LEFT($N359,9),"")</f>
        <v>05.13.09.</v>
      </c>
      <c r="M359" s="66" t="str">
        <f aca="false">IF(NOT(ISBLANK($N359)),LEFT($N359,12),"")</f>
        <v>05.13.09.01.</v>
      </c>
      <c r="N359" s="66" t="s">
        <v>1520</v>
      </c>
      <c r="O359" s="66" t="s">
        <v>1521</v>
      </c>
      <c r="P359" s="63" t="s">
        <v>54</v>
      </c>
      <c r="Q359" s="66" t="str">
        <f aca="false">IF(NOT(ISBLANK($S359)),LEFT($S359,12),"")</f>
        <v>05.12.02.01.</v>
      </c>
      <c r="R359" s="66" t="str">
        <f aca="false">IF(NOT(ISBLANK($S359)),LEFT($S359,18),"")</f>
        <v>05.12.02.01.01.01.</v>
      </c>
      <c r="S359" s="66" t="s">
        <v>1522</v>
      </c>
      <c r="T359" s="67" t="n">
        <v>4</v>
      </c>
    </row>
    <row r="360" customFormat="false" ht="10.15" hidden="false" customHeight="false" outlineLevel="0" collapsed="false">
      <c r="A360" s="66" t="str">
        <f aca="false">IF(NOT(ISBLANK($B360)),LEFT($B360,3),"")</f>
        <v/>
      </c>
      <c r="B360" s="66"/>
      <c r="C360" s="63" t="s">
        <v>54</v>
      </c>
      <c r="D360" s="66" t="str">
        <f aca="false">IF(NOT(ISBLANK($F360)),LEFT($F360,3),"")</f>
        <v/>
      </c>
      <c r="E360" s="66" t="str">
        <f aca="false">IF(NOT(ISBLANK($F360)),LEFT($F360,6),"")</f>
        <v/>
      </c>
      <c r="F360" s="66"/>
      <c r="G360" s="63" t="s">
        <v>54</v>
      </c>
      <c r="H360" s="66" t="str">
        <f aca="false">IF(NOT(ISBLANK($J360)),LEFT($J360,6),"")</f>
        <v>05.22.</v>
      </c>
      <c r="I360" s="66" t="str">
        <f aca="false">IF(NOT(ISBLANK($J360)),LEFT($J360,9),"")</f>
        <v>05.22.16.</v>
      </c>
      <c r="J360" s="66" t="s">
        <v>1523</v>
      </c>
      <c r="K360" s="63" t="s">
        <v>54</v>
      </c>
      <c r="L360" s="66" t="str">
        <f aca="false">IF(NOT(ISBLANK($N360)),LEFT($N360,9),"")</f>
        <v>05.13.10.</v>
      </c>
      <c r="M360" s="66" t="str">
        <f aca="false">IF(NOT(ISBLANK($N360)),LEFT($N360,12),"")</f>
        <v>05.13.10.01.</v>
      </c>
      <c r="N360" s="66" t="s">
        <v>1524</v>
      </c>
      <c r="O360" s="66" t="s">
        <v>1525</v>
      </c>
      <c r="P360" s="63" t="s">
        <v>54</v>
      </c>
      <c r="Q360" s="66" t="str">
        <f aca="false">IF(NOT(ISBLANK($S360)),LEFT($S360,12),"")</f>
        <v>05.12.02.02.</v>
      </c>
      <c r="R360" s="66" t="str">
        <f aca="false">IF(NOT(ISBLANK($S360)),LEFT($S360,18),"")</f>
        <v>05.12.02.02.01.01.</v>
      </c>
      <c r="S360" s="66" t="s">
        <v>1526</v>
      </c>
      <c r="T360" s="67" t="n">
        <v>6</v>
      </c>
    </row>
    <row r="361" customFormat="false" ht="10.15" hidden="false" customHeight="false" outlineLevel="0" collapsed="false">
      <c r="A361" s="66" t="str">
        <f aca="false">IF(NOT(ISBLANK($B361)),LEFT($B361,3),"")</f>
        <v/>
      </c>
      <c r="B361" s="66"/>
      <c r="C361" s="63" t="s">
        <v>54</v>
      </c>
      <c r="D361" s="66" t="str">
        <f aca="false">IF(NOT(ISBLANK($F361)),LEFT($F361,3),"")</f>
        <v/>
      </c>
      <c r="E361" s="66" t="str">
        <f aca="false">IF(NOT(ISBLANK($F361)),LEFT($F361,6),"")</f>
        <v/>
      </c>
      <c r="F361" s="66"/>
      <c r="G361" s="63" t="s">
        <v>54</v>
      </c>
      <c r="H361" s="66" t="str">
        <f aca="false">IF(NOT(ISBLANK($J361)),LEFT($J361,6),"")</f>
        <v>05.22.</v>
      </c>
      <c r="I361" s="66" t="str">
        <f aca="false">IF(NOT(ISBLANK($J361)),LEFT($J361,9),"")</f>
        <v>05.22.21.</v>
      </c>
      <c r="J361" s="66" t="s">
        <v>1527</v>
      </c>
      <c r="K361" s="63" t="s">
        <v>54</v>
      </c>
      <c r="L361" s="66" t="str">
        <f aca="false">IF(NOT(ISBLANK($N361)),LEFT($N361,9),"")</f>
        <v>05.13.11.</v>
      </c>
      <c r="M361" s="66" t="str">
        <f aca="false">IF(NOT(ISBLANK($N361)),LEFT($N361,12),"")</f>
        <v>05.13.11.01.</v>
      </c>
      <c r="N361" s="66" t="s">
        <v>1528</v>
      </c>
      <c r="O361" s="66" t="s">
        <v>1529</v>
      </c>
      <c r="P361" s="63" t="s">
        <v>54</v>
      </c>
      <c r="Q361" s="66" t="str">
        <f aca="false">IF(NOT(ISBLANK($S361)),LEFT($S361,12),"")</f>
        <v>05.12.03.01.</v>
      </c>
      <c r="R361" s="66" t="str">
        <f aca="false">IF(NOT(ISBLANK($S361)),LEFT($S361,18),"")</f>
        <v>05.12.03.01.01.01.</v>
      </c>
      <c r="S361" s="66" t="s">
        <v>1530</v>
      </c>
      <c r="T361" s="67" t="n">
        <v>5</v>
      </c>
    </row>
    <row r="362" customFormat="false" ht="10.15" hidden="false" customHeight="false" outlineLevel="0" collapsed="false">
      <c r="A362" s="66" t="str">
        <f aca="false">IF(NOT(ISBLANK($B362)),LEFT($B362,3),"")</f>
        <v/>
      </c>
      <c r="B362" s="66"/>
      <c r="C362" s="63" t="s">
        <v>54</v>
      </c>
      <c r="D362" s="66" t="str">
        <f aca="false">IF(NOT(ISBLANK($F362)),LEFT($F362,3),"")</f>
        <v/>
      </c>
      <c r="E362" s="66" t="str">
        <f aca="false">IF(NOT(ISBLANK($F362)),LEFT($F362,6),"")</f>
        <v/>
      </c>
      <c r="F362" s="66"/>
      <c r="G362" s="63" t="s">
        <v>54</v>
      </c>
      <c r="H362" s="66" t="str">
        <f aca="false">IF(NOT(ISBLANK($J362)),LEFT($J362,6),"")</f>
        <v>05.22.</v>
      </c>
      <c r="I362" s="66" t="str">
        <f aca="false">IF(NOT(ISBLANK($J362)),LEFT($J362,9),"")</f>
        <v>05.22.22.</v>
      </c>
      <c r="J362" s="66" t="s">
        <v>1531</v>
      </c>
      <c r="L362" s="66" t="str">
        <f aca="false">IF(NOT(ISBLANK($N362)),LEFT($N362,9),"")</f>
        <v>05.13.12.</v>
      </c>
      <c r="M362" s="66" t="str">
        <f aca="false">IF(NOT(ISBLANK($N362)),LEFT($N362,12),"")</f>
        <v>05.13.12.01.</v>
      </c>
      <c r="N362" s="66" t="s">
        <v>1532</v>
      </c>
      <c r="O362" s="66" t="s">
        <v>1533</v>
      </c>
      <c r="P362" s="63" t="s">
        <v>54</v>
      </c>
      <c r="Q362" s="66" t="str">
        <f aca="false">IF(NOT(ISBLANK($S362)),LEFT($S362,12),"")</f>
        <v>05.12.03.02.</v>
      </c>
      <c r="R362" s="66" t="str">
        <f aca="false">IF(NOT(ISBLANK($S362)),LEFT($S362,18),"")</f>
        <v>05.12.03.02.01.01.</v>
      </c>
      <c r="S362" s="66" t="s">
        <v>1534</v>
      </c>
      <c r="T362" s="67" t="n">
        <v>7</v>
      </c>
    </row>
    <row r="363" customFormat="false" ht="10.15" hidden="false" customHeight="false" outlineLevel="0" collapsed="false">
      <c r="A363" s="66" t="str">
        <f aca="false">IF(NOT(ISBLANK($B363)),LEFT($B363,3),"")</f>
        <v/>
      </c>
      <c r="B363" s="66"/>
      <c r="C363" s="63" t="s">
        <v>54</v>
      </c>
      <c r="D363" s="66" t="str">
        <f aca="false">IF(NOT(ISBLANK($F363)),LEFT($F363,3),"")</f>
        <v/>
      </c>
      <c r="E363" s="66" t="str">
        <f aca="false">IF(NOT(ISBLANK($F363)),LEFT($F363,6),"")</f>
        <v/>
      </c>
      <c r="F363" s="66"/>
      <c r="G363" s="63" t="s">
        <v>54</v>
      </c>
      <c r="H363" s="66" t="str">
        <f aca="false">IF(NOT(ISBLANK($J363)),LEFT($J363,6),"")</f>
        <v>05.22.</v>
      </c>
      <c r="I363" s="66" t="str">
        <f aca="false">IF(NOT(ISBLANK($J363)),LEFT($J363,9),"")</f>
        <v>05.22.25.</v>
      </c>
      <c r="J363" s="66" t="s">
        <v>1535</v>
      </c>
      <c r="L363" s="66" t="str">
        <f aca="false">IF(NOT(ISBLANK($N363)),LEFT($N363,9),"")</f>
        <v>05.13.13.</v>
      </c>
      <c r="M363" s="66" t="str">
        <f aca="false">IF(NOT(ISBLANK($N363)),LEFT($N363,12),"")</f>
        <v>05.13.13.01.</v>
      </c>
      <c r="N363" s="66" t="s">
        <v>1536</v>
      </c>
      <c r="O363" s="66" t="s">
        <v>1537</v>
      </c>
      <c r="P363" s="63" t="s">
        <v>54</v>
      </c>
      <c r="Q363" s="66" t="str">
        <f aca="false">IF(NOT(ISBLANK($S363)),LEFT($S363,12),"")</f>
        <v>05.12.03.03.</v>
      </c>
      <c r="R363" s="66" t="str">
        <f aca="false">IF(NOT(ISBLANK($S363)),LEFT($S363,18),"")</f>
        <v>05.12.03.03.01.01.</v>
      </c>
      <c r="S363" s="66" t="s">
        <v>1538</v>
      </c>
      <c r="T363" s="67" t="n">
        <v>9</v>
      </c>
    </row>
    <row r="364" customFormat="false" ht="10.15" hidden="false" customHeight="false" outlineLevel="0" collapsed="false">
      <c r="A364" s="66" t="str">
        <f aca="false">IF(NOT(ISBLANK($B364)),LEFT($B364,3),"")</f>
        <v/>
      </c>
      <c r="B364" s="66"/>
      <c r="C364" s="63" t="s">
        <v>54</v>
      </c>
      <c r="D364" s="66" t="str">
        <f aca="false">IF(NOT(ISBLANK($F364)),LEFT($F364,3),"")</f>
        <v/>
      </c>
      <c r="E364" s="66" t="str">
        <f aca="false">IF(NOT(ISBLANK($F364)),LEFT($F364,6),"")</f>
        <v/>
      </c>
      <c r="F364" s="66"/>
      <c r="G364" s="63" t="s">
        <v>54</v>
      </c>
      <c r="H364" s="66" t="str">
        <f aca="false">IF(NOT(ISBLANK($J364)),LEFT($J364,6),"")</f>
        <v>05.22.</v>
      </c>
      <c r="I364" s="66" t="str">
        <f aca="false">IF(NOT(ISBLANK($J364)),LEFT($J364,9),"")</f>
        <v>05.22.26.</v>
      </c>
      <c r="J364" s="66" t="s">
        <v>1539</v>
      </c>
      <c r="L364" s="66" t="str">
        <f aca="false">IF(NOT(ISBLANK($N364)),LEFT($N364,9),"")</f>
        <v>05.13.14.</v>
      </c>
      <c r="M364" s="66" t="str">
        <f aca="false">IF(NOT(ISBLANK($N364)),LEFT($N364,12),"")</f>
        <v>05.13.14.01.</v>
      </c>
      <c r="N364" s="66" t="s">
        <v>1540</v>
      </c>
      <c r="O364" s="66" t="s">
        <v>1541</v>
      </c>
      <c r="P364" s="63" t="s">
        <v>54</v>
      </c>
      <c r="Q364" s="66" t="str">
        <f aca="false">IF(NOT(ISBLANK($S364)),LEFT($S364,12),"")</f>
        <v>05.12.04.01.</v>
      </c>
      <c r="R364" s="66" t="str">
        <f aca="false">IF(NOT(ISBLANK($S364)),LEFT($S364,18),"")</f>
        <v>05.12.04.01.01.01.</v>
      </c>
      <c r="S364" s="66" t="s">
        <v>1542</v>
      </c>
      <c r="T364" s="67" t="n">
        <v>2</v>
      </c>
    </row>
    <row r="365" customFormat="false" ht="10.15" hidden="false" customHeight="false" outlineLevel="0" collapsed="false">
      <c r="A365" s="66" t="str">
        <f aca="false">IF(NOT(ISBLANK($B365)),LEFT($B365,3),"")</f>
        <v/>
      </c>
      <c r="B365" s="66"/>
      <c r="C365" s="63" t="s">
        <v>54</v>
      </c>
      <c r="D365" s="66" t="str">
        <f aca="false">IF(NOT(ISBLANK($F365)),LEFT($F365,3),"")</f>
        <v/>
      </c>
      <c r="E365" s="66" t="str">
        <f aca="false">IF(NOT(ISBLANK($F365)),LEFT($F365,6),"")</f>
        <v/>
      </c>
      <c r="F365" s="66"/>
      <c r="G365" s="63" t="s">
        <v>54</v>
      </c>
      <c r="H365" s="66" t="str">
        <f aca="false">IF(NOT(ISBLANK($J365)),LEFT($J365,6),"")</f>
        <v>05.22.</v>
      </c>
      <c r="I365" s="66" t="str">
        <f aca="false">IF(NOT(ISBLANK($J365)),LEFT($J365,9),"")</f>
        <v>05.22.27.</v>
      </c>
      <c r="J365" s="66" t="s">
        <v>1543</v>
      </c>
      <c r="L365" s="66" t="str">
        <f aca="false">IF(NOT(ISBLANK($N365)),LEFT($N365,9),"")</f>
        <v>05.14.01.</v>
      </c>
      <c r="M365" s="66" t="str">
        <f aca="false">IF(NOT(ISBLANK($N365)),LEFT($N365,12),"")</f>
        <v>05.14.01.01.</v>
      </c>
      <c r="N365" s="66" t="s">
        <v>1544</v>
      </c>
      <c r="O365" s="66" t="s">
        <v>1545</v>
      </c>
      <c r="P365" s="63" t="s">
        <v>54</v>
      </c>
      <c r="Q365" s="66" t="str">
        <f aca="false">IF(NOT(ISBLANK($S365)),LEFT($S365,12),"")</f>
        <v>05.12.04.02.</v>
      </c>
      <c r="R365" s="66" t="str">
        <f aca="false">IF(NOT(ISBLANK($S365)),LEFT($S365,18),"")</f>
        <v>05.12.04.02.01.01.</v>
      </c>
      <c r="S365" s="66" t="s">
        <v>1546</v>
      </c>
      <c r="T365" s="67" t="n">
        <v>3</v>
      </c>
    </row>
    <row r="366" customFormat="false" ht="10.15" hidden="false" customHeight="false" outlineLevel="0" collapsed="false">
      <c r="A366" s="66" t="str">
        <f aca="false">IF(NOT(ISBLANK($B366)),LEFT($B366,3),"")</f>
        <v/>
      </c>
      <c r="B366" s="66"/>
      <c r="C366" s="63" t="s">
        <v>54</v>
      </c>
      <c r="D366" s="66" t="str">
        <f aca="false">IF(NOT(ISBLANK($F366)),LEFT($F366,3),"")</f>
        <v/>
      </c>
      <c r="E366" s="66" t="str">
        <f aca="false">IF(NOT(ISBLANK($F366)),LEFT($F366,6),"")</f>
        <v/>
      </c>
      <c r="F366" s="66"/>
      <c r="G366" s="63" t="s">
        <v>54</v>
      </c>
      <c r="H366" s="66" t="str">
        <f aca="false">IF(NOT(ISBLANK($J366)),LEFT($J366,6),"")</f>
        <v>05.22.</v>
      </c>
      <c r="I366" s="66" t="str">
        <f aca="false">IF(NOT(ISBLANK($J366)),LEFT($J366,9),"")</f>
        <v>05.22.28.</v>
      </c>
      <c r="J366" s="66" t="s">
        <v>1547</v>
      </c>
      <c r="K366" s="63" t="s">
        <v>54</v>
      </c>
      <c r="L366" s="66" t="str">
        <f aca="false">IF(NOT(ISBLANK($N366)),LEFT($N366,9),"")</f>
        <v>05.14.01.</v>
      </c>
      <c r="M366" s="66" t="str">
        <f aca="false">IF(NOT(ISBLANK($N366)),LEFT($N366,12),"")</f>
        <v>05.14.01.02.</v>
      </c>
      <c r="N366" s="66" t="s">
        <v>1548</v>
      </c>
      <c r="O366" s="66" t="s">
        <v>1549</v>
      </c>
      <c r="P366" s="63" t="s">
        <v>54</v>
      </c>
      <c r="Q366" s="66" t="str">
        <f aca="false">IF(NOT(ISBLANK($S366)),LEFT($S366,12),"")</f>
        <v>05.12.04.03.</v>
      </c>
      <c r="R366" s="66" t="str">
        <f aca="false">IF(NOT(ISBLANK($S366)),LEFT($S366,18),"")</f>
        <v>05.12.04.03.01.01.</v>
      </c>
      <c r="S366" s="66" t="s">
        <v>1550</v>
      </c>
      <c r="T366" s="67" t="n">
        <v>6</v>
      </c>
    </row>
    <row r="367" customFormat="false" ht="10.15" hidden="false" customHeight="false" outlineLevel="0" collapsed="false">
      <c r="A367" s="66" t="str">
        <f aca="false">IF(NOT(ISBLANK($B367)),LEFT($B367,3),"")</f>
        <v/>
      </c>
      <c r="B367" s="66"/>
      <c r="C367" s="63" t="s">
        <v>54</v>
      </c>
      <c r="D367" s="66" t="str">
        <f aca="false">IF(NOT(ISBLANK($F367)),LEFT($F367,3),"")</f>
        <v/>
      </c>
      <c r="E367" s="66" t="str">
        <f aca="false">IF(NOT(ISBLANK($F367)),LEFT($F367,6),"")</f>
        <v/>
      </c>
      <c r="F367" s="66"/>
      <c r="G367" s="63" t="s">
        <v>54</v>
      </c>
      <c r="H367" s="66" t="str">
        <f aca="false">IF(NOT(ISBLANK($J367)),LEFT($J367,6),"")</f>
        <v>05.22.</v>
      </c>
      <c r="I367" s="66" t="str">
        <f aca="false">IF(NOT(ISBLANK($J367)),LEFT($J367,9),"")</f>
        <v>05.22.29.</v>
      </c>
      <c r="J367" s="66" t="s">
        <v>1551</v>
      </c>
      <c r="K367" s="63" t="s">
        <v>54</v>
      </c>
      <c r="L367" s="66" t="str">
        <f aca="false">IF(NOT(ISBLANK($N367)),LEFT($N367,9),"")</f>
        <v>05.14.01.</v>
      </c>
      <c r="M367" s="66" t="str">
        <f aca="false">IF(NOT(ISBLANK($N367)),LEFT($N367,12),"")</f>
        <v>05.14.01.03.</v>
      </c>
      <c r="N367" s="66" t="s">
        <v>1552</v>
      </c>
      <c r="O367" s="66" t="s">
        <v>1553</v>
      </c>
      <c r="P367" s="63" t="s">
        <v>54</v>
      </c>
      <c r="Q367" s="66" t="str">
        <f aca="false">IF(NOT(ISBLANK($S367)),LEFT($S367,12),"")</f>
        <v>05.12.05.01.</v>
      </c>
      <c r="R367" s="66" t="str">
        <f aca="false">IF(NOT(ISBLANK($S367)),LEFT($S367,18),"")</f>
        <v>05.12.05.01.01.01.</v>
      </c>
      <c r="S367" s="66" t="s">
        <v>1554</v>
      </c>
      <c r="T367" s="67" t="n">
        <v>11</v>
      </c>
    </row>
    <row r="368" customFormat="false" ht="10.15" hidden="false" customHeight="false" outlineLevel="0" collapsed="false">
      <c r="A368" s="66" t="str">
        <f aca="false">IF(NOT(ISBLANK($B368)),LEFT($B368,3),"")</f>
        <v/>
      </c>
      <c r="B368" s="66"/>
      <c r="C368" s="63" t="s">
        <v>54</v>
      </c>
      <c r="D368" s="66" t="str">
        <f aca="false">IF(NOT(ISBLANK($F368)),LEFT($F368,3),"")</f>
        <v/>
      </c>
      <c r="E368" s="66" t="str">
        <f aca="false">IF(NOT(ISBLANK($F368)),LEFT($F368,6),"")</f>
        <v/>
      </c>
      <c r="F368" s="66"/>
      <c r="G368" s="63" t="s">
        <v>54</v>
      </c>
      <c r="H368" s="66" t="str">
        <f aca="false">IF(NOT(ISBLANK($J368)),LEFT($J368,6),"")</f>
        <v>05.22.</v>
      </c>
      <c r="I368" s="66" t="str">
        <f aca="false">IF(NOT(ISBLANK($J368)),LEFT($J368,9),"")</f>
        <v>05.22.30.</v>
      </c>
      <c r="J368" s="66" t="s">
        <v>1555</v>
      </c>
      <c r="K368" s="63" t="s">
        <v>54</v>
      </c>
      <c r="L368" s="66" t="str">
        <f aca="false">IF(NOT(ISBLANK($N368)),LEFT($N368,9),"")</f>
        <v>05.14.02.</v>
      </c>
      <c r="M368" s="66" t="str">
        <f aca="false">IF(NOT(ISBLANK($N368)),LEFT($N368,12),"")</f>
        <v>05.14.02.01.</v>
      </c>
      <c r="N368" s="66" t="s">
        <v>1556</v>
      </c>
      <c r="O368" s="66" t="s">
        <v>1557</v>
      </c>
      <c r="P368" s="63" t="s">
        <v>54</v>
      </c>
      <c r="Q368" s="66" t="str">
        <f aca="false">IF(NOT(ISBLANK($S368)),LEFT($S368,12),"")</f>
        <v>05.12.05.02.</v>
      </c>
      <c r="R368" s="66" t="str">
        <f aca="false">IF(NOT(ISBLANK($S368)),LEFT($S368,18),"")</f>
        <v>05.12.05.02.01.01.</v>
      </c>
      <c r="S368" s="66" t="s">
        <v>1558</v>
      </c>
      <c r="T368" s="67" t="n">
        <v>14</v>
      </c>
    </row>
    <row r="369" customFormat="false" ht="10.15" hidden="false" customHeight="false" outlineLevel="0" collapsed="false">
      <c r="A369" s="66" t="str">
        <f aca="false">IF(NOT(ISBLANK($B369)),LEFT($B369,3),"")</f>
        <v/>
      </c>
      <c r="B369" s="66"/>
      <c r="C369" s="63" t="s">
        <v>54</v>
      </c>
      <c r="D369" s="66" t="str">
        <f aca="false">IF(NOT(ISBLANK($F369)),LEFT($F369,3),"")</f>
        <v/>
      </c>
      <c r="E369" s="66" t="str">
        <f aca="false">IF(NOT(ISBLANK($F369)),LEFT($F369,6),"")</f>
        <v/>
      </c>
      <c r="F369" s="66"/>
      <c r="G369" s="63" t="s">
        <v>54</v>
      </c>
      <c r="H369" s="66" t="str">
        <f aca="false">IF(NOT(ISBLANK($J369)),LEFT($J369,6),"")</f>
        <v>05.22.</v>
      </c>
      <c r="I369" s="66" t="str">
        <f aca="false">IF(NOT(ISBLANK($J369)),LEFT($J369,9),"")</f>
        <v>05.22.31.</v>
      </c>
      <c r="J369" s="66" t="s">
        <v>1559</v>
      </c>
      <c r="K369" s="63" t="s">
        <v>54</v>
      </c>
      <c r="L369" s="66" t="str">
        <f aca="false">IF(NOT(ISBLANK($N369)),LEFT($N369,9),"")</f>
        <v>05.14.02.</v>
      </c>
      <c r="M369" s="66" t="str">
        <f aca="false">IF(NOT(ISBLANK($N369)),LEFT($N369,12),"")</f>
        <v>05.14.02.02.</v>
      </c>
      <c r="N369" s="66" t="s">
        <v>1560</v>
      </c>
      <c r="O369" s="66" t="s">
        <v>1561</v>
      </c>
      <c r="P369" s="63" t="s">
        <v>54</v>
      </c>
      <c r="Q369" s="66" t="str">
        <f aca="false">IF(NOT(ISBLANK($S369)),LEFT($S369,12),"")</f>
        <v>05.12.06.01.</v>
      </c>
      <c r="R369" s="66" t="str">
        <f aca="false">IF(NOT(ISBLANK($S369)),LEFT($S369,18),"")</f>
        <v>05.12.06.01.01.01.</v>
      </c>
      <c r="S369" s="66" t="s">
        <v>1562</v>
      </c>
      <c r="T369" s="67" t="n">
        <v>4</v>
      </c>
    </row>
    <row r="370" customFormat="false" ht="10.15" hidden="false" customHeight="false" outlineLevel="0" collapsed="false">
      <c r="A370" s="66" t="str">
        <f aca="false">IF(NOT(ISBLANK($B370)),LEFT($B370,3),"")</f>
        <v/>
      </c>
      <c r="B370" s="66"/>
      <c r="C370" s="63" t="s">
        <v>54</v>
      </c>
      <c r="D370" s="66" t="str">
        <f aca="false">IF(NOT(ISBLANK($F370)),LEFT($F370,3),"")</f>
        <v/>
      </c>
      <c r="E370" s="66" t="str">
        <f aca="false">IF(NOT(ISBLANK($F370)),LEFT($F370,6),"")</f>
        <v/>
      </c>
      <c r="F370" s="66"/>
      <c r="G370" s="63" t="s">
        <v>54</v>
      </c>
      <c r="H370" s="66" t="str">
        <f aca="false">IF(NOT(ISBLANK($J370)),LEFT($J370,6),"")</f>
        <v>05.22.</v>
      </c>
      <c r="I370" s="66" t="str">
        <f aca="false">IF(NOT(ISBLANK($J370)),LEFT($J370,9),"")</f>
        <v>05.22.32.</v>
      </c>
      <c r="J370" s="66" t="s">
        <v>1563</v>
      </c>
      <c r="K370" s="63" t="s">
        <v>54</v>
      </c>
      <c r="L370" s="66" t="str">
        <f aca="false">IF(NOT(ISBLANK($N370)),LEFT($N370,9),"")</f>
        <v>05.14.02.</v>
      </c>
      <c r="M370" s="66" t="str">
        <f aca="false">IF(NOT(ISBLANK($N370)),LEFT($N370,12),"")</f>
        <v>05.14.02.03.</v>
      </c>
      <c r="N370" s="66" t="s">
        <v>1564</v>
      </c>
      <c r="O370" s="66" t="s">
        <v>1565</v>
      </c>
      <c r="P370" s="63" t="s">
        <v>54</v>
      </c>
      <c r="Q370" s="66" t="str">
        <f aca="false">IF(NOT(ISBLANK($S370)),LEFT($S370,12),"")</f>
        <v>05.12.06.02.</v>
      </c>
      <c r="R370" s="66" t="str">
        <f aca="false">IF(NOT(ISBLANK($S370)),LEFT($S370,18),"")</f>
        <v>05.12.06.02.01.01.</v>
      </c>
      <c r="S370" s="66" t="s">
        <v>1566</v>
      </c>
      <c r="T370" s="67" t="n">
        <v>6</v>
      </c>
    </row>
    <row r="371" customFormat="false" ht="10.15" hidden="false" customHeight="false" outlineLevel="0" collapsed="false">
      <c r="A371" s="66" t="str">
        <f aca="false">IF(NOT(ISBLANK($B371)),LEFT($B371,3),"")</f>
        <v/>
      </c>
      <c r="B371" s="66"/>
      <c r="C371" s="63" t="s">
        <v>54</v>
      </c>
      <c r="D371" s="66" t="str">
        <f aca="false">IF(NOT(ISBLANK($F371)),LEFT($F371,3),"")</f>
        <v/>
      </c>
      <c r="E371" s="66" t="str">
        <f aca="false">IF(NOT(ISBLANK($F371)),LEFT($F371,6),"")</f>
        <v/>
      </c>
      <c r="F371" s="66"/>
      <c r="G371" s="63" t="s">
        <v>54</v>
      </c>
      <c r="H371" s="66" t="str">
        <f aca="false">IF(NOT(ISBLANK($J371)),LEFT($J371,6),"")</f>
        <v>05.23.</v>
      </c>
      <c r="I371" s="66" t="str">
        <f aca="false">IF(NOT(ISBLANK($J371)),LEFT($J371,9),"")</f>
        <v>05.23.01.</v>
      </c>
      <c r="J371" s="66" t="s">
        <v>1567</v>
      </c>
      <c r="K371" s="63" t="s">
        <v>54</v>
      </c>
      <c r="L371" s="66" t="str">
        <f aca="false">IF(NOT(ISBLANK($N371)),LEFT($N371,9),"")</f>
        <v>05.14.03.</v>
      </c>
      <c r="M371" s="66" t="str">
        <f aca="false">IF(NOT(ISBLANK($N371)),LEFT($N371,12),"")</f>
        <v>05.14.03.01.</v>
      </c>
      <c r="N371" s="66" t="s">
        <v>1568</v>
      </c>
      <c r="O371" s="66" t="s">
        <v>1569</v>
      </c>
      <c r="P371" s="63" t="s">
        <v>54</v>
      </c>
      <c r="Q371" s="66" t="str">
        <f aca="false">IF(NOT(ISBLANK($S371)),LEFT($S371,12),"")</f>
        <v>05.12.07.01.</v>
      </c>
      <c r="R371" s="66" t="str">
        <f aca="false">IF(NOT(ISBLANK($S371)),LEFT($S371,18),"")</f>
        <v>05.12.07.01.01.01.</v>
      </c>
      <c r="S371" s="66" t="s">
        <v>1570</v>
      </c>
      <c r="T371" s="67" t="n">
        <v>9</v>
      </c>
    </row>
    <row r="372" customFormat="false" ht="12" hidden="false" customHeight="true" outlineLevel="0" collapsed="false">
      <c r="A372" s="66" t="str">
        <f aca="false">IF(NOT(ISBLANK($B372)),LEFT($B372,3),"")</f>
        <v/>
      </c>
      <c r="B372" s="66"/>
      <c r="C372" s="63" t="s">
        <v>54</v>
      </c>
      <c r="D372" s="66" t="str">
        <f aca="false">IF(NOT(ISBLANK($F372)),LEFT($F372,3),"")</f>
        <v/>
      </c>
      <c r="E372" s="66" t="str">
        <f aca="false">IF(NOT(ISBLANK($F372)),LEFT($F372,6),"")</f>
        <v/>
      </c>
      <c r="F372" s="66"/>
      <c r="G372" s="63" t="s">
        <v>54</v>
      </c>
      <c r="H372" s="66" t="str">
        <f aca="false">IF(NOT(ISBLANK($J372)),LEFT($J372,6),"")</f>
        <v>05.23.</v>
      </c>
      <c r="I372" s="66" t="str">
        <f aca="false">IF(NOT(ISBLANK($J372)),LEFT($J372,9),"")</f>
        <v>05.23.02.</v>
      </c>
      <c r="J372" s="66" t="s">
        <v>1571</v>
      </c>
      <c r="K372" s="63" t="s">
        <v>54</v>
      </c>
      <c r="L372" s="66" t="str">
        <f aca="false">IF(NOT(ISBLANK($N372)),LEFT($N372,9),"")</f>
        <v>05.14.04.</v>
      </c>
      <c r="M372" s="66" t="str">
        <f aca="false">IF(NOT(ISBLANK($N372)),LEFT($N372,12),"")</f>
        <v>05.14.04.01.</v>
      </c>
      <c r="N372" s="66" t="s">
        <v>1572</v>
      </c>
      <c r="O372" s="66" t="s">
        <v>1573</v>
      </c>
      <c r="P372" s="63" t="s">
        <v>54</v>
      </c>
      <c r="Q372" s="66" t="str">
        <f aca="false">IF(NOT(ISBLANK($S372)),LEFT($S372,12),"")</f>
        <v>05.12.07.02.</v>
      </c>
      <c r="R372" s="66" t="str">
        <f aca="false">IF(NOT(ISBLANK($S372)),LEFT($S372,18),"")</f>
        <v>05.12.07.02.01.01.</v>
      </c>
      <c r="S372" s="66" t="s">
        <v>1574</v>
      </c>
      <c r="T372" s="67" t="n">
        <v>14</v>
      </c>
    </row>
    <row r="373" customFormat="false" ht="12" hidden="false" customHeight="true" outlineLevel="0" collapsed="false">
      <c r="A373" s="66" t="str">
        <f aca="false">IF(NOT(ISBLANK($B373)),LEFT($B373,3),"")</f>
        <v/>
      </c>
      <c r="B373" s="66"/>
      <c r="C373" s="63" t="s">
        <v>54</v>
      </c>
      <c r="D373" s="66" t="str">
        <f aca="false">IF(NOT(ISBLANK($F373)),LEFT($F373,3),"")</f>
        <v/>
      </c>
      <c r="E373" s="66" t="str">
        <f aca="false">IF(NOT(ISBLANK($F373)),LEFT($F373,6),"")</f>
        <v/>
      </c>
      <c r="F373" s="66"/>
      <c r="G373" s="63" t="s">
        <v>54</v>
      </c>
      <c r="H373" s="66" t="str">
        <f aca="false">IF(NOT(ISBLANK($J373)),LEFT($J373,6),"")</f>
        <v>05.23.</v>
      </c>
      <c r="I373" s="66" t="str">
        <f aca="false">IF(NOT(ISBLANK($J373)),LEFT($J373,9),"")</f>
        <v>05.23.03.</v>
      </c>
      <c r="J373" s="66" t="s">
        <v>1575</v>
      </c>
      <c r="K373" s="63" t="s">
        <v>54</v>
      </c>
      <c r="L373" s="66" t="str">
        <f aca="false">IF(NOT(ISBLANK($N373)),LEFT($N373,9),"")</f>
        <v>05.14.04.</v>
      </c>
      <c r="M373" s="66" t="str">
        <f aca="false">IF(NOT(ISBLANK($N373)),LEFT($N373,12),"")</f>
        <v>05.14.04.02.</v>
      </c>
      <c r="N373" s="66" t="s">
        <v>1576</v>
      </c>
      <c r="O373" s="66" t="s">
        <v>1577</v>
      </c>
      <c r="P373" s="63" t="s">
        <v>54</v>
      </c>
      <c r="Q373" s="66" t="str">
        <f aca="false">IF(NOT(ISBLANK($S373)),LEFT($S373,12),"")</f>
        <v>05.12.08.01.</v>
      </c>
      <c r="R373" s="66" t="str">
        <f aca="false">IF(NOT(ISBLANK($S373)),LEFT($S373,18),"")</f>
        <v>05.12.08.01.01.01.</v>
      </c>
      <c r="S373" s="66" t="s">
        <v>1578</v>
      </c>
      <c r="T373" s="67" t="n">
        <v>4</v>
      </c>
    </row>
    <row r="374" customFormat="false" ht="10.15" hidden="false" customHeight="false" outlineLevel="0" collapsed="false">
      <c r="A374" s="66" t="str">
        <f aca="false">IF(NOT(ISBLANK($B374)),LEFT($B374,3),"")</f>
        <v/>
      </c>
      <c r="B374" s="66"/>
      <c r="C374" s="63" t="s">
        <v>54</v>
      </c>
      <c r="D374" s="66" t="str">
        <f aca="false">IF(NOT(ISBLANK($F374)),LEFT($F374,3),"")</f>
        <v/>
      </c>
      <c r="E374" s="66" t="str">
        <f aca="false">IF(NOT(ISBLANK($F374)),LEFT($F374,6),"")</f>
        <v/>
      </c>
      <c r="F374" s="66"/>
      <c r="G374" s="63" t="s">
        <v>54</v>
      </c>
      <c r="H374" s="66" t="str">
        <f aca="false">IF(NOT(ISBLANK($J374)),LEFT($J374,6),"")</f>
        <v>05.23.</v>
      </c>
      <c r="I374" s="66" t="str">
        <f aca="false">IF(NOT(ISBLANK($J374)),LEFT($J374,9),"")</f>
        <v>05.23.04.</v>
      </c>
      <c r="J374" s="66" t="s">
        <v>1579</v>
      </c>
      <c r="K374" s="63" t="s">
        <v>54</v>
      </c>
      <c r="L374" s="66" t="str">
        <f aca="false">IF(NOT(ISBLANK($N374)),LEFT($N374,9),"")</f>
        <v>05.14.04.</v>
      </c>
      <c r="M374" s="66" t="str">
        <f aca="false">IF(NOT(ISBLANK($N374)),LEFT($N374,12),"")</f>
        <v>05.14.04.03.</v>
      </c>
      <c r="N374" s="66" t="s">
        <v>1580</v>
      </c>
      <c r="O374" s="66" t="s">
        <v>1581</v>
      </c>
      <c r="P374" s="63" t="s">
        <v>54</v>
      </c>
      <c r="Q374" s="66" t="str">
        <f aca="false">IF(NOT(ISBLANK($S374)),LEFT($S374,12),"")</f>
        <v>05.12.08.02.</v>
      </c>
      <c r="R374" s="66" t="str">
        <f aca="false">IF(NOT(ISBLANK($S374)),LEFT($S374,18),"")</f>
        <v>05.12.08.02.01.01.</v>
      </c>
      <c r="S374" s="66" t="s">
        <v>1582</v>
      </c>
      <c r="T374" s="67" t="n">
        <v>6</v>
      </c>
    </row>
    <row r="375" customFormat="false" ht="10.15" hidden="false" customHeight="false" outlineLevel="0" collapsed="false">
      <c r="A375" s="66" t="str">
        <f aca="false">IF(NOT(ISBLANK($B375)),LEFT($B375,3),"")</f>
        <v/>
      </c>
      <c r="B375" s="66"/>
      <c r="C375" s="63" t="s">
        <v>54</v>
      </c>
      <c r="D375" s="66" t="str">
        <f aca="false">IF(NOT(ISBLANK($F375)),LEFT($F375,3),"")</f>
        <v/>
      </c>
      <c r="E375" s="66" t="str">
        <f aca="false">IF(NOT(ISBLANK($F375)),LEFT($F375,6),"")</f>
        <v/>
      </c>
      <c r="F375" s="66"/>
      <c r="G375" s="63" t="s">
        <v>54</v>
      </c>
      <c r="H375" s="66" t="str">
        <f aca="false">IF(NOT(ISBLANK($J375)),LEFT($J375,6),"")</f>
        <v>05.23.</v>
      </c>
      <c r="I375" s="66" t="str">
        <f aca="false">IF(NOT(ISBLANK($J375)),LEFT($J375,9),"")</f>
        <v>05.23.05.</v>
      </c>
      <c r="J375" s="66" t="s">
        <v>1583</v>
      </c>
      <c r="K375" s="63" t="s">
        <v>54</v>
      </c>
      <c r="L375" s="66" t="str">
        <f aca="false">IF(NOT(ISBLANK($N375)),LEFT($N375,9),"")</f>
        <v>05.14.05.</v>
      </c>
      <c r="M375" s="66" t="str">
        <f aca="false">IF(NOT(ISBLANK($N375)),LEFT($N375,12),"")</f>
        <v>05.14.05.01.</v>
      </c>
      <c r="N375" s="66" t="s">
        <v>1584</v>
      </c>
      <c r="O375" s="66" t="s">
        <v>1585</v>
      </c>
      <c r="P375" s="63" t="s">
        <v>54</v>
      </c>
      <c r="Q375" s="66" t="str">
        <f aca="false">IF(NOT(ISBLANK($S375)),LEFT($S375,12),"")</f>
        <v>05.12.09.01.</v>
      </c>
      <c r="R375" s="66" t="str">
        <f aca="false">IF(NOT(ISBLANK($S375)),LEFT($S375,18),"")</f>
        <v>05.12.09.01.01.01.</v>
      </c>
      <c r="S375" s="66" t="s">
        <v>1586</v>
      </c>
      <c r="T375" s="67" t="n">
        <v>9</v>
      </c>
    </row>
    <row r="376" customFormat="false" ht="10.15" hidden="false" customHeight="false" outlineLevel="0" collapsed="false">
      <c r="A376" s="66" t="str">
        <f aca="false">IF(NOT(ISBLANK($B376)),LEFT($B376,3),"")</f>
        <v/>
      </c>
      <c r="B376" s="66"/>
      <c r="C376" s="63" t="s">
        <v>54</v>
      </c>
      <c r="D376" s="66" t="str">
        <f aca="false">IF(NOT(ISBLANK($F376)),LEFT($F376,3),"")</f>
        <v/>
      </c>
      <c r="E376" s="66" t="str">
        <f aca="false">IF(NOT(ISBLANK($F376)),LEFT($F376,6),"")</f>
        <v/>
      </c>
      <c r="F376" s="66"/>
      <c r="G376" s="63" t="s">
        <v>54</v>
      </c>
      <c r="H376" s="66" t="str">
        <f aca="false">IF(NOT(ISBLANK($J376)),LEFT($J376,6),"")</f>
        <v>05.23.</v>
      </c>
      <c r="I376" s="66" t="str">
        <f aca="false">IF(NOT(ISBLANK($J376)),LEFT($J376,9),"")</f>
        <v>05.23.06.</v>
      </c>
      <c r="J376" s="66" t="s">
        <v>1587</v>
      </c>
      <c r="K376" s="63" t="s">
        <v>54</v>
      </c>
      <c r="L376" s="66" t="str">
        <f aca="false">IF(NOT(ISBLANK($N376)),LEFT($N376,9),"")</f>
        <v>05.14.05.</v>
      </c>
      <c r="M376" s="66" t="str">
        <f aca="false">IF(NOT(ISBLANK($N376)),LEFT($N376,12),"")</f>
        <v>05.14.05.02.</v>
      </c>
      <c r="N376" s="66" t="s">
        <v>1588</v>
      </c>
      <c r="O376" s="66" t="s">
        <v>1589</v>
      </c>
      <c r="P376" s="63" t="s">
        <v>54</v>
      </c>
      <c r="Q376" s="66" t="str">
        <f aca="false">IF(NOT(ISBLANK($S376)),LEFT($S376,12),"")</f>
        <v>05.12.09.02.</v>
      </c>
      <c r="R376" s="66" t="str">
        <f aca="false">IF(NOT(ISBLANK($S376)),LEFT($S376,18),"")</f>
        <v>05.12.09.02.01.01.</v>
      </c>
      <c r="S376" s="66" t="s">
        <v>1590</v>
      </c>
      <c r="T376" s="67" t="n">
        <v>14</v>
      </c>
    </row>
    <row r="377" customFormat="false" ht="10.15" hidden="false" customHeight="false" outlineLevel="0" collapsed="false">
      <c r="A377" s="66" t="str">
        <f aca="false">IF(NOT(ISBLANK($B377)),LEFT($B377,3),"")</f>
        <v/>
      </c>
      <c r="B377" s="66"/>
      <c r="C377" s="63" t="s">
        <v>54</v>
      </c>
      <c r="D377" s="66" t="str">
        <f aca="false">IF(NOT(ISBLANK($F377)),LEFT($F377,3),"")</f>
        <v/>
      </c>
      <c r="E377" s="66" t="str">
        <f aca="false">IF(NOT(ISBLANK($F377)),LEFT($F377,6),"")</f>
        <v/>
      </c>
      <c r="F377" s="66"/>
      <c r="G377" s="63" t="s">
        <v>54</v>
      </c>
      <c r="H377" s="66" t="str">
        <f aca="false">IF(NOT(ISBLANK($J377)),LEFT($J377,6),"")</f>
        <v>05.23.</v>
      </c>
      <c r="I377" s="66" t="str">
        <f aca="false">IF(NOT(ISBLANK($J377)),LEFT($J377,9),"")</f>
        <v>05.23.07.</v>
      </c>
      <c r="J377" s="66" t="s">
        <v>1591</v>
      </c>
      <c r="K377" s="63" t="s">
        <v>54</v>
      </c>
      <c r="L377" s="66" t="str">
        <f aca="false">IF(NOT(ISBLANK($N377)),LEFT($N377,9),"")</f>
        <v>05.14.05.</v>
      </c>
      <c r="M377" s="66" t="str">
        <f aca="false">IF(NOT(ISBLANK($N377)),LEFT($N377,12),"")</f>
        <v>05.14.05.03.</v>
      </c>
      <c r="N377" s="66" t="s">
        <v>1592</v>
      </c>
      <c r="O377" s="66" t="s">
        <v>1593</v>
      </c>
      <c r="P377" s="63" t="s">
        <v>54</v>
      </c>
      <c r="Q377" s="66" t="str">
        <f aca="false">IF(NOT(ISBLANK($S377)),LEFT($S377,12),"")</f>
        <v>05.12.10.01.</v>
      </c>
      <c r="R377" s="66" t="str">
        <f aca="false">IF(NOT(ISBLANK($S377)),LEFT($S377,18),"")</f>
        <v>05.12.10.01.01.01.</v>
      </c>
      <c r="S377" s="66" t="s">
        <v>1594</v>
      </c>
      <c r="T377" s="67" t="n">
        <v>4</v>
      </c>
    </row>
    <row r="378" customFormat="false" ht="10.15" hidden="false" customHeight="false" outlineLevel="0" collapsed="false">
      <c r="A378" s="66" t="str">
        <f aca="false">IF(NOT(ISBLANK($B378)),LEFT($B378,3),"")</f>
        <v/>
      </c>
      <c r="B378" s="66"/>
      <c r="C378" s="63" t="s">
        <v>54</v>
      </c>
      <c r="D378" s="66" t="str">
        <f aca="false">IF(NOT(ISBLANK($F378)),LEFT($F378,3),"")</f>
        <v/>
      </c>
      <c r="E378" s="66" t="str">
        <f aca="false">IF(NOT(ISBLANK($F378)),LEFT($F378,6),"")</f>
        <v/>
      </c>
      <c r="F378" s="66"/>
      <c r="G378" s="63" t="s">
        <v>54</v>
      </c>
      <c r="H378" s="66" t="str">
        <f aca="false">IF(NOT(ISBLANK($J378)),LEFT($J378,6),"")</f>
        <v>05.23.</v>
      </c>
      <c r="I378" s="66" t="str">
        <f aca="false">IF(NOT(ISBLANK($J378)),LEFT($J378,9),"")</f>
        <v>05.23.08.</v>
      </c>
      <c r="J378" s="66" t="s">
        <v>1595</v>
      </c>
      <c r="K378" s="63" t="s">
        <v>54</v>
      </c>
      <c r="L378" s="66" t="str">
        <f aca="false">IF(NOT(ISBLANK($N378)),LEFT($N378,9),"")</f>
        <v>05.15.01.</v>
      </c>
      <c r="M378" s="66" t="str">
        <f aca="false">IF(NOT(ISBLANK($N378)),LEFT($N378,12),"")</f>
        <v>05.15.01.01.</v>
      </c>
      <c r="N378" s="66" t="s">
        <v>1596</v>
      </c>
      <c r="O378" s="66" t="s">
        <v>1597</v>
      </c>
      <c r="P378" s="63" t="s">
        <v>54</v>
      </c>
      <c r="Q378" s="66" t="str">
        <f aca="false">IF(NOT(ISBLANK($S378)),LEFT($S378,12),"")</f>
        <v>05.12.10.02.</v>
      </c>
      <c r="R378" s="66" t="str">
        <f aca="false">IF(NOT(ISBLANK($S378)),LEFT($S378,18),"")</f>
        <v>05.12.10.02.01.01.</v>
      </c>
      <c r="S378" s="66" t="s">
        <v>1598</v>
      </c>
      <c r="T378" s="67" t="n">
        <v>6</v>
      </c>
    </row>
    <row r="379" customFormat="false" ht="10.15" hidden="false" customHeight="false" outlineLevel="0" collapsed="false">
      <c r="A379" s="66" t="str">
        <f aca="false">IF(NOT(ISBLANK($B379)),LEFT($B379,3),"")</f>
        <v/>
      </c>
      <c r="B379" s="66"/>
      <c r="C379" s="63" t="s">
        <v>54</v>
      </c>
      <c r="D379" s="66" t="str">
        <f aca="false">IF(NOT(ISBLANK($F379)),LEFT($F379,3),"")</f>
        <v/>
      </c>
      <c r="E379" s="66" t="str">
        <f aca="false">IF(NOT(ISBLANK($F379)),LEFT($F379,6),"")</f>
        <v/>
      </c>
      <c r="F379" s="66"/>
      <c r="G379" s="63" t="s">
        <v>54</v>
      </c>
      <c r="H379" s="66" t="str">
        <f aca="false">IF(NOT(ISBLANK($J379)),LEFT($J379,6),"")</f>
        <v>05.23.</v>
      </c>
      <c r="I379" s="66" t="str">
        <f aca="false">IF(NOT(ISBLANK($J379)),LEFT($J379,9),"")</f>
        <v>05.23.09.</v>
      </c>
      <c r="J379" s="66" t="s">
        <v>1599</v>
      </c>
      <c r="K379" s="63" t="s">
        <v>54</v>
      </c>
      <c r="L379" s="66" t="str">
        <f aca="false">IF(NOT(ISBLANK($N379)),LEFT($N379,9),"")</f>
        <v>05.15.01.</v>
      </c>
      <c r="M379" s="66" t="str">
        <f aca="false">IF(NOT(ISBLANK($N379)),LEFT($N379,12),"")</f>
        <v>05.15.01.02.</v>
      </c>
      <c r="N379" s="66" t="s">
        <v>1600</v>
      </c>
      <c r="O379" s="66" t="s">
        <v>1601</v>
      </c>
      <c r="P379" s="63" t="s">
        <v>54</v>
      </c>
      <c r="Q379" s="66" t="str">
        <f aca="false">IF(NOT(ISBLANK($S379)),LEFT($S379,12),"")</f>
        <v>05.13.01.01.</v>
      </c>
      <c r="R379" s="66" t="str">
        <f aca="false">IF(NOT(ISBLANK($S379)),LEFT($S379,18),"")</f>
        <v>05.13.01.01.01.01.</v>
      </c>
      <c r="S379" s="66" t="s">
        <v>1602</v>
      </c>
      <c r="T379" s="67" t="n">
        <v>3</v>
      </c>
    </row>
    <row r="380" customFormat="false" ht="10.15" hidden="false" customHeight="false" outlineLevel="0" collapsed="false">
      <c r="A380" s="66" t="str">
        <f aca="false">IF(NOT(ISBLANK($B380)),LEFT($B380,3),"")</f>
        <v/>
      </c>
      <c r="B380" s="66"/>
      <c r="C380" s="63" t="s">
        <v>54</v>
      </c>
      <c r="D380" s="66" t="str">
        <f aca="false">IF(NOT(ISBLANK($F380)),LEFT($F380,3),"")</f>
        <v/>
      </c>
      <c r="E380" s="66" t="str">
        <f aca="false">IF(NOT(ISBLANK($F380)),LEFT($F380,6),"")</f>
        <v/>
      </c>
      <c r="F380" s="66"/>
      <c r="G380" s="63" t="s">
        <v>54</v>
      </c>
      <c r="H380" s="66" t="str">
        <f aca="false">IF(NOT(ISBLANK($J380)),LEFT($J380,6),"")</f>
        <v>05.23.</v>
      </c>
      <c r="I380" s="66" t="str">
        <f aca="false">IF(NOT(ISBLANK($J380)),LEFT($J380,9),"")</f>
        <v>05.23.10.</v>
      </c>
      <c r="J380" s="66" t="s">
        <v>1603</v>
      </c>
      <c r="K380" s="63" t="s">
        <v>54</v>
      </c>
      <c r="L380" s="66" t="str">
        <f aca="false">IF(NOT(ISBLANK($N380)),LEFT($N380,9),"")</f>
        <v>05.15.01.</v>
      </c>
      <c r="M380" s="66" t="str">
        <f aca="false">IF(NOT(ISBLANK($N380)),LEFT($N380,12),"")</f>
        <v>05.15.01.03.</v>
      </c>
      <c r="N380" s="66" t="s">
        <v>1604</v>
      </c>
      <c r="O380" s="66" t="s">
        <v>1605</v>
      </c>
      <c r="P380" s="63" t="s">
        <v>54</v>
      </c>
      <c r="Q380" s="66" t="str">
        <f aca="false">IF(NOT(ISBLANK($S380)),LEFT($S380,12),"")</f>
        <v>05.13.01.01.</v>
      </c>
      <c r="R380" s="66" t="str">
        <f aca="false">IF(NOT(ISBLANK($S380)),LEFT($S380,18),"")</f>
        <v>05.13.01.01.01.02.</v>
      </c>
      <c r="S380" s="66" t="s">
        <v>1606</v>
      </c>
      <c r="T380" s="67" t="n">
        <v>1.5</v>
      </c>
    </row>
    <row r="381" customFormat="false" ht="10.15" hidden="false" customHeight="false" outlineLevel="0" collapsed="false">
      <c r="A381" s="66" t="str">
        <f aca="false">IF(NOT(ISBLANK($B381)),LEFT($B381,3),"")</f>
        <v/>
      </c>
      <c r="B381" s="66"/>
      <c r="C381" s="63" t="s">
        <v>54</v>
      </c>
      <c r="D381" s="66" t="str">
        <f aca="false">IF(NOT(ISBLANK($F381)),LEFT($F381,3),"")</f>
        <v/>
      </c>
      <c r="E381" s="66" t="str">
        <f aca="false">IF(NOT(ISBLANK($F381)),LEFT($F381,6),"")</f>
        <v/>
      </c>
      <c r="F381" s="66"/>
      <c r="G381" s="63" t="s">
        <v>54</v>
      </c>
      <c r="H381" s="66" t="str">
        <f aca="false">IF(NOT(ISBLANK($J381)),LEFT($J381,6),"")</f>
        <v>05.23.</v>
      </c>
      <c r="I381" s="66" t="str">
        <f aca="false">IF(NOT(ISBLANK($J381)),LEFT($J381,9),"")</f>
        <v>05.23.11.</v>
      </c>
      <c r="J381" s="66" t="s">
        <v>1607</v>
      </c>
      <c r="K381" s="63" t="s">
        <v>54</v>
      </c>
      <c r="L381" s="66" t="str">
        <f aca="false">IF(NOT(ISBLANK($N381)),LEFT($N381,9),"")</f>
        <v>05.15.02.</v>
      </c>
      <c r="M381" s="66" t="str">
        <f aca="false">IF(NOT(ISBLANK($N381)),LEFT($N381,12),"")</f>
        <v>05.15.02.01.</v>
      </c>
      <c r="N381" s="66" t="s">
        <v>1608</v>
      </c>
      <c r="O381" s="66" t="s">
        <v>1609</v>
      </c>
      <c r="P381" s="63" t="s">
        <v>54</v>
      </c>
      <c r="Q381" s="66" t="str">
        <f aca="false">IF(NOT(ISBLANK($S381)),LEFT($S381,12),"")</f>
        <v>05.13.01.01.</v>
      </c>
      <c r="R381" s="66" t="str">
        <f aca="false">IF(NOT(ISBLANK($S381)),LEFT($S381,18),"")</f>
        <v>05.13.01.01.01.03.</v>
      </c>
      <c r="S381" s="66" t="s">
        <v>1610</v>
      </c>
      <c r="T381" s="67" t="n">
        <v>0.5</v>
      </c>
    </row>
    <row r="382" customFormat="false" ht="10.15" hidden="false" customHeight="false" outlineLevel="0" collapsed="false">
      <c r="A382" s="66" t="str">
        <f aca="false">IF(NOT(ISBLANK($B382)),LEFT($B382,3),"")</f>
        <v/>
      </c>
      <c r="B382" s="66"/>
      <c r="C382" s="63" t="s">
        <v>54</v>
      </c>
      <c r="D382" s="66" t="str">
        <f aca="false">IF(NOT(ISBLANK($F382)),LEFT($F382,3),"")</f>
        <v/>
      </c>
      <c r="E382" s="66" t="str">
        <f aca="false">IF(NOT(ISBLANK($F382)),LEFT($F382,6),"")</f>
        <v/>
      </c>
      <c r="F382" s="66"/>
      <c r="G382" s="63" t="s">
        <v>54</v>
      </c>
      <c r="H382" s="66" t="str">
        <f aca="false">IF(NOT(ISBLANK($J382)),LEFT($J382,6),"")</f>
        <v>05.23.</v>
      </c>
      <c r="I382" s="66" t="str">
        <f aca="false">IF(NOT(ISBLANK($J382)),LEFT($J382,9),"")</f>
        <v>05.23.12.</v>
      </c>
      <c r="J382" s="66" t="s">
        <v>1611</v>
      </c>
      <c r="K382" s="63" t="s">
        <v>54</v>
      </c>
      <c r="L382" s="66" t="str">
        <f aca="false">IF(NOT(ISBLANK($N382)),LEFT($N382,9),"")</f>
        <v>05.15.02.</v>
      </c>
      <c r="M382" s="66" t="str">
        <f aca="false">IF(NOT(ISBLANK($N382)),LEFT($N382,12),"")</f>
        <v>05.15.02.02.</v>
      </c>
      <c r="N382" s="66" t="s">
        <v>1612</v>
      </c>
      <c r="O382" s="66" t="s">
        <v>1613</v>
      </c>
      <c r="P382" s="63" t="s">
        <v>54</v>
      </c>
      <c r="Q382" s="66" t="str">
        <f aca="false">IF(NOT(ISBLANK($S382)),LEFT($S382,12),"")</f>
        <v>05.13.01.01.</v>
      </c>
      <c r="R382" s="66" t="str">
        <f aca="false">IF(NOT(ISBLANK($S382)),LEFT($S382,18),"")</f>
        <v>05.13.01.01.01.04.</v>
      </c>
      <c r="S382" s="66" t="s">
        <v>1614</v>
      </c>
      <c r="T382" s="67" t="n">
        <v>0.2</v>
      </c>
    </row>
    <row r="383" customFormat="false" ht="10.15" hidden="false" customHeight="false" outlineLevel="0" collapsed="false">
      <c r="A383" s="66" t="str">
        <f aca="false">IF(NOT(ISBLANK($B383)),LEFT($B383,3),"")</f>
        <v/>
      </c>
      <c r="B383" s="66"/>
      <c r="C383" s="63" t="s">
        <v>54</v>
      </c>
      <c r="D383" s="66" t="str">
        <f aca="false">IF(NOT(ISBLANK($F383)),LEFT($F383,3),"")</f>
        <v/>
      </c>
      <c r="E383" s="66" t="str">
        <f aca="false">IF(NOT(ISBLANK($F383)),LEFT($F383,6),"")</f>
        <v/>
      </c>
      <c r="F383" s="66"/>
      <c r="G383" s="63" t="s">
        <v>54</v>
      </c>
      <c r="H383" s="66" t="str">
        <f aca="false">IF(NOT(ISBLANK($J383)),LEFT($J383,6),"")</f>
        <v>05.23.</v>
      </c>
      <c r="I383" s="66" t="str">
        <f aca="false">IF(NOT(ISBLANK($J383)),LEFT($J383,9),"")</f>
        <v>05.23.13.</v>
      </c>
      <c r="J383" s="66" t="s">
        <v>1615</v>
      </c>
      <c r="K383" s="63" t="s">
        <v>54</v>
      </c>
      <c r="L383" s="66" t="str">
        <f aca="false">IF(NOT(ISBLANK($N383)),LEFT($N383,9),"")</f>
        <v>05.15.02.</v>
      </c>
      <c r="M383" s="66" t="str">
        <f aca="false">IF(NOT(ISBLANK($N383)),LEFT($N383,12),"")</f>
        <v>05.15.02.03.</v>
      </c>
      <c r="N383" s="66" t="s">
        <v>1616</v>
      </c>
      <c r="O383" s="66" t="s">
        <v>1617</v>
      </c>
      <c r="P383" s="63" t="s">
        <v>54</v>
      </c>
      <c r="Q383" s="66" t="str">
        <f aca="false">IF(NOT(ISBLANK($S383)),LEFT($S383,12),"")</f>
        <v>05.13.02.01.</v>
      </c>
      <c r="R383" s="66" t="str">
        <f aca="false">IF(NOT(ISBLANK($S383)),LEFT($S383,18),"")</f>
        <v>05.13.02.01.01.01.</v>
      </c>
      <c r="S383" s="66" t="s">
        <v>1618</v>
      </c>
      <c r="T383" s="67" t="n">
        <v>1</v>
      </c>
    </row>
    <row r="384" customFormat="false" ht="10.15" hidden="false" customHeight="false" outlineLevel="0" collapsed="false">
      <c r="A384" s="66" t="str">
        <f aca="false">IF(NOT(ISBLANK($B384)),LEFT($B384,3),"")</f>
        <v/>
      </c>
      <c r="B384" s="66"/>
      <c r="C384" s="63" t="s">
        <v>54</v>
      </c>
      <c r="D384" s="66" t="str">
        <f aca="false">IF(NOT(ISBLANK($F384)),LEFT($F384,3),"")</f>
        <v/>
      </c>
      <c r="E384" s="66" t="str">
        <f aca="false">IF(NOT(ISBLANK($F384)),LEFT($F384,6),"")</f>
        <v/>
      </c>
      <c r="F384" s="66"/>
      <c r="G384" s="63" t="s">
        <v>54</v>
      </c>
      <c r="H384" s="66" t="str">
        <f aca="false">IF(NOT(ISBLANK($J384)),LEFT($J384,6),"")</f>
        <v>05.23.</v>
      </c>
      <c r="I384" s="66" t="str">
        <f aca="false">IF(NOT(ISBLANK($J384)),LEFT($J384,9),"")</f>
        <v>05.23.14.</v>
      </c>
      <c r="J384" s="66" t="s">
        <v>1619</v>
      </c>
      <c r="K384" s="63" t="s">
        <v>54</v>
      </c>
      <c r="L384" s="66" t="str">
        <f aca="false">IF(NOT(ISBLANK($N384)),LEFT($N384,9),"")</f>
        <v>05.15.03.</v>
      </c>
      <c r="M384" s="66" t="str">
        <f aca="false">IF(NOT(ISBLANK($N384)),LEFT($N384,12),"")</f>
        <v>05.15.03.01.</v>
      </c>
      <c r="N384" s="66" t="s">
        <v>1620</v>
      </c>
      <c r="O384" s="66" t="s">
        <v>1621</v>
      </c>
      <c r="P384" s="63" t="s">
        <v>54</v>
      </c>
      <c r="Q384" s="66" t="str">
        <f aca="false">IF(NOT(ISBLANK($S384)),LEFT($S384,12),"")</f>
        <v>05.13.02.01.</v>
      </c>
      <c r="R384" s="66" t="str">
        <f aca="false">IF(NOT(ISBLANK($S384)),LEFT($S384,18),"")</f>
        <v>05.13.02.01.01.02.</v>
      </c>
      <c r="S384" s="66" t="s">
        <v>1622</v>
      </c>
      <c r="T384" s="67" t="n">
        <v>0.5</v>
      </c>
    </row>
    <row r="385" customFormat="false" ht="10.15" hidden="false" customHeight="false" outlineLevel="0" collapsed="false">
      <c r="A385" s="66" t="str">
        <f aca="false">IF(NOT(ISBLANK($B385)),LEFT($B385,3),"")</f>
        <v/>
      </c>
      <c r="B385" s="66"/>
      <c r="C385" s="63" t="s">
        <v>54</v>
      </c>
      <c r="D385" s="66" t="str">
        <f aca="false">IF(NOT(ISBLANK($F385)),LEFT($F385,3),"")</f>
        <v/>
      </c>
      <c r="E385" s="66" t="str">
        <f aca="false">IF(NOT(ISBLANK($F385)),LEFT($F385,6),"")</f>
        <v/>
      </c>
      <c r="F385" s="66"/>
      <c r="G385" s="63" t="s">
        <v>54</v>
      </c>
      <c r="H385" s="66" t="str">
        <f aca="false">IF(NOT(ISBLANK($J385)),LEFT($J385,6),"")</f>
        <v>05.23.</v>
      </c>
      <c r="I385" s="66" t="str">
        <f aca="false">IF(NOT(ISBLANK($J385)),LEFT($J385,9),"")</f>
        <v>05.23.15.</v>
      </c>
      <c r="J385" s="66" t="s">
        <v>1623</v>
      </c>
      <c r="K385" s="63" t="s">
        <v>54</v>
      </c>
      <c r="L385" s="66" t="str">
        <f aca="false">IF(NOT(ISBLANK($N385)),LEFT($N385,9),"")</f>
        <v>05.15.04.</v>
      </c>
      <c r="M385" s="66" t="str">
        <f aca="false">IF(NOT(ISBLANK($N385)),LEFT($N385,12),"")</f>
        <v>05.15.04.01.</v>
      </c>
      <c r="N385" s="66" t="s">
        <v>1624</v>
      </c>
      <c r="O385" s="66" t="s">
        <v>1625</v>
      </c>
      <c r="P385" s="63" t="s">
        <v>54</v>
      </c>
      <c r="Q385" s="66" t="str">
        <f aca="false">IF(NOT(ISBLANK($S385)),LEFT($S385,12),"")</f>
        <v>05.13.02.01.</v>
      </c>
      <c r="R385" s="66" t="str">
        <f aca="false">IF(NOT(ISBLANK($S385)),LEFT($S385,18),"")</f>
        <v>05.13.02.01.01.03.</v>
      </c>
      <c r="S385" s="66" t="s">
        <v>1626</v>
      </c>
      <c r="T385" s="67" t="n">
        <v>0.2</v>
      </c>
    </row>
    <row r="386" customFormat="false" ht="10.15" hidden="false" customHeight="false" outlineLevel="0" collapsed="false">
      <c r="A386" s="66" t="str">
        <f aca="false">IF(NOT(ISBLANK($B386)),LEFT($B386,3),"")</f>
        <v/>
      </c>
      <c r="B386" s="66"/>
      <c r="C386" s="63" t="s">
        <v>54</v>
      </c>
      <c r="D386" s="66" t="str">
        <f aca="false">IF(NOT(ISBLANK($F386)),LEFT($F386,3),"")</f>
        <v/>
      </c>
      <c r="E386" s="66" t="str">
        <f aca="false">IF(NOT(ISBLANK($F386)),LEFT($F386,6),"")</f>
        <v/>
      </c>
      <c r="F386" s="66"/>
      <c r="G386" s="63" t="s">
        <v>54</v>
      </c>
      <c r="H386" s="66" t="str">
        <f aca="false">IF(NOT(ISBLANK($J386)),LEFT($J386,6),"")</f>
        <v>05.23.</v>
      </c>
      <c r="I386" s="66" t="str">
        <f aca="false">IF(NOT(ISBLANK($J386)),LEFT($J386,9),"")</f>
        <v>05.23.16.</v>
      </c>
      <c r="J386" s="66" t="s">
        <v>1627</v>
      </c>
      <c r="K386" s="63" t="s">
        <v>54</v>
      </c>
      <c r="L386" s="66" t="str">
        <f aca="false">IF(NOT(ISBLANK($N386)),LEFT($N386,9),"")</f>
        <v>05.15.05.</v>
      </c>
      <c r="M386" s="66" t="str">
        <f aca="false">IF(NOT(ISBLANK($N386)),LEFT($N386,12),"")</f>
        <v>05.15.05.01.</v>
      </c>
      <c r="N386" s="66" t="s">
        <v>1628</v>
      </c>
      <c r="O386" s="66" t="s">
        <v>1629</v>
      </c>
      <c r="P386" s="63" t="s">
        <v>54</v>
      </c>
      <c r="Q386" s="66" t="str">
        <f aca="false">IF(NOT(ISBLANK($S386)),LEFT($S386,12),"")</f>
        <v>05.13.02.01.</v>
      </c>
      <c r="R386" s="66" t="str">
        <f aca="false">IF(NOT(ISBLANK($S386)),LEFT($S386,18),"")</f>
        <v>05.13.02.01.01.04.</v>
      </c>
      <c r="S386" s="66" t="s">
        <v>1630</v>
      </c>
      <c r="T386" s="67" t="n">
        <v>0.1</v>
      </c>
    </row>
    <row r="387" customFormat="false" ht="10.15" hidden="false" customHeight="false" outlineLevel="0" collapsed="false">
      <c r="A387" s="66" t="str">
        <f aca="false">IF(NOT(ISBLANK($B387)),LEFT($B387,3),"")</f>
        <v/>
      </c>
      <c r="B387" s="66"/>
      <c r="C387" s="63" t="s">
        <v>54</v>
      </c>
      <c r="D387" s="66" t="str">
        <f aca="false">IF(NOT(ISBLANK($F387)),LEFT($F387,3),"")</f>
        <v/>
      </c>
      <c r="E387" s="66" t="str">
        <f aca="false">IF(NOT(ISBLANK($F387)),LEFT($F387,6),"")</f>
        <v/>
      </c>
      <c r="F387" s="66"/>
      <c r="G387" s="63" t="s">
        <v>54</v>
      </c>
      <c r="H387" s="66" t="str">
        <f aca="false">IF(NOT(ISBLANK($J387)),LEFT($J387,6),"")</f>
        <v>05.24.</v>
      </c>
      <c r="I387" s="66" t="str">
        <f aca="false">IF(NOT(ISBLANK($J387)),LEFT($J387,9),"")</f>
        <v>05.24.01.</v>
      </c>
      <c r="J387" s="66" t="s">
        <v>1631</v>
      </c>
      <c r="K387" s="63" t="s">
        <v>54</v>
      </c>
      <c r="L387" s="66" t="str">
        <f aca="false">IF(NOT(ISBLANK($N387)),LEFT($N387,9),"")</f>
        <v>05.15.05.</v>
      </c>
      <c r="M387" s="66" t="str">
        <f aca="false">IF(NOT(ISBLANK($N387)),LEFT($N387,12),"")</f>
        <v>05.15.05.02.</v>
      </c>
      <c r="N387" s="66" t="s">
        <v>1632</v>
      </c>
      <c r="O387" s="66" t="s">
        <v>1633</v>
      </c>
      <c r="P387" s="63" t="s">
        <v>54</v>
      </c>
      <c r="Q387" s="66" t="str">
        <f aca="false">IF(NOT(ISBLANK($S387)),LEFT($S387,12),"")</f>
        <v>05.13.03.01.</v>
      </c>
      <c r="R387" s="66" t="str">
        <f aca="false">IF(NOT(ISBLANK($S387)),LEFT($S387,18),"")</f>
        <v>05.13.03.01.01.01.</v>
      </c>
      <c r="S387" s="66" t="s">
        <v>1634</v>
      </c>
      <c r="T387" s="67" t="n">
        <v>10</v>
      </c>
    </row>
    <row r="388" customFormat="false" ht="10.15" hidden="false" customHeight="false" outlineLevel="0" collapsed="false">
      <c r="A388" s="66" t="str">
        <f aca="false">IF(NOT(ISBLANK($B388)),LEFT($B388,3),"")</f>
        <v/>
      </c>
      <c r="B388" s="66"/>
      <c r="C388" s="63" t="s">
        <v>54</v>
      </c>
      <c r="D388" s="66" t="str">
        <f aca="false">IF(NOT(ISBLANK($F388)),LEFT($F388,3),"")</f>
        <v/>
      </c>
      <c r="E388" s="66" t="str">
        <f aca="false">IF(NOT(ISBLANK($F388)),LEFT($F388,6),"")</f>
        <v/>
      </c>
      <c r="F388" s="66"/>
      <c r="G388" s="63" t="s">
        <v>54</v>
      </c>
      <c r="H388" s="66" t="str">
        <f aca="false">IF(NOT(ISBLANK($J388)),LEFT($J388,6),"")</f>
        <v>05.24.</v>
      </c>
      <c r="I388" s="66" t="str">
        <f aca="false">IF(NOT(ISBLANK($J388)),LEFT($J388,9),"")</f>
        <v>05.24.02.</v>
      </c>
      <c r="J388" s="66" t="s">
        <v>1635</v>
      </c>
      <c r="K388" s="63" t="s">
        <v>54</v>
      </c>
      <c r="L388" s="66" t="str">
        <f aca="false">IF(NOT(ISBLANK($N388)),LEFT($N388,9),"")</f>
        <v>05.15.05.</v>
      </c>
      <c r="M388" s="66" t="str">
        <f aca="false">IF(NOT(ISBLANK($N388)),LEFT($N388,12),"")</f>
        <v>05.15.05.03.</v>
      </c>
      <c r="N388" s="66" t="s">
        <v>1636</v>
      </c>
      <c r="O388" s="66" t="s">
        <v>1637</v>
      </c>
      <c r="P388" s="63" t="s">
        <v>54</v>
      </c>
      <c r="Q388" s="66" t="str">
        <f aca="false">IF(NOT(ISBLANK($S388)),LEFT($S388,12),"")</f>
        <v>05.13.03.02.</v>
      </c>
      <c r="R388" s="66" t="str">
        <f aca="false">IF(NOT(ISBLANK($S388)),LEFT($S388,18),"")</f>
        <v>05.13.03.02.01.01.</v>
      </c>
      <c r="S388" s="66" t="s">
        <v>1638</v>
      </c>
      <c r="T388" s="67" t="n">
        <v>30</v>
      </c>
    </row>
    <row r="389" customFormat="false" ht="10.15" hidden="false" customHeight="false" outlineLevel="0" collapsed="false">
      <c r="A389" s="66" t="str">
        <f aca="false">IF(NOT(ISBLANK($B389)),LEFT($B389,3),"")</f>
        <v/>
      </c>
      <c r="B389" s="66"/>
      <c r="C389" s="63" t="s">
        <v>54</v>
      </c>
      <c r="D389" s="66" t="str">
        <f aca="false">IF(NOT(ISBLANK($F389)),LEFT($F389,3),"")</f>
        <v/>
      </c>
      <c r="E389" s="66" t="str">
        <f aca="false">IF(NOT(ISBLANK($F389)),LEFT($F389,6),"")</f>
        <v/>
      </c>
      <c r="F389" s="66"/>
      <c r="G389" s="63" t="s">
        <v>54</v>
      </c>
      <c r="H389" s="66" t="str">
        <f aca="false">IF(NOT(ISBLANK($J389)),LEFT($J389,6),"")</f>
        <v>05.24.</v>
      </c>
      <c r="I389" s="66" t="str">
        <f aca="false">IF(NOT(ISBLANK($J389)),LEFT($J389,9),"")</f>
        <v>05.24.03.</v>
      </c>
      <c r="J389" s="66" t="s">
        <v>1639</v>
      </c>
      <c r="K389" s="63" t="s">
        <v>54</v>
      </c>
      <c r="L389" s="66" t="str">
        <f aca="false">IF(NOT(ISBLANK($N389)),LEFT($N389,9),"")</f>
        <v>05.15.05.</v>
      </c>
      <c r="M389" s="66" t="str">
        <f aca="false">IF(NOT(ISBLANK($N389)),LEFT($N389,12),"")</f>
        <v>05.15.05.04.</v>
      </c>
      <c r="N389" s="66" t="s">
        <v>1640</v>
      </c>
      <c r="O389" s="66" t="s">
        <v>1641</v>
      </c>
      <c r="P389" s="63" t="s">
        <v>54</v>
      </c>
      <c r="Q389" s="66" t="str">
        <f aca="false">IF(NOT(ISBLANK($S389)),LEFT($S389,12),"")</f>
        <v>05.13.03.03.</v>
      </c>
      <c r="R389" s="66" t="str">
        <f aca="false">IF(NOT(ISBLANK($S389)),LEFT($S389,18),"")</f>
        <v>05.13.03.03.01.01.</v>
      </c>
      <c r="S389" s="66" t="s">
        <v>1642</v>
      </c>
      <c r="T389" s="67" t="n">
        <v>70</v>
      </c>
    </row>
    <row r="390" customFormat="false" ht="10.15" hidden="false" customHeight="false" outlineLevel="0" collapsed="false">
      <c r="A390" s="66" t="str">
        <f aca="false">IF(NOT(ISBLANK($B390)),LEFT($B390,3),"")</f>
        <v/>
      </c>
      <c r="B390" s="66"/>
      <c r="C390" s="63" t="s">
        <v>54</v>
      </c>
      <c r="D390" s="66" t="str">
        <f aca="false">IF(NOT(ISBLANK($F390)),LEFT($F390,3),"")</f>
        <v/>
      </c>
      <c r="E390" s="66" t="str">
        <f aca="false">IF(NOT(ISBLANK($F390)),LEFT($F390,6),"")</f>
        <v/>
      </c>
      <c r="F390" s="66"/>
      <c r="G390" s="63" t="s">
        <v>54</v>
      </c>
      <c r="H390" s="66" t="str">
        <f aca="false">IF(NOT(ISBLANK($J390)),LEFT($J390,6),"")</f>
        <v>05.24.</v>
      </c>
      <c r="I390" s="66" t="str">
        <f aca="false">IF(NOT(ISBLANK($J390)),LEFT($J390,9),"")</f>
        <v>05.24.04.</v>
      </c>
      <c r="J390" s="66" t="s">
        <v>1643</v>
      </c>
      <c r="K390" s="63" t="s">
        <v>54</v>
      </c>
      <c r="L390" s="66" t="str">
        <f aca="false">IF(NOT(ISBLANK($N390)),LEFT($N390,9),"")</f>
        <v>05.15.05.</v>
      </c>
      <c r="M390" s="66" t="str">
        <f aca="false">IF(NOT(ISBLANK($N390)),LEFT($N390,12),"")</f>
        <v>05.15.05.05.</v>
      </c>
      <c r="N390" s="66" t="s">
        <v>1644</v>
      </c>
      <c r="O390" s="66" t="s">
        <v>1645</v>
      </c>
      <c r="P390" s="63" t="s">
        <v>54</v>
      </c>
      <c r="Q390" s="66" t="str">
        <f aca="false">IF(NOT(ISBLANK($S390)),LEFT($S390,12),"")</f>
        <v>05.13.03.04.</v>
      </c>
      <c r="R390" s="66" t="str">
        <f aca="false">IF(NOT(ISBLANK($S390)),LEFT($S390,18),"")</f>
        <v>05.13.03.04.01.01.</v>
      </c>
      <c r="S390" s="66" t="s">
        <v>1646</v>
      </c>
      <c r="T390" s="67" t="n">
        <v>120</v>
      </c>
    </row>
    <row r="391" customFormat="false" ht="10.15" hidden="false" customHeight="false" outlineLevel="0" collapsed="false">
      <c r="A391" s="66" t="str">
        <f aca="false">IF(NOT(ISBLANK($B391)),LEFT($B391,3),"")</f>
        <v/>
      </c>
      <c r="B391" s="66"/>
      <c r="C391" s="63" t="s">
        <v>54</v>
      </c>
      <c r="D391" s="66" t="str">
        <f aca="false">IF(NOT(ISBLANK($F391)),LEFT($F391,3),"")</f>
        <v/>
      </c>
      <c r="E391" s="66" t="str">
        <f aca="false">IF(NOT(ISBLANK($F391)),LEFT($F391,6),"")</f>
        <v/>
      </c>
      <c r="F391" s="66"/>
      <c r="G391" s="63" t="s">
        <v>54</v>
      </c>
      <c r="H391" s="66" t="str">
        <f aca="false">IF(NOT(ISBLANK($J391)),LEFT($J391,6),"")</f>
        <v>05.24.</v>
      </c>
      <c r="I391" s="66" t="str">
        <f aca="false">IF(NOT(ISBLANK($J391)),LEFT($J391,9),"")</f>
        <v>05.24.05.</v>
      </c>
      <c r="J391" s="66" t="s">
        <v>1647</v>
      </c>
      <c r="K391" s="63" t="s">
        <v>54</v>
      </c>
      <c r="L391" s="66" t="str">
        <f aca="false">IF(NOT(ISBLANK($N391)),LEFT($N391,9),"")</f>
        <v>05.15.05.</v>
      </c>
      <c r="M391" s="66" t="str">
        <f aca="false">IF(NOT(ISBLANK($N391)),LEFT($N391,12),"")</f>
        <v>05.15.05.06.</v>
      </c>
      <c r="N391" s="66" t="s">
        <v>1648</v>
      </c>
      <c r="O391" s="66" t="s">
        <v>1649</v>
      </c>
      <c r="P391" s="63" t="s">
        <v>54</v>
      </c>
      <c r="Q391" s="66" t="str">
        <f aca="false">IF(NOT(ISBLANK($S391)),LEFT($S391,12),"")</f>
        <v>05.13.04.01.</v>
      </c>
      <c r="R391" s="66" t="str">
        <f aca="false">IF(NOT(ISBLANK($S391)),LEFT($S391,18),"")</f>
        <v>05.13.04.01.01.01.</v>
      </c>
      <c r="S391" s="66" t="s">
        <v>1650</v>
      </c>
      <c r="T391" s="67" t="n">
        <v>4</v>
      </c>
    </row>
    <row r="392" customFormat="false" ht="10.15" hidden="false" customHeight="false" outlineLevel="0" collapsed="false">
      <c r="A392" s="66" t="str">
        <f aca="false">IF(NOT(ISBLANK($B392)),LEFT($B392,3),"")</f>
        <v/>
      </c>
      <c r="B392" s="66"/>
      <c r="C392" s="63" t="s">
        <v>54</v>
      </c>
      <c r="D392" s="66" t="str">
        <f aca="false">IF(NOT(ISBLANK($F392)),LEFT($F392,3),"")</f>
        <v/>
      </c>
      <c r="E392" s="66" t="str">
        <f aca="false">IF(NOT(ISBLANK($F392)),LEFT($F392,6),"")</f>
        <v/>
      </c>
      <c r="F392" s="66"/>
      <c r="G392" s="63" t="s">
        <v>54</v>
      </c>
      <c r="H392" s="66" t="str">
        <f aca="false">IF(NOT(ISBLANK($J392)),LEFT($J392,6),"")</f>
        <v>05.24.</v>
      </c>
      <c r="I392" s="66" t="str">
        <f aca="false">IF(NOT(ISBLANK($J392)),LEFT($J392,9),"")</f>
        <v>05.24.06.</v>
      </c>
      <c r="J392" s="66" t="s">
        <v>1651</v>
      </c>
      <c r="K392" s="63" t="s">
        <v>54</v>
      </c>
      <c r="L392" s="66" t="str">
        <f aca="false">IF(NOT(ISBLANK($N392)),LEFT($N392,9),"")</f>
        <v>05.15.07.</v>
      </c>
      <c r="M392" s="66" t="str">
        <f aca="false">IF(NOT(ISBLANK($N392)),LEFT($N392,12),"")</f>
        <v>05.15.07.01.</v>
      </c>
      <c r="N392" s="66" t="s">
        <v>1652</v>
      </c>
      <c r="O392" s="66" t="s">
        <v>1653</v>
      </c>
      <c r="P392" s="63" t="s">
        <v>54</v>
      </c>
      <c r="Q392" s="66" t="str">
        <f aca="false">IF(NOT(ISBLANK($S392)),LEFT($S392,12),"")</f>
        <v>05.13.04.02.</v>
      </c>
      <c r="R392" s="66" t="str">
        <f aca="false">IF(NOT(ISBLANK($S392)),LEFT($S392,18),"")</f>
        <v>05.13.04.02.01.01.</v>
      </c>
      <c r="S392" s="66" t="s">
        <v>1654</v>
      </c>
      <c r="T392" s="67" t="n">
        <v>12</v>
      </c>
    </row>
    <row r="393" customFormat="false" ht="10.15" hidden="false" customHeight="false" outlineLevel="0" collapsed="false">
      <c r="A393" s="66" t="str">
        <f aca="false">IF(NOT(ISBLANK($B393)),LEFT($B393,3),"")</f>
        <v/>
      </c>
      <c r="B393" s="66"/>
      <c r="C393" s="63" t="s">
        <v>54</v>
      </c>
      <c r="D393" s="66" t="str">
        <f aca="false">IF(NOT(ISBLANK($F393)),LEFT($F393,3),"")</f>
        <v/>
      </c>
      <c r="E393" s="66" t="str">
        <f aca="false">IF(NOT(ISBLANK($F393)),LEFT($F393,6),"")</f>
        <v/>
      </c>
      <c r="F393" s="66"/>
      <c r="G393" s="63" t="s">
        <v>54</v>
      </c>
      <c r="H393" s="66" t="str">
        <f aca="false">IF(NOT(ISBLANK($J393)),LEFT($J393,6),"")</f>
        <v>05.24.</v>
      </c>
      <c r="I393" s="66" t="str">
        <f aca="false">IF(NOT(ISBLANK($J393)),LEFT($J393,9),"")</f>
        <v>05.24.07.</v>
      </c>
      <c r="J393" s="66" t="s">
        <v>1655</v>
      </c>
      <c r="K393" s="63" t="s">
        <v>54</v>
      </c>
      <c r="L393" s="66" t="str">
        <f aca="false">IF(NOT(ISBLANK($N393)),LEFT($N393,9),"")</f>
        <v>05.15.07.</v>
      </c>
      <c r="M393" s="66" t="str">
        <f aca="false">IF(NOT(ISBLANK($N393)),LEFT($N393,12),"")</f>
        <v>05.15.07.02.</v>
      </c>
      <c r="N393" s="66" t="s">
        <v>1656</v>
      </c>
      <c r="O393" s="66" t="s">
        <v>1657</v>
      </c>
      <c r="P393" s="63" t="s">
        <v>54</v>
      </c>
      <c r="Q393" s="66" t="str">
        <f aca="false">IF(NOT(ISBLANK($S393)),LEFT($S393,12),"")</f>
        <v>05.13.04.03.</v>
      </c>
      <c r="R393" s="66" t="str">
        <f aca="false">IF(NOT(ISBLANK($S393)),LEFT($S393,18),"")</f>
        <v>05.13.04.03.01.01.</v>
      </c>
      <c r="S393" s="66" t="s">
        <v>1658</v>
      </c>
      <c r="T393" s="67" t="n">
        <v>24</v>
      </c>
    </row>
    <row r="394" customFormat="false" ht="10.15" hidden="false" customHeight="false" outlineLevel="0" collapsed="false">
      <c r="A394" s="66" t="str">
        <f aca="false">IF(NOT(ISBLANK($B394)),LEFT($B394,3),"")</f>
        <v/>
      </c>
      <c r="B394" s="66"/>
      <c r="C394" s="63" t="s">
        <v>54</v>
      </c>
      <c r="D394" s="66" t="str">
        <f aca="false">IF(NOT(ISBLANK($F394)),LEFT($F394,3),"")</f>
        <v/>
      </c>
      <c r="E394" s="66" t="str">
        <f aca="false">IF(NOT(ISBLANK($F394)),LEFT($F394,6),"")</f>
        <v/>
      </c>
      <c r="F394" s="66"/>
      <c r="G394" s="63" t="s">
        <v>54</v>
      </c>
      <c r="H394" s="66" t="str">
        <f aca="false">IF(NOT(ISBLANK($J394)),LEFT($J394,6),"")</f>
        <v>05.24.</v>
      </c>
      <c r="I394" s="66" t="str">
        <f aca="false">IF(NOT(ISBLANK($J394)),LEFT($J394,9),"")</f>
        <v>05.24.08.</v>
      </c>
      <c r="J394" s="66" t="s">
        <v>1659</v>
      </c>
      <c r="K394" s="63" t="s">
        <v>54</v>
      </c>
      <c r="L394" s="66" t="str">
        <f aca="false">IF(NOT(ISBLANK($N394)),LEFT($N394,9),"")</f>
        <v>05.15.07.</v>
      </c>
      <c r="M394" s="66" t="str">
        <f aca="false">IF(NOT(ISBLANK($N394)),LEFT($N394,12),"")</f>
        <v>05.15.07.03.</v>
      </c>
      <c r="N394" s="66" t="s">
        <v>1660</v>
      </c>
      <c r="O394" s="66" t="s">
        <v>1661</v>
      </c>
      <c r="P394" s="63" t="s">
        <v>54</v>
      </c>
      <c r="Q394" s="66" t="str">
        <f aca="false">IF(NOT(ISBLANK($S394)),LEFT($S394,12),"")</f>
        <v>05.13.04.04.</v>
      </c>
      <c r="R394" s="66" t="str">
        <f aca="false">IF(NOT(ISBLANK($S394)),LEFT($S394,18),"")</f>
        <v>05.13.04.04.01.01.</v>
      </c>
      <c r="S394" s="66" t="s">
        <v>1662</v>
      </c>
      <c r="T394" s="67" t="n">
        <v>48</v>
      </c>
    </row>
    <row r="395" customFormat="false" ht="10.15" hidden="false" customHeight="false" outlineLevel="0" collapsed="false">
      <c r="A395" s="66" t="str">
        <f aca="false">IF(NOT(ISBLANK($B395)),LEFT($B395,3),"")</f>
        <v/>
      </c>
      <c r="B395" s="66"/>
      <c r="C395" s="63" t="s">
        <v>54</v>
      </c>
      <c r="D395" s="66" t="str">
        <f aca="false">IF(NOT(ISBLANK($F395)),LEFT($F395,3),"")</f>
        <v/>
      </c>
      <c r="E395" s="66" t="str">
        <f aca="false">IF(NOT(ISBLANK($F395)),LEFT($F395,6),"")</f>
        <v/>
      </c>
      <c r="F395" s="66"/>
      <c r="G395" s="63" t="s">
        <v>54</v>
      </c>
      <c r="H395" s="66" t="str">
        <f aca="false">IF(NOT(ISBLANK($J395)),LEFT($J395,6),"")</f>
        <v>05.24.</v>
      </c>
      <c r="I395" s="66" t="str">
        <f aca="false">IF(NOT(ISBLANK($J395)),LEFT($J395,9),"")</f>
        <v>05.24.09.</v>
      </c>
      <c r="J395" s="66" t="s">
        <v>1663</v>
      </c>
      <c r="K395" s="63" t="s">
        <v>54</v>
      </c>
      <c r="L395" s="66" t="str">
        <f aca="false">IF(NOT(ISBLANK($N395)),LEFT($N395,9),"")</f>
        <v>05.15.08.</v>
      </c>
      <c r="M395" s="66" t="str">
        <f aca="false">IF(NOT(ISBLANK($N395)),LEFT($N395,12),"")</f>
        <v>05.15.08.01.</v>
      </c>
      <c r="N395" s="66" t="s">
        <v>1664</v>
      </c>
      <c r="O395" s="66" t="s">
        <v>1665</v>
      </c>
      <c r="P395" s="63" t="s">
        <v>54</v>
      </c>
      <c r="Q395" s="66" t="str">
        <f aca="false">IF(NOT(ISBLANK($S395)),LEFT($S395,12),"")</f>
        <v>05.13.05.01.</v>
      </c>
      <c r="R395" s="66" t="str">
        <f aca="false">IF(NOT(ISBLANK($S395)),LEFT($S395,18),"")</f>
        <v>05.13.05.01.01.01.</v>
      </c>
      <c r="S395" s="66" t="s">
        <v>1666</v>
      </c>
      <c r="T395" s="67" t="n">
        <v>9</v>
      </c>
    </row>
    <row r="396" customFormat="false" ht="10.15" hidden="false" customHeight="false" outlineLevel="0" collapsed="false">
      <c r="A396" s="66" t="str">
        <f aca="false">IF(NOT(ISBLANK($B396)),LEFT($B396,3),"")</f>
        <v/>
      </c>
      <c r="B396" s="66"/>
      <c r="C396" s="63" t="s">
        <v>54</v>
      </c>
      <c r="D396" s="66" t="str">
        <f aca="false">IF(NOT(ISBLANK($F396)),LEFT($F396,3),"")</f>
        <v/>
      </c>
      <c r="E396" s="66" t="str">
        <f aca="false">IF(NOT(ISBLANK($F396)),LEFT($F396,6),"")</f>
        <v/>
      </c>
      <c r="F396" s="66"/>
      <c r="G396" s="63" t="s">
        <v>54</v>
      </c>
      <c r="H396" s="66" t="str">
        <f aca="false">IF(NOT(ISBLANK($J396)),LEFT($J396,6),"")</f>
        <v>05.24.</v>
      </c>
      <c r="I396" s="66" t="str">
        <f aca="false">IF(NOT(ISBLANK($J396)),LEFT($J396,9),"")</f>
        <v>05.24.10.</v>
      </c>
      <c r="J396" s="66" t="s">
        <v>1667</v>
      </c>
      <c r="K396" s="63" t="s">
        <v>54</v>
      </c>
      <c r="L396" s="66" t="str">
        <f aca="false">IF(NOT(ISBLANK($N396)),LEFT($N396,9),"")</f>
        <v>05.15.08.</v>
      </c>
      <c r="M396" s="66" t="str">
        <f aca="false">IF(NOT(ISBLANK($N396)),LEFT($N396,12),"")</f>
        <v>05.15.08.02.</v>
      </c>
      <c r="N396" s="66" t="s">
        <v>1668</v>
      </c>
      <c r="O396" s="66" t="s">
        <v>1669</v>
      </c>
      <c r="P396" s="63" t="s">
        <v>54</v>
      </c>
      <c r="Q396" s="66" t="str">
        <f aca="false">IF(NOT(ISBLANK($S396)),LEFT($S396,12),"")</f>
        <v>05.13.05.02.</v>
      </c>
      <c r="R396" s="66" t="str">
        <f aca="false">IF(NOT(ISBLANK($S396)),LEFT($S396,18),"")</f>
        <v>05.13.05.02.01.01.</v>
      </c>
      <c r="S396" s="66" t="s">
        <v>1670</v>
      </c>
      <c r="T396" s="67" t="n">
        <v>18</v>
      </c>
    </row>
    <row r="397" customFormat="false" ht="10.15" hidden="false" customHeight="false" outlineLevel="0" collapsed="false">
      <c r="A397" s="66" t="str">
        <f aca="false">IF(NOT(ISBLANK($B397)),LEFT($B397,3),"")</f>
        <v/>
      </c>
      <c r="B397" s="66"/>
      <c r="C397" s="63" t="s">
        <v>54</v>
      </c>
      <c r="D397" s="66" t="str">
        <f aca="false">IF(NOT(ISBLANK($F397)),LEFT($F397,3),"")</f>
        <v/>
      </c>
      <c r="E397" s="66" t="str">
        <f aca="false">IF(NOT(ISBLANK($F397)),LEFT($F397,6),"")</f>
        <v/>
      </c>
      <c r="F397" s="66"/>
      <c r="G397" s="63" t="s">
        <v>54</v>
      </c>
      <c r="H397" s="66" t="str">
        <f aca="false">IF(NOT(ISBLANK($J397)),LEFT($J397,6),"")</f>
        <v>05.24.</v>
      </c>
      <c r="I397" s="66" t="str">
        <f aca="false">IF(NOT(ISBLANK($J397)),LEFT($J397,9),"")</f>
        <v>05.24.11.</v>
      </c>
      <c r="J397" s="66" t="s">
        <v>1671</v>
      </c>
      <c r="K397" s="63" t="s">
        <v>54</v>
      </c>
      <c r="L397" s="66" t="str">
        <f aca="false">IF(NOT(ISBLANK($N397)),LEFT($N397,9),"")</f>
        <v>05.15.08.</v>
      </c>
      <c r="M397" s="66" t="str">
        <f aca="false">IF(NOT(ISBLANK($N397)),LEFT($N397,12),"")</f>
        <v>05.15.08.03.</v>
      </c>
      <c r="N397" s="66" t="s">
        <v>1672</v>
      </c>
      <c r="O397" s="66" t="s">
        <v>1673</v>
      </c>
      <c r="P397" s="63" t="s">
        <v>54</v>
      </c>
      <c r="Q397" s="66" t="str">
        <f aca="false">IF(NOT(ISBLANK($S397)),LEFT($S397,12),"")</f>
        <v>05.13.05.03.</v>
      </c>
      <c r="R397" s="66" t="str">
        <f aca="false">IF(NOT(ISBLANK($S397)),LEFT($S397,18),"")</f>
        <v>05.13.05.03.01.01.</v>
      </c>
      <c r="S397" s="66" t="s">
        <v>1674</v>
      </c>
      <c r="T397" s="67" t="n">
        <v>36</v>
      </c>
    </row>
    <row r="398" customFormat="false" ht="10.15" hidden="false" customHeight="false" outlineLevel="0" collapsed="false">
      <c r="A398" s="66" t="str">
        <f aca="false">IF(NOT(ISBLANK($B398)),LEFT($B398,3),"")</f>
        <v/>
      </c>
      <c r="B398" s="66"/>
      <c r="C398" s="63" t="s">
        <v>54</v>
      </c>
      <c r="D398" s="66" t="str">
        <f aca="false">IF(NOT(ISBLANK($F398)),LEFT($F398,3),"")</f>
        <v/>
      </c>
      <c r="E398" s="66" t="str">
        <f aca="false">IF(NOT(ISBLANK($F398)),LEFT($F398,6),"")</f>
        <v/>
      </c>
      <c r="F398" s="66"/>
      <c r="G398" s="63" t="s">
        <v>54</v>
      </c>
      <c r="H398" s="66" t="str">
        <f aca="false">IF(NOT(ISBLANK($J398)),LEFT($J398,6),"")</f>
        <v>05.25.</v>
      </c>
      <c r="I398" s="66" t="str">
        <f aca="false">IF(NOT(ISBLANK($J398)),LEFT($J398,9),"")</f>
        <v>05.25.06.</v>
      </c>
      <c r="J398" s="66" t="s">
        <v>1675</v>
      </c>
      <c r="K398" s="63" t="s">
        <v>54</v>
      </c>
      <c r="L398" s="66" t="str">
        <f aca="false">IF(NOT(ISBLANK($N398)),LEFT($N398,9),"")</f>
        <v>05.15.09.</v>
      </c>
      <c r="M398" s="66" t="str">
        <f aca="false">IF(NOT(ISBLANK($N398)),LEFT($N398,12),"")</f>
        <v>05.15.09.01.</v>
      </c>
      <c r="N398" s="66" t="s">
        <v>1676</v>
      </c>
      <c r="O398" s="66" t="s">
        <v>1677</v>
      </c>
      <c r="P398" s="63" t="s">
        <v>54</v>
      </c>
      <c r="Q398" s="66" t="str">
        <f aca="false">IF(NOT(ISBLANK($S398)),LEFT($S398,12),"")</f>
        <v>05.13.06.01.</v>
      </c>
      <c r="R398" s="66" t="str">
        <f aca="false">IF(NOT(ISBLANK($S398)),LEFT($S398,18),"")</f>
        <v>05.13.06.01.01.01.</v>
      </c>
      <c r="S398" s="66" t="s">
        <v>1678</v>
      </c>
      <c r="T398" s="67" t="n">
        <v>4</v>
      </c>
    </row>
    <row r="399" customFormat="false" ht="10.15" hidden="false" customHeight="false" outlineLevel="0" collapsed="false">
      <c r="A399" s="66" t="str">
        <f aca="false">IF(NOT(ISBLANK($B399)),LEFT($B399,3),"")</f>
        <v/>
      </c>
      <c r="B399" s="66"/>
      <c r="C399" s="63" t="s">
        <v>54</v>
      </c>
      <c r="D399" s="66" t="str">
        <f aca="false">IF(NOT(ISBLANK($F399)),LEFT($F399,3),"")</f>
        <v/>
      </c>
      <c r="E399" s="66" t="str">
        <f aca="false">IF(NOT(ISBLANK($F399)),LEFT($F399,6),"")</f>
        <v/>
      </c>
      <c r="F399" s="66"/>
      <c r="G399" s="63" t="s">
        <v>54</v>
      </c>
      <c r="H399" s="66" t="str">
        <f aca="false">IF(NOT(ISBLANK($J399)),LEFT($J399,6),"")</f>
        <v>05.25.</v>
      </c>
      <c r="I399" s="66" t="str">
        <f aca="false">IF(NOT(ISBLANK($J399)),LEFT($J399,9),"")</f>
        <v>05.25.07.</v>
      </c>
      <c r="J399" s="66" t="s">
        <v>1679</v>
      </c>
      <c r="K399" s="63" t="s">
        <v>54</v>
      </c>
      <c r="L399" s="66" t="str">
        <f aca="false">IF(NOT(ISBLANK($N399)),LEFT($N399,9),"")</f>
        <v>05.15.09.</v>
      </c>
      <c r="M399" s="66" t="str">
        <f aca="false">IF(NOT(ISBLANK($N399)),LEFT($N399,12),"")</f>
        <v>05.15.09.02.</v>
      </c>
      <c r="N399" s="66" t="s">
        <v>1680</v>
      </c>
      <c r="O399" s="66" t="s">
        <v>1681</v>
      </c>
      <c r="P399" s="63" t="s">
        <v>54</v>
      </c>
      <c r="Q399" s="66" t="str">
        <f aca="false">IF(NOT(ISBLANK($S399)),LEFT($S399,12),"")</f>
        <v>05.13.06.02.</v>
      </c>
      <c r="R399" s="66" t="str">
        <f aca="false">IF(NOT(ISBLANK($S399)),LEFT($S399,18),"")</f>
        <v>05.13.06.02.01.01.</v>
      </c>
      <c r="S399" s="66" t="s">
        <v>1682</v>
      </c>
      <c r="T399" s="67" t="n">
        <v>6</v>
      </c>
    </row>
    <row r="400" customFormat="false" ht="10.15" hidden="false" customHeight="false" outlineLevel="0" collapsed="false">
      <c r="A400" s="66" t="str">
        <f aca="false">IF(NOT(ISBLANK($B400)),LEFT($B400,3),"")</f>
        <v/>
      </c>
      <c r="B400" s="66"/>
      <c r="C400" s="63" t="s">
        <v>54</v>
      </c>
      <c r="D400" s="66" t="str">
        <f aca="false">IF(NOT(ISBLANK($F400)),LEFT($F400,3),"")</f>
        <v/>
      </c>
      <c r="E400" s="66" t="str">
        <f aca="false">IF(NOT(ISBLANK($F400)),LEFT($F400,6),"")</f>
        <v/>
      </c>
      <c r="F400" s="66"/>
      <c r="G400" s="63" t="s">
        <v>54</v>
      </c>
      <c r="H400" s="66" t="str">
        <f aca="false">IF(NOT(ISBLANK($J400)),LEFT($J400,6),"")</f>
        <v>05.25.</v>
      </c>
      <c r="I400" s="66" t="str">
        <f aca="false">IF(NOT(ISBLANK($J400)),LEFT($J400,9),"")</f>
        <v>05.25.08.</v>
      </c>
      <c r="J400" s="66" t="s">
        <v>1683</v>
      </c>
      <c r="K400" s="63" t="s">
        <v>54</v>
      </c>
      <c r="L400" s="66" t="str">
        <f aca="false">IF(NOT(ISBLANK($N400)),LEFT($N400,9),"")</f>
        <v>05.15.09.</v>
      </c>
      <c r="M400" s="66" t="str">
        <f aca="false">IF(NOT(ISBLANK($N400)),LEFT($N400,12),"")</f>
        <v>05.15.09.03.</v>
      </c>
      <c r="N400" s="66" t="s">
        <v>1684</v>
      </c>
      <c r="O400" s="66" t="s">
        <v>1685</v>
      </c>
      <c r="P400" s="63" t="s">
        <v>54</v>
      </c>
      <c r="Q400" s="66" t="str">
        <f aca="false">IF(NOT(ISBLANK($S400)),LEFT($S400,12),"")</f>
        <v>05.13.06.03.</v>
      </c>
      <c r="R400" s="66" t="str">
        <f aca="false">IF(NOT(ISBLANK($S400)),LEFT($S400,18),"")</f>
        <v>05.13.06.03.01.01.</v>
      </c>
      <c r="S400" s="66" t="s">
        <v>1686</v>
      </c>
      <c r="T400" s="67" t="n">
        <v>10</v>
      </c>
    </row>
    <row r="401" customFormat="false" ht="10.15" hidden="false" customHeight="false" outlineLevel="0" collapsed="false">
      <c r="A401" s="66" t="str">
        <f aca="false">IF(NOT(ISBLANK($B401)),LEFT($B401,3),"")</f>
        <v/>
      </c>
      <c r="B401" s="66"/>
      <c r="C401" s="63" t="s">
        <v>54</v>
      </c>
      <c r="D401" s="66" t="str">
        <f aca="false">IF(NOT(ISBLANK($F401)),LEFT($F401,3),"")</f>
        <v/>
      </c>
      <c r="E401" s="66" t="str">
        <f aca="false">IF(NOT(ISBLANK($F401)),LEFT($F401,6),"")</f>
        <v/>
      </c>
      <c r="F401" s="66"/>
      <c r="G401" s="63" t="s">
        <v>54</v>
      </c>
      <c r="H401" s="66" t="str">
        <f aca="false">IF(NOT(ISBLANK($J401)),LEFT($J401,6),"")</f>
        <v>05.25.</v>
      </c>
      <c r="I401" s="66" t="str">
        <f aca="false">IF(NOT(ISBLANK($J401)),LEFT($J401,9),"")</f>
        <v>05.25.09.</v>
      </c>
      <c r="J401" s="66" t="s">
        <v>1687</v>
      </c>
      <c r="K401" s="63" t="s">
        <v>54</v>
      </c>
      <c r="L401" s="66" t="str">
        <f aca="false">IF(NOT(ISBLANK($N401)),LEFT($N401,9),"")</f>
        <v>05.15.10.</v>
      </c>
      <c r="M401" s="66" t="str">
        <f aca="false">IF(NOT(ISBLANK($N401)),LEFT($N401,12),"")</f>
        <v>05.15.10.01.</v>
      </c>
      <c r="N401" s="66" t="s">
        <v>1688</v>
      </c>
      <c r="O401" s="66" t="s">
        <v>1689</v>
      </c>
      <c r="P401" s="63" t="s">
        <v>54</v>
      </c>
      <c r="Q401" s="66" t="str">
        <f aca="false">IF(NOT(ISBLANK($S401)),LEFT($S401,12),"")</f>
        <v>05.13.07.01.</v>
      </c>
      <c r="R401" s="66" t="str">
        <f aca="false">IF(NOT(ISBLANK($S401)),LEFT($S401,18),"")</f>
        <v>05.13.07.01.01.01.</v>
      </c>
      <c r="S401" s="66" t="s">
        <v>1690</v>
      </c>
      <c r="T401" s="67" t="n">
        <v>40</v>
      </c>
    </row>
    <row r="402" customFormat="false" ht="10.15" hidden="false" customHeight="false" outlineLevel="0" collapsed="false">
      <c r="A402" s="66" t="str">
        <f aca="false">IF(NOT(ISBLANK($B402)),LEFT($B402,3),"")</f>
        <v/>
      </c>
      <c r="B402" s="66"/>
      <c r="C402" s="63" t="s">
        <v>54</v>
      </c>
      <c r="D402" s="66" t="str">
        <f aca="false">IF(NOT(ISBLANK($F402)),LEFT($F402,3),"")</f>
        <v/>
      </c>
      <c r="E402" s="66" t="str">
        <f aca="false">IF(NOT(ISBLANK($F402)),LEFT($F402,6),"")</f>
        <v/>
      </c>
      <c r="F402" s="66"/>
      <c r="G402" s="63" t="s">
        <v>54</v>
      </c>
      <c r="H402" s="66" t="str">
        <f aca="false">IF(NOT(ISBLANK($J402)),LEFT($J402,6),"")</f>
        <v>05.25.</v>
      </c>
      <c r="I402" s="66" t="str">
        <f aca="false">IF(NOT(ISBLANK($J402)),LEFT($J402,9),"")</f>
        <v>05.25.10.</v>
      </c>
      <c r="J402" s="66" t="s">
        <v>1691</v>
      </c>
      <c r="K402" s="63" t="s">
        <v>54</v>
      </c>
      <c r="L402" s="66" t="str">
        <f aca="false">IF(NOT(ISBLANK($N402)),LEFT($N402,9),"")</f>
        <v>05.15.10.</v>
      </c>
      <c r="M402" s="66" t="str">
        <f aca="false">IF(NOT(ISBLANK($N402)),LEFT($N402,12),"")</f>
        <v>05.15.10.02.</v>
      </c>
      <c r="N402" s="66" t="s">
        <v>1692</v>
      </c>
      <c r="O402" s="66" t="s">
        <v>1693</v>
      </c>
      <c r="P402" s="63" t="s">
        <v>54</v>
      </c>
      <c r="Q402" s="66" t="str">
        <f aca="false">IF(NOT(ISBLANK($S402)),LEFT($S402,12),"")</f>
        <v>05.13.08.01.</v>
      </c>
      <c r="R402" s="66" t="str">
        <f aca="false">IF(NOT(ISBLANK($S402)),LEFT($S402,18),"")</f>
        <v>05.13.08.01.01.01.</v>
      </c>
      <c r="S402" s="66" t="s">
        <v>1694</v>
      </c>
      <c r="T402" s="67" t="n">
        <v>25</v>
      </c>
    </row>
    <row r="403" customFormat="false" ht="10.15" hidden="false" customHeight="false" outlineLevel="0" collapsed="false">
      <c r="A403" s="66" t="str">
        <f aca="false">IF(NOT(ISBLANK($B403)),LEFT($B403,3),"")</f>
        <v/>
      </c>
      <c r="B403" s="66"/>
      <c r="C403" s="63" t="s">
        <v>54</v>
      </c>
      <c r="D403" s="66" t="str">
        <f aca="false">IF(NOT(ISBLANK($F403)),LEFT($F403,3),"")</f>
        <v/>
      </c>
      <c r="E403" s="66" t="str">
        <f aca="false">IF(NOT(ISBLANK($F403)),LEFT($F403,6),"")</f>
        <v/>
      </c>
      <c r="F403" s="66"/>
      <c r="G403" s="63" t="s">
        <v>54</v>
      </c>
      <c r="H403" s="66" t="str">
        <f aca="false">IF(NOT(ISBLANK($J403)),LEFT($J403,6),"")</f>
        <v>05.25.</v>
      </c>
      <c r="I403" s="66" t="str">
        <f aca="false">IF(NOT(ISBLANK($J403)),LEFT($J403,9),"")</f>
        <v>05.25.11.</v>
      </c>
      <c r="J403" s="66" t="s">
        <v>1695</v>
      </c>
      <c r="K403" s="63" t="s">
        <v>54</v>
      </c>
      <c r="L403" s="66" t="str">
        <f aca="false">IF(NOT(ISBLANK($N403)),LEFT($N403,9),"")</f>
        <v>05.15.10.</v>
      </c>
      <c r="M403" s="66" t="str">
        <f aca="false">IF(NOT(ISBLANK($N403)),LEFT($N403,12),"")</f>
        <v>05.15.10.03.</v>
      </c>
      <c r="N403" s="66" t="s">
        <v>1696</v>
      </c>
      <c r="O403" s="66" t="s">
        <v>1697</v>
      </c>
      <c r="P403" s="63" t="s">
        <v>54</v>
      </c>
      <c r="Q403" s="66" t="str">
        <f aca="false">IF(NOT(ISBLANK($S403)),LEFT($S403,12),"")</f>
        <v>05.13.09.01.</v>
      </c>
      <c r="R403" s="66" t="str">
        <f aca="false">IF(NOT(ISBLANK($S403)),LEFT($S403,18),"")</f>
        <v>05.13.09.01.01.01.</v>
      </c>
      <c r="S403" s="66" t="s">
        <v>1698</v>
      </c>
      <c r="T403" s="67" t="n">
        <v>80</v>
      </c>
    </row>
    <row r="404" customFormat="false" ht="10.15" hidden="false" customHeight="false" outlineLevel="0" collapsed="false">
      <c r="A404" s="66" t="str">
        <f aca="false">IF(NOT(ISBLANK($B404)),LEFT($B404,3),"")</f>
        <v/>
      </c>
      <c r="B404" s="66"/>
      <c r="C404" s="63" t="s">
        <v>54</v>
      </c>
      <c r="D404" s="66" t="str">
        <f aca="false">IF(NOT(ISBLANK($F404)),LEFT($F404,3),"")</f>
        <v/>
      </c>
      <c r="E404" s="66" t="str">
        <f aca="false">IF(NOT(ISBLANK($F404)),LEFT($F404,6),"")</f>
        <v/>
      </c>
      <c r="F404" s="66"/>
      <c r="G404" s="63" t="s">
        <v>54</v>
      </c>
      <c r="H404" s="66" t="str">
        <f aca="false">IF(NOT(ISBLANK($J404)),LEFT($J404,6),"")</f>
        <v>05.25.</v>
      </c>
      <c r="I404" s="66" t="str">
        <f aca="false">IF(NOT(ISBLANK($J404)),LEFT($J404,9),"")</f>
        <v>05.25.12.</v>
      </c>
      <c r="J404" s="66" t="s">
        <v>1699</v>
      </c>
      <c r="K404" s="63" t="s">
        <v>54</v>
      </c>
      <c r="L404" s="66" t="str">
        <f aca="false">IF(NOT(ISBLANK($N404)),LEFT($N404,9),"")</f>
        <v>05.15.11.</v>
      </c>
      <c r="M404" s="66" t="str">
        <f aca="false">IF(NOT(ISBLANK($N404)),LEFT($N404,12),"")</f>
        <v>05.15.11.01.</v>
      </c>
      <c r="N404" s="66" t="s">
        <v>1700</v>
      </c>
      <c r="O404" s="66" t="s">
        <v>1701</v>
      </c>
      <c r="P404" s="63" t="s">
        <v>54</v>
      </c>
      <c r="Q404" s="66" t="str">
        <f aca="false">IF(NOT(ISBLANK($S404)),LEFT($S404,12),"")</f>
        <v>05.13.10.01.</v>
      </c>
      <c r="R404" s="66" t="str">
        <f aca="false">IF(NOT(ISBLANK($S404)),LEFT($S404,18),"")</f>
        <v>05.13.10.01.01.01.</v>
      </c>
      <c r="S404" s="66" t="s">
        <v>1702</v>
      </c>
      <c r="T404" s="67" t="n">
        <v>50</v>
      </c>
    </row>
    <row r="405" customFormat="false" ht="10.15" hidden="false" customHeight="false" outlineLevel="0" collapsed="false">
      <c r="A405" s="66" t="str">
        <f aca="false">IF(NOT(ISBLANK($B405)),LEFT($B405,3),"")</f>
        <v/>
      </c>
      <c r="B405" s="66"/>
      <c r="C405" s="63" t="s">
        <v>54</v>
      </c>
      <c r="D405" s="66" t="str">
        <f aca="false">IF(NOT(ISBLANK($F405)),LEFT($F405,3),"")</f>
        <v/>
      </c>
      <c r="E405" s="66" t="str">
        <f aca="false">IF(NOT(ISBLANK($F405)),LEFT($F405,6),"")</f>
        <v/>
      </c>
      <c r="F405" s="66"/>
      <c r="G405" s="63" t="s">
        <v>54</v>
      </c>
      <c r="H405" s="66" t="str">
        <f aca="false">IF(NOT(ISBLANK($J405)),LEFT($J405,6),"")</f>
        <v>05.26.</v>
      </c>
      <c r="I405" s="66" t="str">
        <f aca="false">IF(NOT(ISBLANK($J405)),LEFT($J405,9),"")</f>
        <v>05.26.01.</v>
      </c>
      <c r="J405" s="66" t="s">
        <v>1703</v>
      </c>
      <c r="K405" s="63" t="s">
        <v>54</v>
      </c>
      <c r="L405" s="66" t="str">
        <f aca="false">IF(NOT(ISBLANK($N405)),LEFT($N405,9),"")</f>
        <v>05.15.11.</v>
      </c>
      <c r="M405" s="66" t="str">
        <f aca="false">IF(NOT(ISBLANK($N405)),LEFT($N405,12),"")</f>
        <v>05.15.11.02.</v>
      </c>
      <c r="N405" s="66" t="s">
        <v>1704</v>
      </c>
      <c r="O405" s="66" t="s">
        <v>1705</v>
      </c>
      <c r="P405" s="63" t="s">
        <v>54</v>
      </c>
      <c r="Q405" s="66" t="str">
        <f aca="false">IF(NOT(ISBLANK($S405)),LEFT($S405,12),"")</f>
        <v>05.13.11.01.</v>
      </c>
      <c r="R405" s="66" t="str">
        <f aca="false">IF(NOT(ISBLANK($S405)),LEFT($S405,18),"")</f>
        <v>05.13.11.01.01.01.</v>
      </c>
      <c r="S405" s="66" t="s">
        <v>1706</v>
      </c>
      <c r="T405" s="67" t="n">
        <v>110</v>
      </c>
    </row>
    <row r="406" customFormat="false" ht="10.15" hidden="false" customHeight="false" outlineLevel="0" collapsed="false">
      <c r="A406" s="66" t="str">
        <f aca="false">IF(NOT(ISBLANK($B406)),LEFT($B406,3),"")</f>
        <v/>
      </c>
      <c r="B406" s="66"/>
      <c r="C406" s="63" t="s">
        <v>54</v>
      </c>
      <c r="D406" s="66" t="str">
        <f aca="false">IF(NOT(ISBLANK($F406)),LEFT($F406,3),"")</f>
        <v/>
      </c>
      <c r="E406" s="66" t="str">
        <f aca="false">IF(NOT(ISBLANK($F406)),LEFT($F406,6),"")</f>
        <v/>
      </c>
      <c r="F406" s="66"/>
      <c r="G406" s="63" t="s">
        <v>54</v>
      </c>
      <c r="H406" s="66" t="str">
        <f aca="false">IF(NOT(ISBLANK($J406)),LEFT($J406,6),"")</f>
        <v>05.26.</v>
      </c>
      <c r="I406" s="66" t="str">
        <f aca="false">IF(NOT(ISBLANK($J406)),LEFT($J406,9),"")</f>
        <v>05.26.02.</v>
      </c>
      <c r="J406" s="66" t="s">
        <v>1707</v>
      </c>
      <c r="K406" s="63" t="s">
        <v>54</v>
      </c>
      <c r="L406" s="66" t="str">
        <f aca="false">IF(NOT(ISBLANK($N406)),LEFT($N406,9),"")</f>
        <v>05.15.11.</v>
      </c>
      <c r="M406" s="66" t="str">
        <f aca="false">IF(NOT(ISBLANK($N406)),LEFT($N406,12),"")</f>
        <v>05.15.11.03.</v>
      </c>
      <c r="N406" s="66" t="s">
        <v>1708</v>
      </c>
      <c r="O406" s="66" t="s">
        <v>1709</v>
      </c>
      <c r="P406" s="63" t="s">
        <v>54</v>
      </c>
      <c r="Q406" s="66" t="str">
        <f aca="false">IF(NOT(ISBLANK($S406)),LEFT($S406,12),"")</f>
        <v>05.13.12.01.</v>
      </c>
      <c r="R406" s="66" t="str">
        <f aca="false">IF(NOT(ISBLANK($S406)),LEFT($S406,18),"")</f>
        <v>05.13.12.01.01.01.</v>
      </c>
      <c r="S406" s="66" t="s">
        <v>1710</v>
      </c>
      <c r="T406" s="67" t="n">
        <v>80</v>
      </c>
    </row>
    <row r="407" customFormat="false" ht="10.15" hidden="false" customHeight="false" outlineLevel="0" collapsed="false">
      <c r="A407" s="66" t="str">
        <f aca="false">IF(NOT(ISBLANK($B407)),LEFT($B407,3),"")</f>
        <v/>
      </c>
      <c r="B407" s="66"/>
      <c r="C407" s="63" t="s">
        <v>54</v>
      </c>
      <c r="D407" s="66" t="str">
        <f aca="false">IF(NOT(ISBLANK($F407)),LEFT($F407,3),"")</f>
        <v/>
      </c>
      <c r="E407" s="66" t="str">
        <f aca="false">IF(NOT(ISBLANK($F407)),LEFT($F407,6),"")</f>
        <v/>
      </c>
      <c r="F407" s="66"/>
      <c r="G407" s="63" t="s">
        <v>54</v>
      </c>
      <c r="H407" s="66" t="str">
        <f aca="false">IF(NOT(ISBLANK($J407)),LEFT($J407,6),"")</f>
        <v>05.26.</v>
      </c>
      <c r="I407" s="66" t="str">
        <f aca="false">IF(NOT(ISBLANK($J407)),LEFT($J407,9),"")</f>
        <v>05.26.03.</v>
      </c>
      <c r="J407" s="66" t="s">
        <v>1711</v>
      </c>
      <c r="K407" s="63" t="s">
        <v>54</v>
      </c>
      <c r="L407" s="66" t="str">
        <f aca="false">IF(NOT(ISBLANK($N407)),LEFT($N407,9),"")</f>
        <v>05.15.12.</v>
      </c>
      <c r="M407" s="66" t="str">
        <f aca="false">IF(NOT(ISBLANK($N407)),LEFT($N407,12),"")</f>
        <v>05.15.12.01.</v>
      </c>
      <c r="N407" s="66" t="s">
        <v>1712</v>
      </c>
      <c r="O407" s="66" t="s">
        <v>1713</v>
      </c>
      <c r="P407" s="63" t="s">
        <v>54</v>
      </c>
      <c r="Q407" s="66" t="str">
        <f aca="false">IF(NOT(ISBLANK($S407)),LEFT($S407,12),"")</f>
        <v>05.13.13.01.</v>
      </c>
      <c r="R407" s="66" t="str">
        <f aca="false">IF(NOT(ISBLANK($S407)),LEFT($S407,18),"")</f>
        <v>05.13.13.01.01.01.</v>
      </c>
      <c r="S407" s="66" t="s">
        <v>1714</v>
      </c>
      <c r="T407" s="67" t="n">
        <v>20</v>
      </c>
    </row>
    <row r="408" customFormat="false" ht="10.15" hidden="false" customHeight="false" outlineLevel="0" collapsed="false">
      <c r="A408" s="66" t="str">
        <f aca="false">IF(NOT(ISBLANK($B408)),LEFT($B408,3),"")</f>
        <v/>
      </c>
      <c r="B408" s="66"/>
      <c r="C408" s="63" t="s">
        <v>54</v>
      </c>
      <c r="D408" s="66" t="str">
        <f aca="false">IF(NOT(ISBLANK($F408)),LEFT($F408,3),"")</f>
        <v/>
      </c>
      <c r="E408" s="66" t="str">
        <f aca="false">IF(NOT(ISBLANK($F408)),LEFT($F408,6),"")</f>
        <v/>
      </c>
      <c r="F408" s="66"/>
      <c r="G408" s="63" t="s">
        <v>54</v>
      </c>
      <c r="H408" s="66" t="str">
        <f aca="false">IF(NOT(ISBLANK($J408)),LEFT($J408,6),"")</f>
        <v>05.26.</v>
      </c>
      <c r="I408" s="66" t="str">
        <f aca="false">IF(NOT(ISBLANK($J408)),LEFT($J408,9),"")</f>
        <v>05.26.04.</v>
      </c>
      <c r="J408" s="66" t="s">
        <v>1715</v>
      </c>
      <c r="K408" s="63" t="s">
        <v>54</v>
      </c>
      <c r="L408" s="66" t="str">
        <f aca="false">IF(NOT(ISBLANK($N408)),LEFT($N408,9),"")</f>
        <v>05.15.12.</v>
      </c>
      <c r="M408" s="66" t="str">
        <f aca="false">IF(NOT(ISBLANK($N408)),LEFT($N408,12),"")</f>
        <v>05.15.12.02.</v>
      </c>
      <c r="N408" s="66" t="s">
        <v>1716</v>
      </c>
      <c r="O408" s="66" t="s">
        <v>1717</v>
      </c>
      <c r="P408" s="63" t="s">
        <v>54</v>
      </c>
      <c r="Q408" s="66" t="str">
        <f aca="false">IF(NOT(ISBLANK($S408)),LEFT($S408,12),"")</f>
        <v>05.13.14.01.</v>
      </c>
      <c r="R408" s="66" t="str">
        <f aca="false">IF(NOT(ISBLANK($S408)),LEFT($S408,18),"")</f>
        <v>05.13.14.01.01.01.</v>
      </c>
      <c r="S408" s="66" t="s">
        <v>1718</v>
      </c>
      <c r="T408" s="67" t="n">
        <v>24</v>
      </c>
    </row>
    <row r="409" customFormat="false" ht="10.15" hidden="false" customHeight="false" outlineLevel="0" collapsed="false">
      <c r="A409" s="66" t="str">
        <f aca="false">IF(NOT(ISBLANK($B409)),LEFT($B409,3),"")</f>
        <v/>
      </c>
      <c r="B409" s="66"/>
      <c r="C409" s="63" t="s">
        <v>54</v>
      </c>
      <c r="D409" s="66" t="str">
        <f aca="false">IF(NOT(ISBLANK($F409)),LEFT($F409,3),"")</f>
        <v/>
      </c>
      <c r="E409" s="66" t="str">
        <f aca="false">IF(NOT(ISBLANK($F409)),LEFT($F409,6),"")</f>
        <v/>
      </c>
      <c r="F409" s="66"/>
      <c r="G409" s="63" t="s">
        <v>54</v>
      </c>
      <c r="H409" s="66" t="str">
        <f aca="false">IF(NOT(ISBLANK($J409)),LEFT($J409,6),"")</f>
        <v>05.27.</v>
      </c>
      <c r="I409" s="66" t="str">
        <f aca="false">IF(NOT(ISBLANK($J409)),LEFT($J409,9),"")</f>
        <v>05.27.01.</v>
      </c>
      <c r="J409" s="66" t="s">
        <v>1719</v>
      </c>
      <c r="K409" s="63" t="s">
        <v>54</v>
      </c>
      <c r="L409" s="66" t="str">
        <f aca="false">IF(NOT(ISBLANK($N409)),LEFT($N409,9),"")</f>
        <v>05.15.12.</v>
      </c>
      <c r="M409" s="66" t="str">
        <f aca="false">IF(NOT(ISBLANK($N409)),LEFT($N409,12),"")</f>
        <v>05.15.12.03.</v>
      </c>
      <c r="N409" s="66" t="s">
        <v>1720</v>
      </c>
      <c r="O409" s="66" t="s">
        <v>1721</v>
      </c>
      <c r="P409" s="63" t="s">
        <v>54</v>
      </c>
      <c r="Q409" s="66" t="str">
        <f aca="false">IF(NOT(ISBLANK($S409)),LEFT($S409,12),"")</f>
        <v>05.14.01.01.</v>
      </c>
      <c r="R409" s="66" t="str">
        <f aca="false">IF(NOT(ISBLANK($S409)),LEFT($S409,18),"")</f>
        <v>05.14.01.01.01.01.</v>
      </c>
      <c r="S409" s="66" t="s">
        <v>1722</v>
      </c>
      <c r="T409" s="67" t="n">
        <v>6</v>
      </c>
    </row>
    <row r="410" customFormat="false" ht="10.15" hidden="false" customHeight="false" outlineLevel="0" collapsed="false">
      <c r="A410" s="66" t="str">
        <f aca="false">IF(NOT(ISBLANK($B410)),LEFT($B410,3),"")</f>
        <v/>
      </c>
      <c r="B410" s="66"/>
      <c r="C410" s="63" t="s">
        <v>54</v>
      </c>
      <c r="D410" s="66" t="str">
        <f aca="false">IF(NOT(ISBLANK($F410)),LEFT($F410,3),"")</f>
        <v/>
      </c>
      <c r="E410" s="66" t="str">
        <f aca="false">IF(NOT(ISBLANK($F410)),LEFT($F410,6),"")</f>
        <v/>
      </c>
      <c r="F410" s="66"/>
      <c r="G410" s="63" t="s">
        <v>54</v>
      </c>
      <c r="H410" s="66" t="str">
        <f aca="false">IF(NOT(ISBLANK($J410)),LEFT($J410,6),"")</f>
        <v>05.27.</v>
      </c>
      <c r="I410" s="66" t="str">
        <f aca="false">IF(NOT(ISBLANK($J410)),LEFT($J410,9),"")</f>
        <v>05.27.02.</v>
      </c>
      <c r="J410" s="66" t="s">
        <v>1723</v>
      </c>
      <c r="K410" s="63" t="s">
        <v>54</v>
      </c>
      <c r="L410" s="66" t="str">
        <f aca="false">IF(NOT(ISBLANK($N410)),LEFT($N410,9),"")</f>
        <v>05.15.13.</v>
      </c>
      <c r="M410" s="66" t="str">
        <f aca="false">IF(NOT(ISBLANK($N410)),LEFT($N410,12),"")</f>
        <v>05.15.13.01.</v>
      </c>
      <c r="N410" s="66" t="s">
        <v>1724</v>
      </c>
      <c r="O410" s="66" t="s">
        <v>1725</v>
      </c>
      <c r="P410" s="63" t="s">
        <v>54</v>
      </c>
      <c r="Q410" s="66" t="str">
        <f aca="false">IF(NOT(ISBLANK($S410)),LEFT($S410,12),"")</f>
        <v>05.14.01.02.</v>
      </c>
      <c r="R410" s="66" t="str">
        <f aca="false">IF(NOT(ISBLANK($S410)),LEFT($S410,18),"")</f>
        <v>05.14.01.02.01.01.</v>
      </c>
      <c r="S410" s="66" t="s">
        <v>1726</v>
      </c>
      <c r="T410" s="67" t="n">
        <v>10</v>
      </c>
    </row>
    <row r="411" customFormat="false" ht="10.15" hidden="false" customHeight="false" outlineLevel="0" collapsed="false">
      <c r="A411" s="66" t="str">
        <f aca="false">IF(NOT(ISBLANK($B411)),LEFT($B411,3),"")</f>
        <v/>
      </c>
      <c r="B411" s="66"/>
      <c r="C411" s="63" t="s">
        <v>54</v>
      </c>
      <c r="D411" s="66" t="str">
        <f aca="false">IF(NOT(ISBLANK($F411)),LEFT($F411,3),"")</f>
        <v/>
      </c>
      <c r="E411" s="66" t="str">
        <f aca="false">IF(NOT(ISBLANK($F411)),LEFT($F411,6),"")</f>
        <v/>
      </c>
      <c r="F411" s="66"/>
      <c r="G411" s="63" t="s">
        <v>54</v>
      </c>
      <c r="H411" s="66" t="str">
        <f aca="false">IF(NOT(ISBLANK($J411)),LEFT($J411,6),"")</f>
        <v>05.27.</v>
      </c>
      <c r="I411" s="66" t="str">
        <f aca="false">IF(NOT(ISBLANK($J411)),LEFT($J411,9),"")</f>
        <v>05.27.03.</v>
      </c>
      <c r="J411" s="66" t="s">
        <v>1727</v>
      </c>
      <c r="K411" s="63" t="s">
        <v>54</v>
      </c>
      <c r="L411" s="66" t="str">
        <f aca="false">IF(NOT(ISBLANK($N411)),LEFT($N411,9),"")</f>
        <v>05.15.13.</v>
      </c>
      <c r="M411" s="66" t="str">
        <f aca="false">IF(NOT(ISBLANK($N411)),LEFT($N411,12),"")</f>
        <v>05.15.13.02.</v>
      </c>
      <c r="N411" s="66" t="s">
        <v>1728</v>
      </c>
      <c r="O411" s="66" t="s">
        <v>1729</v>
      </c>
      <c r="P411" s="63" t="s">
        <v>54</v>
      </c>
      <c r="Q411" s="66" t="str">
        <f aca="false">IF(NOT(ISBLANK($S411)),LEFT($S411,12),"")</f>
        <v>05.14.01.03.</v>
      </c>
      <c r="R411" s="66" t="str">
        <f aca="false">IF(NOT(ISBLANK($S411)),LEFT($S411,18),"")</f>
        <v>05.14.01.03.01.01.</v>
      </c>
      <c r="S411" s="66" t="s">
        <v>1730</v>
      </c>
      <c r="T411" s="67" t="n">
        <v>20</v>
      </c>
    </row>
    <row r="412" customFormat="false" ht="10.15" hidden="false" customHeight="false" outlineLevel="0" collapsed="false">
      <c r="A412" s="66" t="str">
        <f aca="false">IF(NOT(ISBLANK($B412)),LEFT($B412,3),"")</f>
        <v/>
      </c>
      <c r="B412" s="66"/>
      <c r="C412" s="63" t="s">
        <v>54</v>
      </c>
      <c r="D412" s="66" t="str">
        <f aca="false">IF(NOT(ISBLANK($F412)),LEFT($F412,3),"")</f>
        <v/>
      </c>
      <c r="E412" s="66" t="str">
        <f aca="false">IF(NOT(ISBLANK($F412)),LEFT($F412,6),"")</f>
        <v/>
      </c>
      <c r="F412" s="66"/>
      <c r="G412" s="63" t="s">
        <v>54</v>
      </c>
      <c r="H412" s="66" t="str">
        <f aca="false">IF(NOT(ISBLANK($J412)),LEFT($J412,6),"")</f>
        <v>05.28.</v>
      </c>
      <c r="I412" s="66" t="str">
        <f aca="false">IF(NOT(ISBLANK($J412)),LEFT($J412,9),"")</f>
        <v>05.28.01.</v>
      </c>
      <c r="J412" s="66" t="s">
        <v>1731</v>
      </c>
      <c r="K412" s="63" t="s">
        <v>54</v>
      </c>
      <c r="L412" s="66" t="str">
        <f aca="false">IF(NOT(ISBLANK($N412)),LEFT($N412,9),"")</f>
        <v>05.15.13.</v>
      </c>
      <c r="M412" s="66" t="str">
        <f aca="false">IF(NOT(ISBLANK($N412)),LEFT($N412,12),"")</f>
        <v>05.15.13.03.</v>
      </c>
      <c r="N412" s="66" t="s">
        <v>1732</v>
      </c>
      <c r="O412" s="66" t="s">
        <v>1733</v>
      </c>
      <c r="P412" s="63" t="s">
        <v>54</v>
      </c>
      <c r="Q412" s="66" t="str">
        <f aca="false">IF(NOT(ISBLANK($S412)),LEFT($S412,12),"")</f>
        <v>05.14.02.01.</v>
      </c>
      <c r="R412" s="66" t="str">
        <f aca="false">IF(NOT(ISBLANK($S412)),LEFT($S412,18),"")</f>
        <v>05.14.02.01.01.01.</v>
      </c>
      <c r="S412" s="66" t="s">
        <v>1734</v>
      </c>
      <c r="T412" s="67" t="n">
        <v>3</v>
      </c>
    </row>
    <row r="413" customFormat="false" ht="10.15" hidden="false" customHeight="false" outlineLevel="0" collapsed="false">
      <c r="A413" s="66" t="str">
        <f aca="false">IF(NOT(ISBLANK($B413)),LEFT($B413,3),"")</f>
        <v/>
      </c>
      <c r="B413" s="66"/>
      <c r="C413" s="63" t="s">
        <v>54</v>
      </c>
      <c r="D413" s="66" t="str">
        <f aca="false">IF(NOT(ISBLANK($F413)),LEFT($F413,3),"")</f>
        <v/>
      </c>
      <c r="E413" s="66" t="str">
        <f aca="false">IF(NOT(ISBLANK($F413)),LEFT($F413,6),"")</f>
        <v/>
      </c>
      <c r="F413" s="66"/>
      <c r="G413" s="63" t="s">
        <v>54</v>
      </c>
      <c r="H413" s="66" t="str">
        <f aca="false">IF(NOT(ISBLANK($J413)),LEFT($J413,6),"")</f>
        <v>05.28.</v>
      </c>
      <c r="I413" s="66" t="str">
        <f aca="false">IF(NOT(ISBLANK($J413)),LEFT($J413,9),"")</f>
        <v>05.28.02.</v>
      </c>
      <c r="J413" s="66" t="s">
        <v>1735</v>
      </c>
      <c r="K413" s="63" t="s">
        <v>54</v>
      </c>
      <c r="L413" s="66" t="str">
        <f aca="false">IF(NOT(ISBLANK($N413)),LEFT($N413,9),"")</f>
        <v>05.15.14.</v>
      </c>
      <c r="M413" s="66" t="str">
        <f aca="false">IF(NOT(ISBLANK($N413)),LEFT($N413,12),"")</f>
        <v>05.15.14.01.</v>
      </c>
      <c r="N413" s="66" t="s">
        <v>1736</v>
      </c>
      <c r="O413" s="66" t="s">
        <v>1737</v>
      </c>
      <c r="P413" s="63" t="s">
        <v>54</v>
      </c>
      <c r="Q413" s="66" t="str">
        <f aca="false">IF(NOT(ISBLANK($S413)),LEFT($S413,12),"")</f>
        <v>05.14.02.02.</v>
      </c>
      <c r="R413" s="66" t="str">
        <f aca="false">IF(NOT(ISBLANK($S413)),LEFT($S413,18),"")</f>
        <v>05.14.02.02.01.01.</v>
      </c>
      <c r="S413" s="66" t="s">
        <v>1738</v>
      </c>
      <c r="T413" s="67" t="n">
        <v>5</v>
      </c>
    </row>
    <row r="414" customFormat="false" ht="10.15" hidden="false" customHeight="false" outlineLevel="0" collapsed="false">
      <c r="A414" s="66" t="str">
        <f aca="false">IF(NOT(ISBLANK($B414)),LEFT($B414,3),"")</f>
        <v/>
      </c>
      <c r="B414" s="66"/>
      <c r="C414" s="63" t="s">
        <v>54</v>
      </c>
      <c r="D414" s="66" t="str">
        <f aca="false">IF(NOT(ISBLANK($F414)),LEFT($F414,3),"")</f>
        <v/>
      </c>
      <c r="E414" s="66" t="str">
        <f aca="false">IF(NOT(ISBLANK($F414)),LEFT($F414,6),"")</f>
        <v/>
      </c>
      <c r="F414" s="66"/>
      <c r="G414" s="63" t="s">
        <v>54</v>
      </c>
      <c r="H414" s="66" t="str">
        <f aca="false">IF(NOT(ISBLANK($J414)),LEFT($J414,6),"")</f>
        <v>05.28.</v>
      </c>
      <c r="I414" s="66" t="str">
        <f aca="false">IF(NOT(ISBLANK($J414)),LEFT($J414,9),"")</f>
        <v>05.28.03.</v>
      </c>
      <c r="J414" s="66" t="s">
        <v>1739</v>
      </c>
      <c r="K414" s="63" t="s">
        <v>54</v>
      </c>
      <c r="L414" s="66" t="str">
        <f aca="false">IF(NOT(ISBLANK($N414)),LEFT($N414,9),"")</f>
        <v>05.15.14.</v>
      </c>
      <c r="M414" s="66" t="str">
        <f aca="false">IF(NOT(ISBLANK($N414)),LEFT($N414,12),"")</f>
        <v>05.15.14.02.</v>
      </c>
      <c r="N414" s="66" t="s">
        <v>1740</v>
      </c>
      <c r="O414" s="66" t="s">
        <v>1741</v>
      </c>
      <c r="P414" s="63" t="s">
        <v>54</v>
      </c>
      <c r="Q414" s="66" t="str">
        <f aca="false">IF(NOT(ISBLANK($S414)),LEFT($S414,12),"")</f>
        <v>05.14.02.03.</v>
      </c>
      <c r="R414" s="66" t="str">
        <f aca="false">IF(NOT(ISBLANK($S414)),LEFT($S414,18),"")</f>
        <v>05.14.02.03.01.01.</v>
      </c>
      <c r="S414" s="66" t="s">
        <v>1742</v>
      </c>
      <c r="T414" s="67" t="n">
        <v>10</v>
      </c>
    </row>
    <row r="415" customFormat="false" ht="10.15" hidden="false" customHeight="false" outlineLevel="0" collapsed="false">
      <c r="A415" s="66" t="str">
        <f aca="false">IF(NOT(ISBLANK($B415)),LEFT($B415,3),"")</f>
        <v/>
      </c>
      <c r="B415" s="66"/>
      <c r="C415" s="63" t="s">
        <v>54</v>
      </c>
      <c r="D415" s="66" t="str">
        <f aca="false">IF(NOT(ISBLANK($F415)),LEFT($F415,3),"")</f>
        <v/>
      </c>
      <c r="E415" s="66" t="str">
        <f aca="false">IF(NOT(ISBLANK($F415)),LEFT($F415,6),"")</f>
        <v/>
      </c>
      <c r="F415" s="66"/>
      <c r="G415" s="63" t="s">
        <v>54</v>
      </c>
      <c r="H415" s="66" t="str">
        <f aca="false">IF(NOT(ISBLANK($J415)),LEFT($J415,6),"")</f>
        <v>05.28.</v>
      </c>
      <c r="I415" s="66" t="str">
        <f aca="false">IF(NOT(ISBLANK($J415)),LEFT($J415,9),"")</f>
        <v>05.28.04.</v>
      </c>
      <c r="J415" s="66" t="s">
        <v>1743</v>
      </c>
      <c r="K415" s="63" t="s">
        <v>54</v>
      </c>
      <c r="L415" s="66" t="str">
        <f aca="false">IF(NOT(ISBLANK($N415)),LEFT($N415,9),"")</f>
        <v>05.15.14.</v>
      </c>
      <c r="M415" s="66" t="str">
        <f aca="false">IF(NOT(ISBLANK($N415)),LEFT($N415,12),"")</f>
        <v>05.15.14.03.</v>
      </c>
      <c r="N415" s="66" t="s">
        <v>1744</v>
      </c>
      <c r="O415" s="66" t="s">
        <v>1745</v>
      </c>
      <c r="P415" s="63" t="s">
        <v>54</v>
      </c>
      <c r="Q415" s="66" t="str">
        <f aca="false">IF(NOT(ISBLANK($S415)),LEFT($S415,12),"")</f>
        <v>05.14.03.01.</v>
      </c>
      <c r="R415" s="66" t="str">
        <f aca="false">IF(NOT(ISBLANK($S415)),LEFT($S415,18),"")</f>
        <v>05.14.03.01.01.01.</v>
      </c>
      <c r="S415" s="66" t="s">
        <v>1746</v>
      </c>
      <c r="T415" s="67" t="n">
        <v>2</v>
      </c>
    </row>
    <row r="416" customFormat="false" ht="10.15" hidden="false" customHeight="false" outlineLevel="0" collapsed="false">
      <c r="A416" s="66" t="str">
        <f aca="false">IF(NOT(ISBLANK($B416)),LEFT($B416,3),"")</f>
        <v/>
      </c>
      <c r="B416" s="66"/>
      <c r="C416" s="63" t="s">
        <v>54</v>
      </c>
      <c r="D416" s="66" t="str">
        <f aca="false">IF(NOT(ISBLANK($F416)),LEFT($F416,3),"")</f>
        <v/>
      </c>
      <c r="E416" s="66" t="str">
        <f aca="false">IF(NOT(ISBLANK($F416)),LEFT($F416,6),"")</f>
        <v/>
      </c>
      <c r="F416" s="66"/>
      <c r="G416" s="63" t="s">
        <v>54</v>
      </c>
      <c r="H416" s="66" t="str">
        <f aca="false">IF(NOT(ISBLANK($J416)),LEFT($J416,6),"")</f>
        <v>05.28.</v>
      </c>
      <c r="I416" s="66" t="str">
        <f aca="false">IF(NOT(ISBLANK($J416)),LEFT($J416,9),"")</f>
        <v>05.28.05.</v>
      </c>
      <c r="J416" s="66" t="s">
        <v>1747</v>
      </c>
      <c r="K416" s="63" t="s">
        <v>54</v>
      </c>
      <c r="L416" s="66" t="str">
        <f aca="false">IF(NOT(ISBLANK($N416)),LEFT($N416,9),"")</f>
        <v>05.16.01.</v>
      </c>
      <c r="M416" s="66" t="str">
        <f aca="false">IF(NOT(ISBLANK($N416)),LEFT($N416,12),"")</f>
        <v>05.16.01.01.</v>
      </c>
      <c r="N416" s="66" t="s">
        <v>1748</v>
      </c>
      <c r="O416" s="66" t="s">
        <v>1749</v>
      </c>
      <c r="P416" s="63" t="s">
        <v>54</v>
      </c>
      <c r="Q416" s="66" t="str">
        <f aca="false">IF(NOT(ISBLANK($S416)),LEFT($S416,12),"")</f>
        <v>05.14.04.01.</v>
      </c>
      <c r="R416" s="66" t="str">
        <f aca="false">IF(NOT(ISBLANK($S416)),LEFT($S416,18),"")</f>
        <v>05.14.04.01.01.01.</v>
      </c>
      <c r="S416" s="66" t="s">
        <v>1750</v>
      </c>
      <c r="T416" s="67" t="n">
        <v>16</v>
      </c>
    </row>
    <row r="417" customFormat="false" ht="10.15" hidden="false" customHeight="false" outlineLevel="0" collapsed="false">
      <c r="A417" s="66" t="str">
        <f aca="false">IF(NOT(ISBLANK($B417)),LEFT($B417,3),"")</f>
        <v/>
      </c>
      <c r="B417" s="66"/>
      <c r="C417" s="63" t="s">
        <v>54</v>
      </c>
      <c r="D417" s="66" t="str">
        <f aca="false">IF(NOT(ISBLANK($F417)),LEFT($F417,3),"")</f>
        <v/>
      </c>
      <c r="E417" s="66" t="str">
        <f aca="false">IF(NOT(ISBLANK($F417)),LEFT($F417,6),"")</f>
        <v/>
      </c>
      <c r="F417" s="66"/>
      <c r="G417" s="63" t="s">
        <v>54</v>
      </c>
      <c r="H417" s="66" t="str">
        <f aca="false">IF(NOT(ISBLANK($J417)),LEFT($J417,6),"")</f>
        <v>05.28.</v>
      </c>
      <c r="I417" s="66" t="str">
        <f aca="false">IF(NOT(ISBLANK($J417)),LEFT($J417,9),"")</f>
        <v>05.28.06.</v>
      </c>
      <c r="J417" s="66" t="s">
        <v>1751</v>
      </c>
      <c r="K417" s="63" t="s">
        <v>54</v>
      </c>
      <c r="L417" s="66" t="str">
        <f aca="false">IF(NOT(ISBLANK($N417)),LEFT($N417,9),"")</f>
        <v>05.16.01.</v>
      </c>
      <c r="M417" s="66" t="str">
        <f aca="false">IF(NOT(ISBLANK($N417)),LEFT($N417,12),"")</f>
        <v>05.16.01.02.</v>
      </c>
      <c r="N417" s="66" t="s">
        <v>1752</v>
      </c>
      <c r="O417" s="66" t="s">
        <v>1753</v>
      </c>
      <c r="P417" s="63" t="s">
        <v>54</v>
      </c>
      <c r="Q417" s="66" t="str">
        <f aca="false">IF(NOT(ISBLANK($S417)),LEFT($S417,12),"")</f>
        <v>05.14.04.02.</v>
      </c>
      <c r="R417" s="66" t="str">
        <f aca="false">IF(NOT(ISBLANK($S417)),LEFT($S417,18),"")</f>
        <v>05.14.04.02.01.01.</v>
      </c>
      <c r="S417" s="66" t="s">
        <v>1754</v>
      </c>
      <c r="T417" s="67" t="n">
        <v>30</v>
      </c>
    </row>
    <row r="418" customFormat="false" ht="10.15" hidden="false" customHeight="false" outlineLevel="0" collapsed="false">
      <c r="A418" s="66" t="str">
        <f aca="false">IF(NOT(ISBLANK($B418)),LEFT($B418,3),"")</f>
        <v/>
      </c>
      <c r="B418" s="66"/>
      <c r="C418" s="63" t="s">
        <v>54</v>
      </c>
      <c r="D418" s="66" t="str">
        <f aca="false">IF(NOT(ISBLANK($F418)),LEFT($F418,3),"")</f>
        <v/>
      </c>
      <c r="E418" s="66" t="str">
        <f aca="false">IF(NOT(ISBLANK($F418)),LEFT($F418,6),"")</f>
        <v/>
      </c>
      <c r="F418" s="66"/>
      <c r="G418" s="63" t="s">
        <v>54</v>
      </c>
      <c r="H418" s="66" t="str">
        <f aca="false">IF(NOT(ISBLANK($J418)),LEFT($J418,6),"")</f>
        <v>05.28.</v>
      </c>
      <c r="I418" s="66" t="str">
        <f aca="false">IF(NOT(ISBLANK($J418)),LEFT($J418,9),"")</f>
        <v>05.28.07.</v>
      </c>
      <c r="J418" s="66" t="s">
        <v>1755</v>
      </c>
      <c r="K418" s="63" t="s">
        <v>54</v>
      </c>
      <c r="L418" s="66" t="str">
        <f aca="false">IF(NOT(ISBLANK($N418)),LEFT($N418,9),"")</f>
        <v>05.16.01.</v>
      </c>
      <c r="M418" s="66" t="str">
        <f aca="false">IF(NOT(ISBLANK($N418)),LEFT($N418,12),"")</f>
        <v>05.16.01.03.</v>
      </c>
      <c r="N418" s="66" t="s">
        <v>1756</v>
      </c>
      <c r="O418" s="66" t="s">
        <v>1757</v>
      </c>
      <c r="P418" s="63" t="s">
        <v>54</v>
      </c>
      <c r="Q418" s="66" t="str">
        <f aca="false">IF(NOT(ISBLANK($S418)),LEFT($S418,12),"")</f>
        <v>05.14.04.03.</v>
      </c>
      <c r="R418" s="66" t="str">
        <f aca="false">IF(NOT(ISBLANK($S418)),LEFT($S418,18),"")</f>
        <v>05.14.04.03.01.01.</v>
      </c>
      <c r="S418" s="66" t="s">
        <v>1758</v>
      </c>
      <c r="T418" s="67" t="n">
        <v>60</v>
      </c>
    </row>
    <row r="419" customFormat="false" ht="10.15" hidden="false" customHeight="false" outlineLevel="0" collapsed="false">
      <c r="A419" s="66" t="str">
        <f aca="false">IF(NOT(ISBLANK($B419)),LEFT($B419,3),"")</f>
        <v/>
      </c>
      <c r="B419" s="66"/>
      <c r="C419" s="63" t="s">
        <v>54</v>
      </c>
      <c r="D419" s="66" t="str">
        <f aca="false">IF(NOT(ISBLANK($F419)),LEFT($F419,3),"")</f>
        <v/>
      </c>
      <c r="E419" s="66" t="str">
        <f aca="false">IF(NOT(ISBLANK($F419)),LEFT($F419,6),"")</f>
        <v/>
      </c>
      <c r="F419" s="66"/>
      <c r="G419" s="63" t="s">
        <v>54</v>
      </c>
      <c r="H419" s="66" t="str">
        <f aca="false">IF(NOT(ISBLANK($J419)),LEFT($J419,6),"")</f>
        <v>05.28.</v>
      </c>
      <c r="I419" s="66" t="str">
        <f aca="false">IF(NOT(ISBLANK($J419)),LEFT($J419,9),"")</f>
        <v>05.28.08.</v>
      </c>
      <c r="J419" s="66" t="s">
        <v>1759</v>
      </c>
      <c r="K419" s="63" t="s">
        <v>54</v>
      </c>
      <c r="L419" s="66" t="str">
        <f aca="false">IF(NOT(ISBLANK($N419)),LEFT($N419,9),"")</f>
        <v>05.16.02.</v>
      </c>
      <c r="M419" s="66" t="str">
        <f aca="false">IF(NOT(ISBLANK($N419)),LEFT($N419,12),"")</f>
        <v>05.16.02.01.</v>
      </c>
      <c r="N419" s="66" t="s">
        <v>1760</v>
      </c>
      <c r="O419" s="66" t="s">
        <v>1761</v>
      </c>
      <c r="P419" s="63" t="s">
        <v>54</v>
      </c>
      <c r="Q419" s="66" t="str">
        <f aca="false">IF(NOT(ISBLANK($S419)),LEFT($S419,12),"")</f>
        <v>05.14.05.01.</v>
      </c>
      <c r="R419" s="66" t="str">
        <f aca="false">IF(NOT(ISBLANK($S419)),LEFT($S419,18),"")</f>
        <v>05.14.05.01.01.01.</v>
      </c>
      <c r="S419" s="66" t="s">
        <v>1762</v>
      </c>
      <c r="T419" s="67" t="n">
        <v>8</v>
      </c>
    </row>
    <row r="420" customFormat="false" ht="10.15" hidden="false" customHeight="false" outlineLevel="0" collapsed="false">
      <c r="A420" s="66" t="str">
        <f aca="false">IF(NOT(ISBLANK($B420)),LEFT($B420,3),"")</f>
        <v/>
      </c>
      <c r="B420" s="66"/>
      <c r="C420" s="63" t="s">
        <v>54</v>
      </c>
      <c r="D420" s="66" t="str">
        <f aca="false">IF(NOT(ISBLANK($F420)),LEFT($F420,3),"")</f>
        <v/>
      </c>
      <c r="E420" s="66" t="str">
        <f aca="false">IF(NOT(ISBLANK($F420)),LEFT($F420,6),"")</f>
        <v/>
      </c>
      <c r="F420" s="66"/>
      <c r="G420" s="63" t="s">
        <v>54</v>
      </c>
      <c r="H420" s="66" t="str">
        <f aca="false">IF(NOT(ISBLANK($J420)),LEFT($J420,6),"")</f>
        <v>06.01.</v>
      </c>
      <c r="I420" s="66" t="str">
        <f aca="false">IF(NOT(ISBLANK($J420)),LEFT($J420,9),"")</f>
        <v>06.01.01.</v>
      </c>
      <c r="J420" s="66" t="s">
        <v>1763</v>
      </c>
      <c r="K420" s="63" t="s">
        <v>54</v>
      </c>
      <c r="L420" s="66" t="str">
        <f aca="false">IF(NOT(ISBLANK($N420)),LEFT($N420,9),"")</f>
        <v>05.16.02.</v>
      </c>
      <c r="M420" s="66" t="str">
        <f aca="false">IF(NOT(ISBLANK($N420)),LEFT($N420,12),"")</f>
        <v>05.16.02.02.</v>
      </c>
      <c r="N420" s="66" t="s">
        <v>1764</v>
      </c>
      <c r="O420" s="66" t="s">
        <v>1765</v>
      </c>
      <c r="P420" s="63" t="s">
        <v>54</v>
      </c>
      <c r="Q420" s="66" t="str">
        <f aca="false">IF(NOT(ISBLANK($S420)),LEFT($S420,12),"")</f>
        <v>05.14.05.02.</v>
      </c>
      <c r="R420" s="66" t="str">
        <f aca="false">IF(NOT(ISBLANK($S420)),LEFT($S420,18),"")</f>
        <v>05.14.05.02.01.01.</v>
      </c>
      <c r="S420" s="66" t="s">
        <v>1766</v>
      </c>
      <c r="T420" s="67" t="n">
        <v>15</v>
      </c>
    </row>
    <row r="421" customFormat="false" ht="10.15" hidden="false" customHeight="false" outlineLevel="0" collapsed="false">
      <c r="A421" s="66" t="str">
        <f aca="false">IF(NOT(ISBLANK($B421)),LEFT($B421,3),"")</f>
        <v/>
      </c>
      <c r="B421" s="66"/>
      <c r="C421" s="63" t="s">
        <v>54</v>
      </c>
      <c r="D421" s="66" t="str">
        <f aca="false">IF(NOT(ISBLANK($F421)),LEFT($F421,3),"")</f>
        <v/>
      </c>
      <c r="E421" s="66" t="str">
        <f aca="false">IF(NOT(ISBLANK($F421)),LEFT($F421,6),"")</f>
        <v/>
      </c>
      <c r="F421" s="66"/>
      <c r="G421" s="63" t="s">
        <v>54</v>
      </c>
      <c r="H421" s="66" t="str">
        <f aca="false">IF(NOT(ISBLANK($J421)),LEFT($J421,6),"")</f>
        <v>06.01.</v>
      </c>
      <c r="I421" s="66" t="str">
        <f aca="false">IF(NOT(ISBLANK($J421)),LEFT($J421,9),"")</f>
        <v>06.01.02.</v>
      </c>
      <c r="J421" s="66" t="s">
        <v>1767</v>
      </c>
      <c r="K421" s="63" t="s">
        <v>54</v>
      </c>
      <c r="L421" s="66" t="str">
        <f aca="false">IF(NOT(ISBLANK($N421)),LEFT($N421,9),"")</f>
        <v>05.16.02.</v>
      </c>
      <c r="M421" s="66" t="str">
        <f aca="false">IF(NOT(ISBLANK($N421)),LEFT($N421,12),"")</f>
        <v>05.16.02.03.</v>
      </c>
      <c r="N421" s="66" t="s">
        <v>1768</v>
      </c>
      <c r="O421" s="66" t="s">
        <v>1769</v>
      </c>
      <c r="P421" s="63" t="s">
        <v>54</v>
      </c>
      <c r="Q421" s="66" t="str">
        <f aca="false">IF(NOT(ISBLANK($S421)),LEFT($S421,12),"")</f>
        <v>05.14.05.03.</v>
      </c>
      <c r="R421" s="66" t="str">
        <f aca="false">IF(NOT(ISBLANK($S421)),LEFT($S421,18),"")</f>
        <v>05.14.05.03.01.01.</v>
      </c>
      <c r="S421" s="66" t="s">
        <v>1770</v>
      </c>
      <c r="T421" s="67" t="n">
        <v>30</v>
      </c>
    </row>
    <row r="422" customFormat="false" ht="10.15" hidden="false" customHeight="false" outlineLevel="0" collapsed="false">
      <c r="A422" s="66" t="str">
        <f aca="false">IF(NOT(ISBLANK($B422)),LEFT($B422,3),"")</f>
        <v/>
      </c>
      <c r="B422" s="66"/>
      <c r="C422" s="63" t="s">
        <v>54</v>
      </c>
      <c r="D422" s="66" t="str">
        <f aca="false">IF(NOT(ISBLANK($F422)),LEFT($F422,3),"")</f>
        <v/>
      </c>
      <c r="E422" s="66" t="str">
        <f aca="false">IF(NOT(ISBLANK($F422)),LEFT($F422,6),"")</f>
        <v/>
      </c>
      <c r="F422" s="66"/>
      <c r="G422" s="63" t="s">
        <v>54</v>
      </c>
      <c r="H422" s="66" t="str">
        <f aca="false">IF(NOT(ISBLANK($J422)),LEFT($J422,6),"")</f>
        <v>06.01.</v>
      </c>
      <c r="I422" s="66" t="str">
        <f aca="false">IF(NOT(ISBLANK($J422)),LEFT($J422,9),"")</f>
        <v>06.01.03.</v>
      </c>
      <c r="J422" s="66" t="s">
        <v>1771</v>
      </c>
      <c r="K422" s="63" t="s">
        <v>54</v>
      </c>
      <c r="L422" s="66" t="str">
        <f aca="false">IF(NOT(ISBLANK($N422)),LEFT($N422,9),"")</f>
        <v>05.16.03.</v>
      </c>
      <c r="M422" s="66" t="str">
        <f aca="false">IF(NOT(ISBLANK($N422)),LEFT($N422,12),"")</f>
        <v>05.16.03.01.</v>
      </c>
      <c r="N422" s="66" t="s">
        <v>1772</v>
      </c>
      <c r="O422" s="66" t="s">
        <v>1773</v>
      </c>
      <c r="P422" s="63" t="s">
        <v>54</v>
      </c>
      <c r="Q422" s="66" t="str">
        <f aca="false">IF(NOT(ISBLANK($S422)),LEFT($S422,12),"")</f>
        <v>05.15.01.01.</v>
      </c>
      <c r="R422" s="66" t="str">
        <f aca="false">IF(NOT(ISBLANK($S422)),LEFT($S422,18),"")</f>
        <v>05.15.01.01.01.01.</v>
      </c>
      <c r="S422" s="66" t="s">
        <v>1774</v>
      </c>
      <c r="T422" s="67" t="n">
        <v>4</v>
      </c>
    </row>
    <row r="423" customFormat="false" ht="10.15" hidden="false" customHeight="false" outlineLevel="0" collapsed="false">
      <c r="A423" s="66" t="str">
        <f aca="false">IF(NOT(ISBLANK($B423)),LEFT($B423,3),"")</f>
        <v/>
      </c>
      <c r="B423" s="66"/>
      <c r="C423" s="63" t="s">
        <v>54</v>
      </c>
      <c r="D423" s="66" t="str">
        <f aca="false">IF(NOT(ISBLANK($F423)),LEFT($F423,3),"")</f>
        <v/>
      </c>
      <c r="E423" s="66" t="str">
        <f aca="false">IF(NOT(ISBLANK($F423)),LEFT($F423,6),"")</f>
        <v/>
      </c>
      <c r="F423" s="66"/>
      <c r="G423" s="63" t="s">
        <v>54</v>
      </c>
      <c r="H423" s="66" t="str">
        <f aca="false">IF(NOT(ISBLANK($J423)),LEFT($J423,6),"")</f>
        <v>06.01.</v>
      </c>
      <c r="I423" s="66" t="str">
        <f aca="false">IF(NOT(ISBLANK($J423)),LEFT($J423,9),"")</f>
        <v>06.01.04.</v>
      </c>
      <c r="J423" s="66" t="s">
        <v>1775</v>
      </c>
      <c r="K423" s="63" t="s">
        <v>54</v>
      </c>
      <c r="L423" s="66" t="str">
        <f aca="false">IF(NOT(ISBLANK($N423)),LEFT($N423,9),"")</f>
        <v>05.16.03.</v>
      </c>
      <c r="M423" s="66" t="str">
        <f aca="false">IF(NOT(ISBLANK($N423)),LEFT($N423,12),"")</f>
        <v>05.16.03.02.</v>
      </c>
      <c r="N423" s="66" t="s">
        <v>1776</v>
      </c>
      <c r="O423" s="66" t="s">
        <v>1777</v>
      </c>
      <c r="P423" s="63" t="s">
        <v>54</v>
      </c>
      <c r="Q423" s="66" t="str">
        <f aca="false">IF(NOT(ISBLANK($S423)),LEFT($S423,12),"")</f>
        <v>05.15.01.02.</v>
      </c>
      <c r="R423" s="66" t="str">
        <f aca="false">IF(NOT(ISBLANK($S423)),LEFT($S423,18),"")</f>
        <v>05.15.01.02.01.01.</v>
      </c>
      <c r="S423" s="66" t="s">
        <v>1778</v>
      </c>
      <c r="T423" s="67" t="n">
        <v>8</v>
      </c>
    </row>
    <row r="424" customFormat="false" ht="10.15" hidden="false" customHeight="false" outlineLevel="0" collapsed="false">
      <c r="A424" s="66" t="str">
        <f aca="false">IF(NOT(ISBLANK($B424)),LEFT($B424,3),"")</f>
        <v/>
      </c>
      <c r="B424" s="66"/>
      <c r="C424" s="63" t="s">
        <v>54</v>
      </c>
      <c r="D424" s="66" t="str">
        <f aca="false">IF(NOT(ISBLANK($F424)),LEFT($F424,3),"")</f>
        <v/>
      </c>
      <c r="E424" s="66" t="str">
        <f aca="false">IF(NOT(ISBLANK($F424)),LEFT($F424,6),"")</f>
        <v/>
      </c>
      <c r="F424" s="66"/>
      <c r="G424" s="63" t="s">
        <v>54</v>
      </c>
      <c r="H424" s="66" t="str">
        <f aca="false">IF(NOT(ISBLANK($J424)),LEFT($J424,6),"")</f>
        <v>06.01.</v>
      </c>
      <c r="I424" s="66" t="str">
        <f aca="false">IF(NOT(ISBLANK($J424)),LEFT($J424,9),"")</f>
        <v>06.01.05.</v>
      </c>
      <c r="J424" s="66" t="s">
        <v>1779</v>
      </c>
      <c r="K424" s="63" t="s">
        <v>54</v>
      </c>
      <c r="L424" s="66" t="str">
        <f aca="false">IF(NOT(ISBLANK($N424)),LEFT($N424,9),"")</f>
        <v>05.16.03.</v>
      </c>
      <c r="M424" s="66" t="str">
        <f aca="false">IF(NOT(ISBLANK($N424)),LEFT($N424,12),"")</f>
        <v>05.16.03.03.</v>
      </c>
      <c r="N424" s="66" t="s">
        <v>1780</v>
      </c>
      <c r="O424" s="66" t="s">
        <v>1781</v>
      </c>
      <c r="P424" s="63" t="s">
        <v>54</v>
      </c>
      <c r="Q424" s="66" t="str">
        <f aca="false">IF(NOT(ISBLANK($S424)),LEFT($S424,12),"")</f>
        <v>05.15.01.03.</v>
      </c>
      <c r="R424" s="66" t="str">
        <f aca="false">IF(NOT(ISBLANK($S424)),LEFT($S424,18),"")</f>
        <v>05.15.01.03.01.01.</v>
      </c>
      <c r="S424" s="66" t="s">
        <v>1782</v>
      </c>
      <c r="T424" s="67" t="n">
        <v>12</v>
      </c>
    </row>
    <row r="425" customFormat="false" ht="10.15" hidden="false" customHeight="false" outlineLevel="0" collapsed="false">
      <c r="A425" s="66" t="str">
        <f aca="false">IF(NOT(ISBLANK($B425)),LEFT($B425,3),"")</f>
        <v/>
      </c>
      <c r="B425" s="66"/>
      <c r="C425" s="63" t="s">
        <v>54</v>
      </c>
      <c r="D425" s="66" t="str">
        <f aca="false">IF(NOT(ISBLANK($F425)),LEFT($F425,3),"")</f>
        <v/>
      </c>
      <c r="E425" s="66" t="str">
        <f aca="false">IF(NOT(ISBLANK($F425)),LEFT($F425,6),"")</f>
        <v/>
      </c>
      <c r="F425" s="66"/>
      <c r="G425" s="63" t="s">
        <v>54</v>
      </c>
      <c r="H425" s="66" t="str">
        <f aca="false">IF(NOT(ISBLANK($J425)),LEFT($J425,6),"")</f>
        <v>06.01.</v>
      </c>
      <c r="I425" s="66" t="str">
        <f aca="false">IF(NOT(ISBLANK($J425)),LEFT($J425,9),"")</f>
        <v>06.01.06.</v>
      </c>
      <c r="J425" s="66" t="s">
        <v>1783</v>
      </c>
      <c r="K425" s="63" t="s">
        <v>54</v>
      </c>
      <c r="L425" s="66" t="str">
        <f aca="false">IF(NOT(ISBLANK($N425)),LEFT($N425,9),"")</f>
        <v>05.16.04.</v>
      </c>
      <c r="M425" s="66" t="str">
        <f aca="false">IF(NOT(ISBLANK($N425)),LEFT($N425,12),"")</f>
        <v>05.16.04.01.</v>
      </c>
      <c r="N425" s="66" t="s">
        <v>1784</v>
      </c>
      <c r="O425" s="66" t="s">
        <v>1785</v>
      </c>
      <c r="P425" s="63" t="s">
        <v>54</v>
      </c>
      <c r="Q425" s="66" t="str">
        <f aca="false">IF(NOT(ISBLANK($S425)),LEFT($S425,12),"")</f>
        <v>05.15.02.01.</v>
      </c>
      <c r="R425" s="66" t="str">
        <f aca="false">IF(NOT(ISBLANK($S425)),LEFT($S425,18),"")</f>
        <v>05.15.02.01.01.01.</v>
      </c>
      <c r="S425" s="66" t="s">
        <v>1786</v>
      </c>
      <c r="T425" s="67" t="n">
        <v>2</v>
      </c>
    </row>
    <row r="426" customFormat="false" ht="10.15" hidden="false" customHeight="false" outlineLevel="0" collapsed="false">
      <c r="A426" s="66" t="str">
        <f aca="false">IF(NOT(ISBLANK($B426)),LEFT($B426,3),"")</f>
        <v/>
      </c>
      <c r="B426" s="66"/>
      <c r="C426" s="63" t="s">
        <v>54</v>
      </c>
      <c r="D426" s="66" t="str">
        <f aca="false">IF(NOT(ISBLANK($F426)),LEFT($F426,3),"")</f>
        <v/>
      </c>
      <c r="E426" s="66" t="str">
        <f aca="false">IF(NOT(ISBLANK($F426)),LEFT($F426,6),"")</f>
        <v/>
      </c>
      <c r="F426" s="66"/>
      <c r="G426" s="63" t="s">
        <v>54</v>
      </c>
      <c r="H426" s="66" t="str">
        <f aca="false">IF(NOT(ISBLANK($J426)),LEFT($J426,6),"")</f>
        <v>06.01.</v>
      </c>
      <c r="I426" s="66" t="str">
        <f aca="false">IF(NOT(ISBLANK($J426)),LEFT($J426,9),"")</f>
        <v>06.01.07.</v>
      </c>
      <c r="J426" s="66" t="s">
        <v>1787</v>
      </c>
      <c r="K426" s="63" t="s">
        <v>54</v>
      </c>
      <c r="L426" s="66" t="str">
        <f aca="false">IF(NOT(ISBLANK($N426)),LEFT($N426,9),"")</f>
        <v>05.16.04.</v>
      </c>
      <c r="M426" s="66" t="str">
        <f aca="false">IF(NOT(ISBLANK($N426)),LEFT($N426,12),"")</f>
        <v>05.16.04.02.</v>
      </c>
      <c r="N426" s="66" t="s">
        <v>1788</v>
      </c>
      <c r="O426" s="66" t="s">
        <v>1789</v>
      </c>
      <c r="P426" s="63" t="s">
        <v>54</v>
      </c>
      <c r="Q426" s="66" t="str">
        <f aca="false">IF(NOT(ISBLANK($S426)),LEFT($S426,12),"")</f>
        <v>05.15.02.02.</v>
      </c>
      <c r="R426" s="66" t="str">
        <f aca="false">IF(NOT(ISBLANK($S426)),LEFT($S426,18),"")</f>
        <v>05.15.02.02.01.01.</v>
      </c>
      <c r="S426" s="66" t="s">
        <v>1790</v>
      </c>
      <c r="T426" s="67" t="n">
        <v>4</v>
      </c>
    </row>
    <row r="427" customFormat="false" ht="10.15" hidden="false" customHeight="false" outlineLevel="0" collapsed="false">
      <c r="A427" s="66" t="str">
        <f aca="false">IF(NOT(ISBLANK($B427)),LEFT($B427,3),"")</f>
        <v/>
      </c>
      <c r="B427" s="66"/>
      <c r="C427" s="63" t="s">
        <v>54</v>
      </c>
      <c r="D427" s="66" t="str">
        <f aca="false">IF(NOT(ISBLANK($F427)),LEFT($F427,3),"")</f>
        <v/>
      </c>
      <c r="E427" s="66" t="str">
        <f aca="false">IF(NOT(ISBLANK($F427)),LEFT($F427,6),"")</f>
        <v/>
      </c>
      <c r="F427" s="66"/>
      <c r="G427" s="63" t="s">
        <v>54</v>
      </c>
      <c r="H427" s="66" t="str">
        <f aca="false">IF(NOT(ISBLANK($J427)),LEFT($J427,6),"")</f>
        <v>06.01.</v>
      </c>
      <c r="I427" s="66" t="str">
        <f aca="false">IF(NOT(ISBLANK($J427)),LEFT($J427,9),"")</f>
        <v>06.01.08.</v>
      </c>
      <c r="J427" s="66" t="s">
        <v>1791</v>
      </c>
      <c r="K427" s="63" t="s">
        <v>54</v>
      </c>
      <c r="L427" s="66" t="str">
        <f aca="false">IF(NOT(ISBLANK($N427)),LEFT($N427,9),"")</f>
        <v>05.16.04.</v>
      </c>
      <c r="M427" s="66" t="str">
        <f aca="false">IF(NOT(ISBLANK($N427)),LEFT($N427,12),"")</f>
        <v>05.16.04.03.</v>
      </c>
      <c r="N427" s="66" t="s">
        <v>1792</v>
      </c>
      <c r="O427" s="66" t="s">
        <v>1793</v>
      </c>
      <c r="P427" s="63" t="s">
        <v>54</v>
      </c>
      <c r="Q427" s="66" t="str">
        <f aca="false">IF(NOT(ISBLANK($S427)),LEFT($S427,12),"")</f>
        <v>05.15.02.03.</v>
      </c>
      <c r="R427" s="66" t="str">
        <f aca="false">IF(NOT(ISBLANK($S427)),LEFT($S427,18),"")</f>
        <v>05.15.02.03.01.01.</v>
      </c>
      <c r="S427" s="66" t="s">
        <v>1794</v>
      </c>
      <c r="T427" s="67" t="n">
        <v>6</v>
      </c>
    </row>
    <row r="428" customFormat="false" ht="10.15" hidden="false" customHeight="false" outlineLevel="0" collapsed="false">
      <c r="A428" s="66" t="str">
        <f aca="false">IF(NOT(ISBLANK($B428)),LEFT($B428,3),"")</f>
        <v/>
      </c>
      <c r="B428" s="66"/>
      <c r="C428" s="63" t="s">
        <v>54</v>
      </c>
      <c r="D428" s="66" t="str">
        <f aca="false">IF(NOT(ISBLANK($F428)),LEFT($F428,3),"")</f>
        <v/>
      </c>
      <c r="E428" s="66" t="str">
        <f aca="false">IF(NOT(ISBLANK($F428)),LEFT($F428,6),"")</f>
        <v/>
      </c>
      <c r="F428" s="66"/>
      <c r="G428" s="63" t="s">
        <v>54</v>
      </c>
      <c r="H428" s="66" t="str">
        <f aca="false">IF(NOT(ISBLANK($J428)),LEFT($J428,6),"")</f>
        <v>06.02.</v>
      </c>
      <c r="I428" s="66" t="str">
        <f aca="false">IF(NOT(ISBLANK($J428)),LEFT($J428,9),"")</f>
        <v>06.02.01.</v>
      </c>
      <c r="J428" s="66" t="s">
        <v>1795</v>
      </c>
      <c r="K428" s="63" t="s">
        <v>54</v>
      </c>
      <c r="L428" s="66" t="str">
        <f aca="false">IF(NOT(ISBLANK($N428)),LEFT($N428,9),"")</f>
        <v>05.16.05.</v>
      </c>
      <c r="M428" s="66" t="str">
        <f aca="false">IF(NOT(ISBLANK($N428)),LEFT($N428,12),"")</f>
        <v>05.16.05.01.</v>
      </c>
      <c r="N428" s="66" t="s">
        <v>1796</v>
      </c>
      <c r="O428" s="66" t="s">
        <v>1797</v>
      </c>
      <c r="P428" s="63" t="s">
        <v>54</v>
      </c>
      <c r="Q428" s="66" t="str">
        <f aca="false">IF(NOT(ISBLANK($S428)),LEFT($S428,12),"")</f>
        <v>05.15.03.01.</v>
      </c>
      <c r="R428" s="66" t="str">
        <f aca="false">IF(NOT(ISBLANK($S428)),LEFT($S428,18),"")</f>
        <v>05.15.03.01.01.01.</v>
      </c>
      <c r="S428" s="66" t="s">
        <v>1798</v>
      </c>
      <c r="T428" s="67" t="n">
        <v>9</v>
      </c>
    </row>
    <row r="429" customFormat="false" ht="10.15" hidden="false" customHeight="false" outlineLevel="0" collapsed="false">
      <c r="A429" s="66" t="str">
        <f aca="false">IF(NOT(ISBLANK($B429)),LEFT($B429,3),"")</f>
        <v/>
      </c>
      <c r="B429" s="66"/>
      <c r="C429" s="63" t="s">
        <v>54</v>
      </c>
      <c r="D429" s="66" t="str">
        <f aca="false">IF(NOT(ISBLANK($F429)),LEFT($F429,3),"")</f>
        <v/>
      </c>
      <c r="E429" s="66" t="str">
        <f aca="false">IF(NOT(ISBLANK($F429)),LEFT($F429,6),"")</f>
        <v/>
      </c>
      <c r="F429" s="66"/>
      <c r="G429" s="63" t="s">
        <v>54</v>
      </c>
      <c r="H429" s="66" t="str">
        <f aca="false">IF(NOT(ISBLANK($J429)),LEFT($J429,6),"")</f>
        <v>06.02.</v>
      </c>
      <c r="I429" s="66" t="str">
        <f aca="false">IF(NOT(ISBLANK($J429)),LEFT($J429,9),"")</f>
        <v>06.02.02.</v>
      </c>
      <c r="J429" s="66" t="s">
        <v>1799</v>
      </c>
      <c r="K429" s="63" t="s">
        <v>54</v>
      </c>
      <c r="L429" s="66" t="str">
        <f aca="false">IF(NOT(ISBLANK($N429)),LEFT($N429,9),"")</f>
        <v>05.16.05.</v>
      </c>
      <c r="M429" s="66" t="str">
        <f aca="false">IF(NOT(ISBLANK($N429)),LEFT($N429,12),"")</f>
        <v>05.16.05.02.</v>
      </c>
      <c r="N429" s="66" t="s">
        <v>1800</v>
      </c>
      <c r="O429" s="66" t="s">
        <v>1801</v>
      </c>
      <c r="P429" s="63" t="s">
        <v>54</v>
      </c>
      <c r="Q429" s="66" t="str">
        <f aca="false">IF(NOT(ISBLANK($S429)),LEFT($S429,12),"")</f>
        <v>05.15.04.01.</v>
      </c>
      <c r="R429" s="66" t="str">
        <f aca="false">IF(NOT(ISBLANK($S429)),LEFT($S429,18),"")</f>
        <v>05.15.04.01.01.01.</v>
      </c>
      <c r="S429" s="66" t="s">
        <v>1802</v>
      </c>
      <c r="T429" s="67" t="n">
        <v>4</v>
      </c>
    </row>
    <row r="430" customFormat="false" ht="10.15" hidden="false" customHeight="false" outlineLevel="0" collapsed="false">
      <c r="A430" s="66" t="str">
        <f aca="false">IF(NOT(ISBLANK($B430)),LEFT($B430,3),"")</f>
        <v/>
      </c>
      <c r="B430" s="66"/>
      <c r="C430" s="63" t="s">
        <v>54</v>
      </c>
      <c r="D430" s="66" t="str">
        <f aca="false">IF(NOT(ISBLANK($F430)),LEFT($F430,3),"")</f>
        <v/>
      </c>
      <c r="E430" s="66" t="str">
        <f aca="false">IF(NOT(ISBLANK($F430)),LEFT($F430,6),"")</f>
        <v/>
      </c>
      <c r="F430" s="66"/>
      <c r="G430" s="63" t="s">
        <v>54</v>
      </c>
      <c r="H430" s="66" t="str">
        <f aca="false">IF(NOT(ISBLANK($J430)),LEFT($J430,6),"")</f>
        <v>06.02.</v>
      </c>
      <c r="I430" s="66" t="str">
        <f aca="false">IF(NOT(ISBLANK($J430)),LEFT($J430,9),"")</f>
        <v>06.02.03.</v>
      </c>
      <c r="J430" s="66" t="s">
        <v>1803</v>
      </c>
      <c r="K430" s="63" t="s">
        <v>54</v>
      </c>
      <c r="L430" s="66" t="str">
        <f aca="false">IF(NOT(ISBLANK($N430)),LEFT($N430,9),"")</f>
        <v>05.16.05.</v>
      </c>
      <c r="M430" s="66" t="str">
        <f aca="false">IF(NOT(ISBLANK($N430)),LEFT($N430,12),"")</f>
        <v>05.16.05.03.</v>
      </c>
      <c r="N430" s="66" t="s">
        <v>1804</v>
      </c>
      <c r="O430" s="66" t="s">
        <v>1805</v>
      </c>
      <c r="P430" s="63" t="s">
        <v>54</v>
      </c>
      <c r="Q430" s="66" t="str">
        <f aca="false">IF(NOT(ISBLANK($S430)),LEFT($S430,12),"")</f>
        <v>05.15.05.01.</v>
      </c>
      <c r="R430" s="66" t="str">
        <f aca="false">IF(NOT(ISBLANK($S430)),LEFT($S430,18),"")</f>
        <v>05.15.05.01.01.01.</v>
      </c>
      <c r="S430" s="66" t="s">
        <v>1806</v>
      </c>
      <c r="T430" s="67" t="n">
        <v>4</v>
      </c>
    </row>
    <row r="431" customFormat="false" ht="10.15" hidden="false" customHeight="false" outlineLevel="0" collapsed="false">
      <c r="A431" s="66" t="str">
        <f aca="false">IF(NOT(ISBLANK($B431)),LEFT($B431,3),"")</f>
        <v/>
      </c>
      <c r="B431" s="66"/>
      <c r="C431" s="63" t="s">
        <v>54</v>
      </c>
      <c r="D431" s="66" t="str">
        <f aca="false">IF(NOT(ISBLANK($F431)),LEFT($F431,3),"")</f>
        <v/>
      </c>
      <c r="E431" s="66" t="str">
        <f aca="false">IF(NOT(ISBLANK($F431)),LEFT($F431,6),"")</f>
        <v/>
      </c>
      <c r="F431" s="66"/>
      <c r="G431" s="63" t="s">
        <v>54</v>
      </c>
      <c r="H431" s="66" t="str">
        <f aca="false">IF(NOT(ISBLANK($J431)),LEFT($J431,6),"")</f>
        <v>06.02.</v>
      </c>
      <c r="I431" s="66" t="str">
        <f aca="false">IF(NOT(ISBLANK($J431)),LEFT($J431,9),"")</f>
        <v>06.02.04.</v>
      </c>
      <c r="J431" s="66" t="s">
        <v>1807</v>
      </c>
      <c r="K431" s="63" t="s">
        <v>54</v>
      </c>
      <c r="L431" s="66" t="str">
        <f aca="false">IF(NOT(ISBLANK($N431)),LEFT($N431,9),"")</f>
        <v>05.16.05.</v>
      </c>
      <c r="M431" s="66" t="str">
        <f aca="false">IF(NOT(ISBLANK($N431)),LEFT($N431,12),"")</f>
        <v>05.16.05.04.</v>
      </c>
      <c r="N431" s="66" t="s">
        <v>1808</v>
      </c>
      <c r="O431" s="66" t="s">
        <v>1809</v>
      </c>
      <c r="P431" s="63" t="s">
        <v>54</v>
      </c>
      <c r="Q431" s="66" t="str">
        <f aca="false">IF(NOT(ISBLANK($S431)),LEFT($S431,12),"")</f>
        <v>05.15.05.02.</v>
      </c>
      <c r="R431" s="66" t="str">
        <f aca="false">IF(NOT(ISBLANK($S431)),LEFT($S431,18),"")</f>
        <v>05.15.05.02.01.01.</v>
      </c>
      <c r="S431" s="66" t="s">
        <v>1810</v>
      </c>
      <c r="T431" s="67" t="n">
        <v>8</v>
      </c>
    </row>
    <row r="432" customFormat="false" ht="10.15" hidden="false" customHeight="false" outlineLevel="0" collapsed="false">
      <c r="A432" s="66" t="str">
        <f aca="false">IF(NOT(ISBLANK($B432)),LEFT($B432,3),"")</f>
        <v/>
      </c>
      <c r="B432" s="66"/>
      <c r="C432" s="63" t="s">
        <v>54</v>
      </c>
      <c r="D432" s="66" t="str">
        <f aca="false">IF(NOT(ISBLANK($F432)),LEFT($F432,3),"")</f>
        <v/>
      </c>
      <c r="E432" s="66" t="str">
        <f aca="false">IF(NOT(ISBLANK($F432)),LEFT($F432,6),"")</f>
        <v/>
      </c>
      <c r="F432" s="66"/>
      <c r="G432" s="63" t="s">
        <v>54</v>
      </c>
      <c r="H432" s="66" t="str">
        <f aca="false">IF(NOT(ISBLANK($J432)),LEFT($J432,6),"")</f>
        <v>06.02.</v>
      </c>
      <c r="I432" s="66" t="str">
        <f aca="false">IF(NOT(ISBLANK($J432)),LEFT($J432,9),"")</f>
        <v>06.02.05.</v>
      </c>
      <c r="J432" s="66" t="s">
        <v>1811</v>
      </c>
      <c r="K432" s="63" t="s">
        <v>54</v>
      </c>
      <c r="L432" s="66" t="str">
        <f aca="false">IF(NOT(ISBLANK($N432)),LEFT($N432,9),"")</f>
        <v>05.16.06.</v>
      </c>
      <c r="M432" s="66" t="str">
        <f aca="false">IF(NOT(ISBLANK($N432)),LEFT($N432,12),"")</f>
        <v>05.16.06.01.</v>
      </c>
      <c r="N432" s="66" t="s">
        <v>1812</v>
      </c>
      <c r="O432" s="66" t="s">
        <v>1813</v>
      </c>
      <c r="P432" s="63" t="s">
        <v>54</v>
      </c>
      <c r="Q432" s="66" t="str">
        <f aca="false">IF(NOT(ISBLANK($S432)),LEFT($S432,12),"")</f>
        <v>05.15.05.03.</v>
      </c>
      <c r="R432" s="66" t="str">
        <f aca="false">IF(NOT(ISBLANK($S432)),LEFT($S432,18),"")</f>
        <v>05.15.05.03.01.01.</v>
      </c>
      <c r="S432" s="66" t="s">
        <v>1814</v>
      </c>
      <c r="T432" s="67" t="n">
        <v>12</v>
      </c>
    </row>
    <row r="433" customFormat="false" ht="10.15" hidden="false" customHeight="false" outlineLevel="0" collapsed="false">
      <c r="A433" s="66" t="str">
        <f aca="false">IF(NOT(ISBLANK($B433)),LEFT($B433,3),"")</f>
        <v/>
      </c>
      <c r="B433" s="66"/>
      <c r="C433" s="63" t="s">
        <v>54</v>
      </c>
      <c r="D433" s="66" t="str">
        <f aca="false">IF(NOT(ISBLANK($F433)),LEFT($F433,3),"")</f>
        <v/>
      </c>
      <c r="E433" s="66" t="str">
        <f aca="false">IF(NOT(ISBLANK($F433)),LEFT($F433,6),"")</f>
        <v/>
      </c>
      <c r="F433" s="66"/>
      <c r="G433" s="63" t="s">
        <v>54</v>
      </c>
      <c r="H433" s="66" t="str">
        <f aca="false">IF(NOT(ISBLANK($J433)),LEFT($J433,6),"")</f>
        <v>06.02.</v>
      </c>
      <c r="I433" s="66" t="str">
        <f aca="false">IF(NOT(ISBLANK($J433)),LEFT($J433,9),"")</f>
        <v>06.02.06.</v>
      </c>
      <c r="J433" s="66" t="s">
        <v>1815</v>
      </c>
      <c r="K433" s="63" t="s">
        <v>54</v>
      </c>
      <c r="L433" s="66" t="str">
        <f aca="false">IF(NOT(ISBLANK($N433)),LEFT($N433,9),"")</f>
        <v>05.16.06.</v>
      </c>
      <c r="M433" s="66" t="str">
        <f aca="false">IF(NOT(ISBLANK($N433)),LEFT($N433,12),"")</f>
        <v>05.16.06.02.</v>
      </c>
      <c r="N433" s="66" t="s">
        <v>1816</v>
      </c>
      <c r="O433" s="66" t="s">
        <v>1817</v>
      </c>
      <c r="P433" s="63" t="s">
        <v>54</v>
      </c>
      <c r="Q433" s="66" t="str">
        <f aca="false">IF(NOT(ISBLANK($S433)),LEFT($S433,12),"")</f>
        <v>05.15.05.04.</v>
      </c>
      <c r="R433" s="66" t="str">
        <f aca="false">IF(NOT(ISBLANK($S433)),LEFT($S433,18),"")</f>
        <v>05.15.05.04.01.01.</v>
      </c>
      <c r="S433" s="66" t="s">
        <v>1818</v>
      </c>
      <c r="T433" s="67" t="n">
        <v>2</v>
      </c>
    </row>
    <row r="434" customFormat="false" ht="10.15" hidden="false" customHeight="false" outlineLevel="0" collapsed="false">
      <c r="A434" s="66" t="str">
        <f aca="false">IF(NOT(ISBLANK($B434)),LEFT($B434,3),"")</f>
        <v/>
      </c>
      <c r="B434" s="66"/>
      <c r="C434" s="63" t="s">
        <v>54</v>
      </c>
      <c r="D434" s="66" t="str">
        <f aca="false">IF(NOT(ISBLANK($F434)),LEFT($F434,3),"")</f>
        <v/>
      </c>
      <c r="E434" s="66" t="str">
        <f aca="false">IF(NOT(ISBLANK($F434)),LEFT($F434,6),"")</f>
        <v/>
      </c>
      <c r="F434" s="66"/>
      <c r="G434" s="63" t="s">
        <v>54</v>
      </c>
      <c r="H434" s="66" t="str">
        <f aca="false">IF(NOT(ISBLANK($J434)),LEFT($J434,6),"")</f>
        <v>06.02.</v>
      </c>
      <c r="I434" s="66" t="str">
        <f aca="false">IF(NOT(ISBLANK($J434)),LEFT($J434,9),"")</f>
        <v>06.02.07.</v>
      </c>
      <c r="J434" s="66" t="s">
        <v>1819</v>
      </c>
      <c r="K434" s="63" t="s">
        <v>54</v>
      </c>
      <c r="L434" s="66" t="str">
        <f aca="false">IF(NOT(ISBLANK($N434)),LEFT($N434,9),"")</f>
        <v>05.16.06.</v>
      </c>
      <c r="M434" s="66" t="str">
        <f aca="false">IF(NOT(ISBLANK($N434)),LEFT($N434,12),"")</f>
        <v>05.16.06.03.</v>
      </c>
      <c r="N434" s="66" t="s">
        <v>1820</v>
      </c>
      <c r="O434" s="66" t="s">
        <v>1821</v>
      </c>
      <c r="P434" s="63" t="s">
        <v>54</v>
      </c>
      <c r="Q434" s="66" t="str">
        <f aca="false">IF(NOT(ISBLANK($S434)),LEFT($S434,12),"")</f>
        <v>05.15.05.05.</v>
      </c>
      <c r="R434" s="66" t="str">
        <f aca="false">IF(NOT(ISBLANK($S434)),LEFT($S434,18),"")</f>
        <v>05.15.05.05.01.01.</v>
      </c>
      <c r="S434" s="66" t="s">
        <v>1822</v>
      </c>
      <c r="T434" s="67" t="n">
        <v>4</v>
      </c>
    </row>
    <row r="435" customFormat="false" ht="10.15" hidden="false" customHeight="false" outlineLevel="0" collapsed="false">
      <c r="A435" s="66" t="str">
        <f aca="false">IF(NOT(ISBLANK($B435)),LEFT($B435,3),"")</f>
        <v/>
      </c>
      <c r="B435" s="66"/>
      <c r="C435" s="63" t="s">
        <v>54</v>
      </c>
      <c r="D435" s="66" t="str">
        <f aca="false">IF(NOT(ISBLANK($F435)),LEFT($F435,3),"")</f>
        <v/>
      </c>
      <c r="E435" s="66" t="str">
        <f aca="false">IF(NOT(ISBLANK($F435)),LEFT($F435,6),"")</f>
        <v/>
      </c>
      <c r="F435" s="66"/>
      <c r="G435" s="63" t="s">
        <v>54</v>
      </c>
      <c r="H435" s="66" t="str">
        <f aca="false">IF(NOT(ISBLANK($J435)),LEFT($J435,6),"")</f>
        <v>06.02.</v>
      </c>
      <c r="I435" s="66" t="str">
        <f aca="false">IF(NOT(ISBLANK($J435)),LEFT($J435,9),"")</f>
        <v>06.02.08.</v>
      </c>
      <c r="J435" s="66" t="s">
        <v>1823</v>
      </c>
      <c r="K435" s="63" t="s">
        <v>54</v>
      </c>
      <c r="L435" s="66" t="str">
        <f aca="false">IF(NOT(ISBLANK($N435)),LEFT($N435,9),"")</f>
        <v>05.16.06.</v>
      </c>
      <c r="M435" s="66" t="str">
        <f aca="false">IF(NOT(ISBLANK($N435)),LEFT($N435,12),"")</f>
        <v>05.16.06.04.</v>
      </c>
      <c r="N435" s="66" t="s">
        <v>1824</v>
      </c>
      <c r="O435" s="66" t="s">
        <v>1825</v>
      </c>
      <c r="P435" s="63" t="s">
        <v>54</v>
      </c>
      <c r="Q435" s="66" t="str">
        <f aca="false">IF(NOT(ISBLANK($S435)),LEFT($S435,12),"")</f>
        <v>05.15.05.06.</v>
      </c>
      <c r="R435" s="66" t="str">
        <f aca="false">IF(NOT(ISBLANK($S435)),LEFT($S435,18),"")</f>
        <v>05.15.05.06.01.01.</v>
      </c>
      <c r="S435" s="66" t="s">
        <v>1826</v>
      </c>
      <c r="T435" s="67" t="n">
        <v>6</v>
      </c>
    </row>
    <row r="436" customFormat="false" ht="10.15" hidden="false" customHeight="false" outlineLevel="0" collapsed="false">
      <c r="A436" s="66" t="str">
        <f aca="false">IF(NOT(ISBLANK($B436)),LEFT($B436,3),"")</f>
        <v/>
      </c>
      <c r="B436" s="66"/>
      <c r="C436" s="63" t="s">
        <v>54</v>
      </c>
      <c r="D436" s="66" t="str">
        <f aca="false">IF(NOT(ISBLANK($F436)),LEFT($F436,3),"")</f>
        <v/>
      </c>
      <c r="E436" s="66" t="str">
        <f aca="false">IF(NOT(ISBLANK($F436)),LEFT($F436,6),"")</f>
        <v/>
      </c>
      <c r="F436" s="66"/>
      <c r="G436" s="63" t="s">
        <v>54</v>
      </c>
      <c r="H436" s="66" t="str">
        <f aca="false">IF(NOT(ISBLANK($J436)),LEFT($J436,6),"")</f>
        <v>06.02.</v>
      </c>
      <c r="I436" s="66" t="str">
        <f aca="false">IF(NOT(ISBLANK($J436)),LEFT($J436,9),"")</f>
        <v>06.02.09.</v>
      </c>
      <c r="J436" s="66" t="s">
        <v>1827</v>
      </c>
      <c r="K436" s="63" t="s">
        <v>54</v>
      </c>
      <c r="L436" s="66" t="str">
        <f aca="false">IF(NOT(ISBLANK($N436)),LEFT($N436,9),"")</f>
        <v>05.16.07.</v>
      </c>
      <c r="M436" s="66" t="str">
        <f aca="false">IF(NOT(ISBLANK($N436)),LEFT($N436,12),"")</f>
        <v>05.16.07.01.</v>
      </c>
      <c r="N436" s="66" t="s">
        <v>1828</v>
      </c>
      <c r="O436" s="66" t="s">
        <v>1829</v>
      </c>
      <c r="P436" s="63" t="s">
        <v>54</v>
      </c>
      <c r="Q436" s="66" t="str">
        <f aca="false">IF(NOT(ISBLANK($S436)),LEFT($S436,12),"")</f>
        <v>05.15.07.01.</v>
      </c>
      <c r="R436" s="66" t="str">
        <f aca="false">IF(NOT(ISBLANK($S436)),LEFT($S436,18),"")</f>
        <v>05.15.07.01.01.01.</v>
      </c>
      <c r="S436" s="66" t="s">
        <v>1830</v>
      </c>
      <c r="T436" s="67" t="n">
        <v>4</v>
      </c>
    </row>
    <row r="437" customFormat="false" ht="10.15" hidden="false" customHeight="false" outlineLevel="0" collapsed="false">
      <c r="A437" s="66" t="str">
        <f aca="false">IF(NOT(ISBLANK($B437)),LEFT($B437,3),"")</f>
        <v/>
      </c>
      <c r="B437" s="66"/>
      <c r="C437" s="63" t="s">
        <v>54</v>
      </c>
      <c r="D437" s="66" t="str">
        <f aca="false">IF(NOT(ISBLANK($F437)),LEFT($F437,3),"")</f>
        <v/>
      </c>
      <c r="E437" s="66" t="str">
        <f aca="false">IF(NOT(ISBLANK($F437)),LEFT($F437,6),"")</f>
        <v/>
      </c>
      <c r="F437" s="66"/>
      <c r="G437" s="63" t="s">
        <v>54</v>
      </c>
      <c r="H437" s="66" t="str">
        <f aca="false">IF(NOT(ISBLANK($J437)),LEFT($J437,6),"")</f>
        <v>06.02.</v>
      </c>
      <c r="I437" s="66" t="str">
        <f aca="false">IF(NOT(ISBLANK($J437)),LEFT($J437,9),"")</f>
        <v>06.02.10.</v>
      </c>
      <c r="J437" s="66" t="s">
        <v>1831</v>
      </c>
      <c r="K437" s="63" t="s">
        <v>54</v>
      </c>
      <c r="L437" s="66" t="str">
        <f aca="false">IF(NOT(ISBLANK($N437)),LEFT($N437,9),"")</f>
        <v>05.16.08.</v>
      </c>
      <c r="M437" s="66" t="str">
        <f aca="false">IF(NOT(ISBLANK($N437)),LEFT($N437,12),"")</f>
        <v>05.16.08.01.</v>
      </c>
      <c r="N437" s="66" t="s">
        <v>1832</v>
      </c>
      <c r="O437" s="66" t="s">
        <v>1833</v>
      </c>
      <c r="P437" s="63" t="s">
        <v>54</v>
      </c>
      <c r="Q437" s="66" t="str">
        <f aca="false">IF(NOT(ISBLANK($S437)),LEFT($S437,12),"")</f>
        <v>05.15.07.02.</v>
      </c>
      <c r="R437" s="66" t="str">
        <f aca="false">IF(NOT(ISBLANK($S437)),LEFT($S437,18),"")</f>
        <v>05.15.07.02.01.01.</v>
      </c>
      <c r="S437" s="66" t="s">
        <v>1834</v>
      </c>
      <c r="T437" s="67" t="n">
        <v>8</v>
      </c>
    </row>
    <row r="438" customFormat="false" ht="10.15" hidden="false" customHeight="false" outlineLevel="0" collapsed="false">
      <c r="A438" s="66" t="str">
        <f aca="false">IF(NOT(ISBLANK($B438)),LEFT($B438,3),"")</f>
        <v/>
      </c>
      <c r="B438" s="66"/>
      <c r="C438" s="63" t="s">
        <v>54</v>
      </c>
      <c r="D438" s="66" t="str">
        <f aca="false">IF(NOT(ISBLANK($F438)),LEFT($F438,3),"")</f>
        <v/>
      </c>
      <c r="E438" s="66" t="str">
        <f aca="false">IF(NOT(ISBLANK($F438)),LEFT($F438,6),"")</f>
        <v/>
      </c>
      <c r="F438" s="66"/>
      <c r="G438" s="63" t="s">
        <v>54</v>
      </c>
      <c r="H438" s="66" t="str">
        <f aca="false">IF(NOT(ISBLANK($J438)),LEFT($J438,6),"")</f>
        <v>06.02.</v>
      </c>
      <c r="I438" s="66" t="str">
        <f aca="false">IF(NOT(ISBLANK($J438)),LEFT($J438,9),"")</f>
        <v>06.02.11.</v>
      </c>
      <c r="J438" s="66" t="s">
        <v>1835</v>
      </c>
      <c r="K438" s="63" t="s">
        <v>54</v>
      </c>
      <c r="L438" s="66" t="str">
        <f aca="false">IF(NOT(ISBLANK($N438)),LEFT($N438,9),"")</f>
        <v>05.16.09.</v>
      </c>
      <c r="M438" s="66" t="str">
        <f aca="false">IF(NOT(ISBLANK($N438)),LEFT($N438,12),"")</f>
        <v>05.16.09.01.</v>
      </c>
      <c r="N438" s="66" t="s">
        <v>1836</v>
      </c>
      <c r="O438" s="66" t="s">
        <v>1837</v>
      </c>
      <c r="P438" s="63" t="s">
        <v>54</v>
      </c>
      <c r="Q438" s="66" t="str">
        <f aca="false">IF(NOT(ISBLANK($S438)),LEFT($S438,12),"")</f>
        <v>05.15.07.03.</v>
      </c>
      <c r="R438" s="66" t="str">
        <f aca="false">IF(NOT(ISBLANK($S438)),LEFT($S438,18),"")</f>
        <v>05.15.07.03.01.01.</v>
      </c>
      <c r="S438" s="66" t="s">
        <v>1838</v>
      </c>
      <c r="T438" s="67" t="n">
        <v>12</v>
      </c>
    </row>
    <row r="439" customFormat="false" ht="10.15" hidden="false" customHeight="false" outlineLevel="0" collapsed="false">
      <c r="A439" s="66" t="str">
        <f aca="false">IF(NOT(ISBLANK($B439)),LEFT($B439,3),"")</f>
        <v/>
      </c>
      <c r="B439" s="66"/>
      <c r="C439" s="63" t="s">
        <v>54</v>
      </c>
      <c r="D439" s="66" t="str">
        <f aca="false">IF(NOT(ISBLANK($F439)),LEFT($F439,3),"")</f>
        <v/>
      </c>
      <c r="E439" s="66" t="str">
        <f aca="false">IF(NOT(ISBLANK($F439)),LEFT($F439,6),"")</f>
        <v/>
      </c>
      <c r="F439" s="66"/>
      <c r="G439" s="63" t="s">
        <v>54</v>
      </c>
      <c r="H439" s="66" t="str">
        <f aca="false">IF(NOT(ISBLANK($J439)),LEFT($J439,6),"")</f>
        <v>06.02.</v>
      </c>
      <c r="I439" s="66" t="str">
        <f aca="false">IF(NOT(ISBLANK($J439)),LEFT($J439,9),"")</f>
        <v>06.02.12.</v>
      </c>
      <c r="J439" s="66" t="s">
        <v>1839</v>
      </c>
      <c r="K439" s="63" t="s">
        <v>54</v>
      </c>
      <c r="L439" s="66" t="str">
        <f aca="false">IF(NOT(ISBLANK($N439)),LEFT($N439,9),"")</f>
        <v>05.16.09.</v>
      </c>
      <c r="M439" s="66" t="str">
        <f aca="false">IF(NOT(ISBLANK($N439)),LEFT($N439,12),"")</f>
        <v>05.16.09.02.</v>
      </c>
      <c r="N439" s="66" t="s">
        <v>1840</v>
      </c>
      <c r="O439" s="66" t="s">
        <v>1841</v>
      </c>
      <c r="P439" s="63" t="s">
        <v>54</v>
      </c>
      <c r="Q439" s="66" t="str">
        <f aca="false">IF(NOT(ISBLANK($S439)),LEFT($S439,12),"")</f>
        <v>05.15.08.01.</v>
      </c>
      <c r="R439" s="66" t="str">
        <f aca="false">IF(NOT(ISBLANK($S439)),LEFT($S439,18),"")</f>
        <v>05.15.08.01.01.01.</v>
      </c>
      <c r="S439" s="66" t="s">
        <v>1842</v>
      </c>
      <c r="T439" s="67" t="n">
        <v>2</v>
      </c>
    </row>
    <row r="440" customFormat="false" ht="10.15" hidden="false" customHeight="false" outlineLevel="0" collapsed="false">
      <c r="A440" s="66" t="str">
        <f aca="false">IF(NOT(ISBLANK($B440)),LEFT($B440,3),"")</f>
        <v/>
      </c>
      <c r="B440" s="66"/>
      <c r="C440" s="63" t="s">
        <v>54</v>
      </c>
      <c r="D440" s="66" t="str">
        <f aca="false">IF(NOT(ISBLANK($F440)),LEFT($F440,3),"")</f>
        <v/>
      </c>
      <c r="E440" s="66" t="str">
        <f aca="false">IF(NOT(ISBLANK($F440)),LEFT($F440,6),"")</f>
        <v/>
      </c>
      <c r="F440" s="66"/>
      <c r="G440" s="63" t="s">
        <v>54</v>
      </c>
      <c r="H440" s="66" t="str">
        <f aca="false">IF(NOT(ISBLANK($J440)),LEFT($J440,6),"")</f>
        <v>06.02.</v>
      </c>
      <c r="I440" s="66" t="str">
        <f aca="false">IF(NOT(ISBLANK($J440)),LEFT($J440,9),"")</f>
        <v>06.02.13.</v>
      </c>
      <c r="J440" s="66" t="s">
        <v>1843</v>
      </c>
      <c r="K440" s="63" t="s">
        <v>54</v>
      </c>
      <c r="L440" s="66" t="str">
        <f aca="false">IF(NOT(ISBLANK($N440)),LEFT($N440,9),"")</f>
        <v>05.16.09.</v>
      </c>
      <c r="M440" s="66" t="str">
        <f aca="false">IF(NOT(ISBLANK($N440)),LEFT($N440,12),"")</f>
        <v>05.16.09.03.</v>
      </c>
      <c r="N440" s="66" t="s">
        <v>1844</v>
      </c>
      <c r="O440" s="66" t="s">
        <v>1845</v>
      </c>
      <c r="P440" s="63" t="s">
        <v>54</v>
      </c>
      <c r="Q440" s="66" t="str">
        <f aca="false">IF(NOT(ISBLANK($S440)),LEFT($S440,12),"")</f>
        <v>05.15.08.02.</v>
      </c>
      <c r="R440" s="66" t="str">
        <f aca="false">IF(NOT(ISBLANK($S440)),LEFT($S440,18),"")</f>
        <v>05.15.08.02.01.01.</v>
      </c>
      <c r="S440" s="66" t="s">
        <v>1846</v>
      </c>
      <c r="T440" s="67" t="n">
        <v>4</v>
      </c>
    </row>
    <row r="441" customFormat="false" ht="10.15" hidden="false" customHeight="false" outlineLevel="0" collapsed="false">
      <c r="A441" s="66" t="str">
        <f aca="false">IF(NOT(ISBLANK($B441)),LEFT($B441,3),"")</f>
        <v/>
      </c>
      <c r="B441" s="66"/>
      <c r="C441" s="63" t="s">
        <v>54</v>
      </c>
      <c r="D441" s="66" t="str">
        <f aca="false">IF(NOT(ISBLANK($F441)),LEFT($F441,3),"")</f>
        <v/>
      </c>
      <c r="E441" s="66" t="str">
        <f aca="false">IF(NOT(ISBLANK($F441)),LEFT($F441,6),"")</f>
        <v/>
      </c>
      <c r="F441" s="66"/>
      <c r="G441" s="63" t="s">
        <v>54</v>
      </c>
      <c r="H441" s="66" t="str">
        <f aca="false">IF(NOT(ISBLANK($J441)),LEFT($J441,6),"")</f>
        <v>06.02.</v>
      </c>
      <c r="I441" s="66" t="str">
        <f aca="false">IF(NOT(ISBLANK($J441)),LEFT($J441,9),"")</f>
        <v>06.02.14.</v>
      </c>
      <c r="J441" s="66" t="s">
        <v>1847</v>
      </c>
      <c r="K441" s="63" t="s">
        <v>54</v>
      </c>
      <c r="L441" s="66" t="str">
        <f aca="false">IF(NOT(ISBLANK($N441)),LEFT($N441,9),"")</f>
        <v>05.16.10.</v>
      </c>
      <c r="M441" s="66" t="str">
        <f aca="false">IF(NOT(ISBLANK($N441)),LEFT($N441,12),"")</f>
        <v>05.16.10.01.</v>
      </c>
      <c r="N441" s="66" t="s">
        <v>1848</v>
      </c>
      <c r="O441" s="66" t="s">
        <v>1849</v>
      </c>
      <c r="P441" s="63" t="s">
        <v>54</v>
      </c>
      <c r="Q441" s="66" t="str">
        <f aca="false">IF(NOT(ISBLANK($S441)),LEFT($S441,12),"")</f>
        <v>05.15.08.03.</v>
      </c>
      <c r="R441" s="66" t="str">
        <f aca="false">IF(NOT(ISBLANK($S441)),LEFT($S441,18),"")</f>
        <v>05.15.08.03.01.01.</v>
      </c>
      <c r="S441" s="66" t="s">
        <v>1850</v>
      </c>
      <c r="T441" s="67" t="n">
        <v>6</v>
      </c>
    </row>
    <row r="442" customFormat="false" ht="10.15" hidden="false" customHeight="false" outlineLevel="0" collapsed="false">
      <c r="A442" s="66" t="str">
        <f aca="false">IF(NOT(ISBLANK($B442)),LEFT($B442,3),"")</f>
        <v/>
      </c>
      <c r="B442" s="66"/>
      <c r="C442" s="63" t="s">
        <v>54</v>
      </c>
      <c r="D442" s="66" t="str">
        <f aca="false">IF(NOT(ISBLANK($F442)),LEFT($F442,3),"")</f>
        <v/>
      </c>
      <c r="E442" s="66" t="str">
        <f aca="false">IF(NOT(ISBLANK($F442)),LEFT($F442,6),"")</f>
        <v/>
      </c>
      <c r="F442" s="66"/>
      <c r="G442" s="63" t="s">
        <v>54</v>
      </c>
      <c r="H442" s="66" t="str">
        <f aca="false">IF(NOT(ISBLANK($J442)),LEFT($J442,6),"")</f>
        <v>06.02.</v>
      </c>
      <c r="I442" s="66" t="str">
        <f aca="false">IF(NOT(ISBLANK($J442)),LEFT($J442,9),"")</f>
        <v>06.02.15.</v>
      </c>
      <c r="J442" s="66" t="s">
        <v>1851</v>
      </c>
      <c r="K442" s="63" t="s">
        <v>54</v>
      </c>
      <c r="L442" s="66" t="str">
        <f aca="false">IF(NOT(ISBLANK($N442)),LEFT($N442,9),"")</f>
        <v>05.16.10.</v>
      </c>
      <c r="M442" s="66" t="str">
        <f aca="false">IF(NOT(ISBLANK($N442)),LEFT($N442,12),"")</f>
        <v>05.16.10.02.</v>
      </c>
      <c r="N442" s="66" t="s">
        <v>1852</v>
      </c>
      <c r="O442" s="66" t="s">
        <v>1853</v>
      </c>
      <c r="P442" s="63" t="s">
        <v>54</v>
      </c>
      <c r="Q442" s="66" t="str">
        <f aca="false">IF(NOT(ISBLANK($S442)),LEFT($S442,12),"")</f>
        <v>05.15.09.01.</v>
      </c>
      <c r="R442" s="66" t="str">
        <f aca="false">IF(NOT(ISBLANK($S442)),LEFT($S442,18),"")</f>
        <v>05.15.09.01.01.01.</v>
      </c>
      <c r="S442" s="66" t="s">
        <v>1854</v>
      </c>
      <c r="T442" s="67" t="n">
        <v>4</v>
      </c>
    </row>
    <row r="443" customFormat="false" ht="10.15" hidden="false" customHeight="false" outlineLevel="0" collapsed="false">
      <c r="A443" s="66" t="str">
        <f aca="false">IF(NOT(ISBLANK($B443)),LEFT($B443,3),"")</f>
        <v/>
      </c>
      <c r="B443" s="66"/>
      <c r="C443" s="63" t="s">
        <v>54</v>
      </c>
      <c r="D443" s="66" t="str">
        <f aca="false">IF(NOT(ISBLANK($F443)),LEFT($F443,3),"")</f>
        <v/>
      </c>
      <c r="E443" s="66" t="str">
        <f aca="false">IF(NOT(ISBLANK($F443)),LEFT($F443,6),"")</f>
        <v/>
      </c>
      <c r="F443" s="66"/>
      <c r="G443" s="63" t="s">
        <v>54</v>
      </c>
      <c r="H443" s="66" t="str">
        <f aca="false">IF(NOT(ISBLANK($J443)),LEFT($J443,6),"")</f>
        <v>06.02.</v>
      </c>
      <c r="I443" s="66" t="str">
        <f aca="false">IF(NOT(ISBLANK($J443)),LEFT($J443,9),"")</f>
        <v>06.02.16.</v>
      </c>
      <c r="J443" s="66" t="s">
        <v>1855</v>
      </c>
      <c r="K443" s="63" t="s">
        <v>54</v>
      </c>
      <c r="L443" s="66" t="str">
        <f aca="false">IF(NOT(ISBLANK($N443)),LEFT($N443,9),"")</f>
        <v>05.16.11.</v>
      </c>
      <c r="M443" s="66" t="str">
        <f aca="false">IF(NOT(ISBLANK($N443)),LEFT($N443,12),"")</f>
        <v>05.16.11.01.</v>
      </c>
      <c r="N443" s="66" t="s">
        <v>1856</v>
      </c>
      <c r="O443" s="66" t="s">
        <v>1857</v>
      </c>
      <c r="P443" s="63" t="s">
        <v>54</v>
      </c>
      <c r="Q443" s="66" t="str">
        <f aca="false">IF(NOT(ISBLANK($S443)),LEFT($S443,12),"")</f>
        <v>05.15.09.02.</v>
      </c>
      <c r="R443" s="66" t="str">
        <f aca="false">IF(NOT(ISBLANK($S443)),LEFT($S443,18),"")</f>
        <v>05.15.09.02.01.01.</v>
      </c>
      <c r="S443" s="66" t="s">
        <v>1858</v>
      </c>
      <c r="T443" s="67" t="n">
        <v>8</v>
      </c>
    </row>
    <row r="444" customFormat="false" ht="10.15" hidden="false" customHeight="false" outlineLevel="0" collapsed="false">
      <c r="A444" s="66" t="str">
        <f aca="false">IF(NOT(ISBLANK($B444)),LEFT($B444,3),"")</f>
        <v/>
      </c>
      <c r="B444" s="66"/>
      <c r="C444" s="63" t="s">
        <v>54</v>
      </c>
      <c r="D444" s="66" t="str">
        <f aca="false">IF(NOT(ISBLANK($F444)),LEFT($F444,3),"")</f>
        <v/>
      </c>
      <c r="E444" s="66" t="str">
        <f aca="false">IF(NOT(ISBLANK($F444)),LEFT($F444,6),"")</f>
        <v/>
      </c>
      <c r="F444" s="66"/>
      <c r="G444" s="63" t="s">
        <v>54</v>
      </c>
      <c r="H444" s="66" t="str">
        <f aca="false">IF(NOT(ISBLANK($J444)),LEFT($J444,6),"")</f>
        <v>06.02.</v>
      </c>
      <c r="I444" s="66" t="str">
        <f aca="false">IF(NOT(ISBLANK($J444)),LEFT($J444,9),"")</f>
        <v>06.02.17.</v>
      </c>
      <c r="J444" s="66" t="s">
        <v>1859</v>
      </c>
      <c r="K444" s="63" t="s">
        <v>54</v>
      </c>
      <c r="L444" s="66" t="str">
        <f aca="false">IF(NOT(ISBLANK($N444)),LEFT($N444,9),"")</f>
        <v>05.16.12.</v>
      </c>
      <c r="M444" s="66" t="str">
        <f aca="false">IF(NOT(ISBLANK($N444)),LEFT($N444,12),"")</f>
        <v>05.16.12.01.</v>
      </c>
      <c r="N444" s="66" t="s">
        <v>1860</v>
      </c>
      <c r="O444" s="66" t="s">
        <v>1861</v>
      </c>
      <c r="P444" s="63" t="s">
        <v>54</v>
      </c>
      <c r="Q444" s="66" t="str">
        <f aca="false">IF(NOT(ISBLANK($S444)),LEFT($S444,12),"")</f>
        <v>05.15.09.03.</v>
      </c>
      <c r="R444" s="66" t="str">
        <f aca="false">IF(NOT(ISBLANK($S444)),LEFT($S444,18),"")</f>
        <v>05.15.09.03.01.01.</v>
      </c>
      <c r="S444" s="66" t="s">
        <v>1862</v>
      </c>
      <c r="T444" s="67" t="n">
        <v>12</v>
      </c>
    </row>
    <row r="445" customFormat="false" ht="10.15" hidden="false" customHeight="false" outlineLevel="0" collapsed="false">
      <c r="A445" s="66" t="str">
        <f aca="false">IF(NOT(ISBLANK($B445)),LEFT($B445,3),"")</f>
        <v/>
      </c>
      <c r="B445" s="66"/>
      <c r="C445" s="63" t="s">
        <v>54</v>
      </c>
      <c r="D445" s="66" t="str">
        <f aca="false">IF(NOT(ISBLANK($F445)),LEFT($F445,3),"")</f>
        <v/>
      </c>
      <c r="E445" s="66" t="str">
        <f aca="false">IF(NOT(ISBLANK($F445)),LEFT($F445,6),"")</f>
        <v/>
      </c>
      <c r="F445" s="66"/>
      <c r="G445" s="63" t="s">
        <v>54</v>
      </c>
      <c r="H445" s="66" t="str">
        <f aca="false">IF(NOT(ISBLANK($J445)),LEFT($J445,6),"")</f>
        <v>06.02.</v>
      </c>
      <c r="I445" s="66" t="str">
        <f aca="false">IF(NOT(ISBLANK($J445)),LEFT($J445,9),"")</f>
        <v>06.02.18.</v>
      </c>
      <c r="J445" s="66" t="s">
        <v>1863</v>
      </c>
      <c r="K445" s="63" t="s">
        <v>54</v>
      </c>
      <c r="L445" s="66" t="str">
        <f aca="false">IF(NOT(ISBLANK($N445)),LEFT($N445,9),"")</f>
        <v>05.16.13.</v>
      </c>
      <c r="M445" s="66" t="str">
        <f aca="false">IF(NOT(ISBLANK($N445)),LEFT($N445,12),"")</f>
        <v>05.16.13.01.</v>
      </c>
      <c r="N445" s="66" t="s">
        <v>1864</v>
      </c>
      <c r="O445" s="66" t="s">
        <v>1865</v>
      </c>
      <c r="P445" s="63" t="s">
        <v>54</v>
      </c>
      <c r="Q445" s="66" t="str">
        <f aca="false">IF(NOT(ISBLANK($S445)),LEFT($S445,12),"")</f>
        <v>05.15.10.01.</v>
      </c>
      <c r="R445" s="66" t="str">
        <f aca="false">IF(NOT(ISBLANK($S445)),LEFT($S445,18),"")</f>
        <v>05.15.10.01.01.01.</v>
      </c>
      <c r="S445" s="66" t="s">
        <v>1866</v>
      </c>
      <c r="T445" s="67" t="n">
        <v>2</v>
      </c>
    </row>
    <row r="446" customFormat="false" ht="10.15" hidden="false" customHeight="false" outlineLevel="0" collapsed="false">
      <c r="A446" s="66" t="str">
        <f aca="false">IF(NOT(ISBLANK($B446)),LEFT($B446,3),"")</f>
        <v/>
      </c>
      <c r="B446" s="66"/>
      <c r="C446" s="63" t="s">
        <v>54</v>
      </c>
      <c r="D446" s="66" t="str">
        <f aca="false">IF(NOT(ISBLANK($F446)),LEFT($F446,3),"")</f>
        <v/>
      </c>
      <c r="E446" s="66" t="str">
        <f aca="false">IF(NOT(ISBLANK($F446)),LEFT($F446,6),"")</f>
        <v/>
      </c>
      <c r="F446" s="66"/>
      <c r="G446" s="63" t="s">
        <v>54</v>
      </c>
      <c r="H446" s="66" t="str">
        <f aca="false">IF(NOT(ISBLANK($J446)),LEFT($J446,6),"")</f>
        <v/>
      </c>
      <c r="I446" s="66" t="str">
        <f aca="false">IF(NOT(ISBLANK($J446)),LEFT($J446,9),"")</f>
        <v/>
      </c>
      <c r="J446" s="66"/>
      <c r="K446" s="63" t="s">
        <v>54</v>
      </c>
      <c r="L446" s="66" t="str">
        <f aca="false">IF(NOT(ISBLANK($N446)),LEFT($N446,9),"")</f>
        <v>05.16.14.</v>
      </c>
      <c r="M446" s="66" t="str">
        <f aca="false">IF(NOT(ISBLANK($N446)),LEFT($N446,12),"")</f>
        <v>05.16.14.01.</v>
      </c>
      <c r="N446" s="66" t="s">
        <v>1867</v>
      </c>
      <c r="O446" s="66" t="s">
        <v>1868</v>
      </c>
      <c r="P446" s="63" t="s">
        <v>54</v>
      </c>
      <c r="Q446" s="66" t="str">
        <f aca="false">IF(NOT(ISBLANK($S446)),LEFT($S446,12),"")</f>
        <v>05.15.10.02.</v>
      </c>
      <c r="R446" s="66" t="str">
        <f aca="false">IF(NOT(ISBLANK($S446)),LEFT($S446,18),"")</f>
        <v>05.15.10.02.01.01.</v>
      </c>
      <c r="S446" s="66" t="s">
        <v>1869</v>
      </c>
      <c r="T446" s="67" t="n">
        <v>4</v>
      </c>
    </row>
    <row r="447" customFormat="false" ht="10.15" hidden="false" customHeight="false" outlineLevel="0" collapsed="false">
      <c r="A447" s="66" t="str">
        <f aca="false">IF(NOT(ISBLANK($B447)),LEFT($B447,3),"")</f>
        <v/>
      </c>
      <c r="B447" s="66"/>
      <c r="C447" s="63" t="s">
        <v>54</v>
      </c>
      <c r="D447" s="66" t="str">
        <f aca="false">IF(NOT(ISBLANK($F447)),LEFT($F447,3),"")</f>
        <v/>
      </c>
      <c r="E447" s="66" t="str">
        <f aca="false">IF(NOT(ISBLANK($F447)),LEFT($F447,6),"")</f>
        <v/>
      </c>
      <c r="F447" s="66"/>
      <c r="G447" s="63" t="s">
        <v>54</v>
      </c>
      <c r="H447" s="66" t="str">
        <f aca="false">IF(NOT(ISBLANK($J447)),LEFT($J447,6),"")</f>
        <v/>
      </c>
      <c r="I447" s="66" t="str">
        <f aca="false">IF(NOT(ISBLANK($J447)),LEFT($J447,9),"")</f>
        <v/>
      </c>
      <c r="J447" s="66"/>
      <c r="K447" s="63" t="s">
        <v>54</v>
      </c>
      <c r="L447" s="66" t="str">
        <f aca="false">IF(NOT(ISBLANK($N447)),LEFT($N447,9),"")</f>
        <v>05.16.15.</v>
      </c>
      <c r="M447" s="66" t="str">
        <f aca="false">IF(NOT(ISBLANK($N447)),LEFT($N447,12),"")</f>
        <v>05.16.15.01.</v>
      </c>
      <c r="N447" s="66" t="s">
        <v>1870</v>
      </c>
      <c r="O447" s="66" t="s">
        <v>1871</v>
      </c>
      <c r="P447" s="63" t="s">
        <v>54</v>
      </c>
      <c r="Q447" s="66" t="str">
        <f aca="false">IF(NOT(ISBLANK($S447)),LEFT($S447,12),"")</f>
        <v>05.15.10.03.</v>
      </c>
      <c r="R447" s="66" t="str">
        <f aca="false">IF(NOT(ISBLANK($S447)),LEFT($S447,18),"")</f>
        <v>05.15.10.03.01.01.</v>
      </c>
      <c r="S447" s="66" t="s">
        <v>1872</v>
      </c>
      <c r="T447" s="67" t="n">
        <v>6</v>
      </c>
    </row>
    <row r="448" customFormat="false" ht="10.15" hidden="false" customHeight="false" outlineLevel="0" collapsed="false">
      <c r="A448" s="66" t="str">
        <f aca="false">IF(NOT(ISBLANK($B448)),LEFT($B448,3),"")</f>
        <v/>
      </c>
      <c r="B448" s="66"/>
      <c r="C448" s="63" t="s">
        <v>54</v>
      </c>
      <c r="D448" s="66" t="str">
        <f aca="false">IF(NOT(ISBLANK($F448)),LEFT($F448,3),"")</f>
        <v/>
      </c>
      <c r="E448" s="66" t="str">
        <f aca="false">IF(NOT(ISBLANK($F448)),LEFT($F448,6),"")</f>
        <v/>
      </c>
      <c r="F448" s="66"/>
      <c r="G448" s="63" t="s">
        <v>54</v>
      </c>
      <c r="H448" s="66" t="str">
        <f aca="false">IF(NOT(ISBLANK($J448)),LEFT($J448,6),"")</f>
        <v/>
      </c>
      <c r="I448" s="66" t="str">
        <f aca="false">IF(NOT(ISBLANK($J448)),LEFT($J448,9),"")</f>
        <v/>
      </c>
      <c r="J448" s="66"/>
      <c r="K448" s="63" t="s">
        <v>54</v>
      </c>
      <c r="L448" s="66" t="str">
        <f aca="false">IF(NOT(ISBLANK($N448)),LEFT($N448,9),"")</f>
        <v>05.16.16.</v>
      </c>
      <c r="M448" s="66" t="str">
        <f aca="false">IF(NOT(ISBLANK($N448)),LEFT($N448,12),"")</f>
        <v>05.16.16.01.</v>
      </c>
      <c r="N448" s="66" t="s">
        <v>1873</v>
      </c>
      <c r="O448" s="66" t="s">
        <v>1874</v>
      </c>
      <c r="P448" s="63" t="s">
        <v>54</v>
      </c>
      <c r="Q448" s="66" t="str">
        <f aca="false">IF(NOT(ISBLANK($S448)),LEFT($S448,12),"")</f>
        <v>05.15.11.01.</v>
      </c>
      <c r="R448" s="66" t="str">
        <f aca="false">IF(NOT(ISBLANK($S448)),LEFT($S448,18),"")</f>
        <v>05.15.11.01.01.01.</v>
      </c>
      <c r="S448" s="66" t="s">
        <v>1875</v>
      </c>
      <c r="T448" s="67" t="n">
        <v>4</v>
      </c>
    </row>
    <row r="449" customFormat="false" ht="10.15" hidden="false" customHeight="false" outlineLevel="0" collapsed="false">
      <c r="A449" s="66" t="str">
        <f aca="false">IF(NOT(ISBLANK($B449)),LEFT($B449,3),"")</f>
        <v/>
      </c>
      <c r="B449" s="66"/>
      <c r="C449" s="63" t="s">
        <v>54</v>
      </c>
      <c r="D449" s="66" t="str">
        <f aca="false">IF(NOT(ISBLANK($F449)),LEFT($F449,3),"")</f>
        <v/>
      </c>
      <c r="E449" s="66" t="str">
        <f aca="false">IF(NOT(ISBLANK($F449)),LEFT($F449,6),"")</f>
        <v/>
      </c>
      <c r="F449" s="66"/>
      <c r="G449" s="63" t="s">
        <v>54</v>
      </c>
      <c r="H449" s="66" t="str">
        <f aca="false">IF(NOT(ISBLANK($J449)),LEFT($J449,6),"")</f>
        <v/>
      </c>
      <c r="I449" s="66" t="str">
        <f aca="false">IF(NOT(ISBLANK($J449)),LEFT($J449,9),"")</f>
        <v/>
      </c>
      <c r="J449" s="66"/>
      <c r="K449" s="63" t="s">
        <v>54</v>
      </c>
      <c r="L449" s="66" t="str">
        <f aca="false">IF(NOT(ISBLANK($N449)),LEFT($N449,9),"")</f>
        <v>05.16.17.</v>
      </c>
      <c r="M449" s="66" t="str">
        <f aca="false">IF(NOT(ISBLANK($N449)),LEFT($N449,12),"")</f>
        <v>05.16.17.01.</v>
      </c>
      <c r="N449" s="66" t="s">
        <v>1876</v>
      </c>
      <c r="O449" s="66" t="s">
        <v>1877</v>
      </c>
      <c r="P449" s="63" t="s">
        <v>54</v>
      </c>
      <c r="Q449" s="66" t="str">
        <f aca="false">IF(NOT(ISBLANK($S449)),LEFT($S449,12),"")</f>
        <v>05.15.11.02.</v>
      </c>
      <c r="R449" s="66" t="str">
        <f aca="false">IF(NOT(ISBLANK($S449)),LEFT($S449,18),"")</f>
        <v>05.15.11.02.01.01.</v>
      </c>
      <c r="S449" s="66" t="s">
        <v>1878</v>
      </c>
      <c r="T449" s="67" t="n">
        <v>8</v>
      </c>
    </row>
    <row r="450" customFormat="false" ht="10.15" hidden="false" customHeight="false" outlineLevel="0" collapsed="false">
      <c r="A450" s="66" t="str">
        <f aca="false">IF(NOT(ISBLANK($B450)),LEFT($B450,3),"")</f>
        <v/>
      </c>
      <c r="B450" s="66"/>
      <c r="C450" s="63" t="s">
        <v>54</v>
      </c>
      <c r="D450" s="66" t="str">
        <f aca="false">IF(NOT(ISBLANK($F450)),LEFT($F450,3),"")</f>
        <v/>
      </c>
      <c r="E450" s="66" t="str">
        <f aca="false">IF(NOT(ISBLANK($F450)),LEFT($F450,6),"")</f>
        <v/>
      </c>
      <c r="F450" s="66"/>
      <c r="G450" s="63" t="s">
        <v>54</v>
      </c>
      <c r="H450" s="66" t="str">
        <f aca="false">IF(NOT(ISBLANK($J450)),LEFT($J450,6),"")</f>
        <v/>
      </c>
      <c r="I450" s="66" t="str">
        <f aca="false">IF(NOT(ISBLANK($J450)),LEFT($J450,9),"")</f>
        <v/>
      </c>
      <c r="J450" s="66"/>
      <c r="K450" s="63" t="s">
        <v>54</v>
      </c>
      <c r="L450" s="66" t="str">
        <f aca="false">IF(NOT(ISBLANK($N450)),LEFT($N450,9),"")</f>
        <v>05.16.17.</v>
      </c>
      <c r="M450" s="66" t="str">
        <f aca="false">IF(NOT(ISBLANK($N450)),LEFT($N450,12),"")</f>
        <v>05.16.17.02.</v>
      </c>
      <c r="N450" s="66" t="s">
        <v>1879</v>
      </c>
      <c r="O450" s="66" t="s">
        <v>1880</v>
      </c>
      <c r="P450" s="63" t="s">
        <v>54</v>
      </c>
      <c r="Q450" s="66" t="str">
        <f aca="false">IF(NOT(ISBLANK($S450)),LEFT($S450,12),"")</f>
        <v>05.15.11.03.</v>
      </c>
      <c r="R450" s="66" t="str">
        <f aca="false">IF(NOT(ISBLANK($S450)),LEFT($S450,18),"")</f>
        <v>05.15.11.03.01.01.</v>
      </c>
      <c r="S450" s="66" t="s">
        <v>1881</v>
      </c>
      <c r="T450" s="67" t="n">
        <v>12</v>
      </c>
    </row>
    <row r="451" customFormat="false" ht="10.15" hidden="false" customHeight="false" outlineLevel="0" collapsed="false">
      <c r="A451" s="66" t="str">
        <f aca="false">IF(NOT(ISBLANK($B451)),LEFT($B451,3),"")</f>
        <v/>
      </c>
      <c r="B451" s="66"/>
      <c r="C451" s="63" t="s">
        <v>54</v>
      </c>
      <c r="D451" s="66" t="str">
        <f aca="false">IF(NOT(ISBLANK($F451)),LEFT($F451,3),"")</f>
        <v/>
      </c>
      <c r="E451" s="66" t="str">
        <f aca="false">IF(NOT(ISBLANK($F451)),LEFT($F451,6),"")</f>
        <v/>
      </c>
      <c r="F451" s="66"/>
      <c r="G451" s="63" t="s">
        <v>54</v>
      </c>
      <c r="H451" s="66" t="str">
        <f aca="false">IF(NOT(ISBLANK($J451)),LEFT($J451,6),"")</f>
        <v/>
      </c>
      <c r="I451" s="66" t="str">
        <f aca="false">IF(NOT(ISBLANK($J451)),LEFT($J451,9),"")</f>
        <v/>
      </c>
      <c r="J451" s="66"/>
      <c r="K451" s="63" t="s">
        <v>54</v>
      </c>
      <c r="L451" s="66" t="str">
        <f aca="false">IF(NOT(ISBLANK($N451)),LEFT($N451,9),"")</f>
        <v>05.16.18.</v>
      </c>
      <c r="M451" s="66" t="str">
        <f aca="false">IF(NOT(ISBLANK($N451)),LEFT($N451,12),"")</f>
        <v>05.16.18.01.</v>
      </c>
      <c r="N451" s="66" t="s">
        <v>1882</v>
      </c>
      <c r="O451" s="66" t="s">
        <v>1883</v>
      </c>
      <c r="P451" s="63" t="s">
        <v>54</v>
      </c>
      <c r="Q451" s="66" t="str">
        <f aca="false">IF(NOT(ISBLANK($S451)),LEFT($S451,12),"")</f>
        <v>05.15.12.01.</v>
      </c>
      <c r="R451" s="66" t="str">
        <f aca="false">IF(NOT(ISBLANK($S451)),LEFT($S451,18),"")</f>
        <v>05.15.12.01.01.01.</v>
      </c>
      <c r="S451" s="66" t="s">
        <v>1884</v>
      </c>
      <c r="T451" s="67" t="n">
        <v>2</v>
      </c>
    </row>
    <row r="452" customFormat="false" ht="10.15" hidden="false" customHeight="false" outlineLevel="0" collapsed="false">
      <c r="A452" s="66" t="str">
        <f aca="false">IF(NOT(ISBLANK($B452)),LEFT($B452,3),"")</f>
        <v/>
      </c>
      <c r="B452" s="66"/>
      <c r="C452" s="63" t="s">
        <v>54</v>
      </c>
      <c r="D452" s="66" t="str">
        <f aca="false">IF(NOT(ISBLANK($F452)),LEFT($F452,3),"")</f>
        <v/>
      </c>
      <c r="E452" s="66" t="str">
        <f aca="false">IF(NOT(ISBLANK($F452)),LEFT($F452,6),"")</f>
        <v/>
      </c>
      <c r="F452" s="66"/>
      <c r="G452" s="63" t="s">
        <v>54</v>
      </c>
      <c r="H452" s="66" t="str">
        <f aca="false">IF(NOT(ISBLANK($J452)),LEFT($J452,6),"")</f>
        <v/>
      </c>
      <c r="I452" s="66" t="str">
        <f aca="false">IF(NOT(ISBLANK($J452)),LEFT($J452,9),"")</f>
        <v/>
      </c>
      <c r="J452" s="66"/>
      <c r="K452" s="63" t="s">
        <v>54</v>
      </c>
      <c r="L452" s="66" t="str">
        <f aca="false">IF(NOT(ISBLANK($N452)),LEFT($N452,9),"")</f>
        <v>05.16.19.</v>
      </c>
      <c r="M452" s="66" t="str">
        <f aca="false">IF(NOT(ISBLANK($N452)),LEFT($N452,12),"")</f>
        <v>05.16.19.01.</v>
      </c>
      <c r="N452" s="66" t="s">
        <v>1885</v>
      </c>
      <c r="O452" s="66" t="s">
        <v>1886</v>
      </c>
      <c r="P452" s="63" t="s">
        <v>54</v>
      </c>
      <c r="Q452" s="66" t="str">
        <f aca="false">IF(NOT(ISBLANK($S452)),LEFT($S452,12),"")</f>
        <v>05.15.12.02.</v>
      </c>
      <c r="R452" s="66" t="str">
        <f aca="false">IF(NOT(ISBLANK($S452)),LEFT($S452,18),"")</f>
        <v>05.15.12.02.01.01.</v>
      </c>
      <c r="S452" s="66" t="s">
        <v>1887</v>
      </c>
      <c r="T452" s="67" t="n">
        <v>4</v>
      </c>
    </row>
    <row r="453" customFormat="false" ht="10.15" hidden="false" customHeight="false" outlineLevel="0" collapsed="false">
      <c r="A453" s="66" t="str">
        <f aca="false">IF(NOT(ISBLANK($B453)),LEFT($B453,3),"")</f>
        <v/>
      </c>
      <c r="B453" s="66"/>
      <c r="C453" s="63" t="s">
        <v>54</v>
      </c>
      <c r="D453" s="66" t="str">
        <f aca="false">IF(NOT(ISBLANK($F453)),LEFT($F453,3),"")</f>
        <v/>
      </c>
      <c r="E453" s="66" t="str">
        <f aca="false">IF(NOT(ISBLANK($F453)),LEFT($F453,6),"")</f>
        <v/>
      </c>
      <c r="F453" s="66"/>
      <c r="G453" s="63" t="s">
        <v>54</v>
      </c>
      <c r="H453" s="66" t="str">
        <f aca="false">IF(NOT(ISBLANK($J453)),LEFT($J453,6),"")</f>
        <v/>
      </c>
      <c r="I453" s="66" t="str">
        <f aca="false">IF(NOT(ISBLANK($J453)),LEFT($J453,9),"")</f>
        <v/>
      </c>
      <c r="J453" s="66"/>
      <c r="K453" s="63" t="s">
        <v>54</v>
      </c>
      <c r="L453" s="66" t="str">
        <f aca="false">IF(NOT(ISBLANK($N453)),LEFT($N453,9),"")</f>
        <v>05.16.20.</v>
      </c>
      <c r="M453" s="66" t="str">
        <f aca="false">IF(NOT(ISBLANK($N453)),LEFT($N453,12),"")</f>
        <v>05.16.20.01.</v>
      </c>
      <c r="N453" s="66" t="s">
        <v>1888</v>
      </c>
      <c r="O453" s="66" t="s">
        <v>1889</v>
      </c>
      <c r="P453" s="63" t="s">
        <v>54</v>
      </c>
      <c r="Q453" s="66" t="str">
        <f aca="false">IF(NOT(ISBLANK($S453)),LEFT($S453,12),"")</f>
        <v>05.15.12.03.</v>
      </c>
      <c r="R453" s="66" t="str">
        <f aca="false">IF(NOT(ISBLANK($S453)),LEFT($S453,18),"")</f>
        <v>05.15.12.03.01.01.</v>
      </c>
      <c r="S453" s="66" t="s">
        <v>1890</v>
      </c>
      <c r="T453" s="67" t="n">
        <v>6</v>
      </c>
    </row>
    <row r="454" customFormat="false" ht="10.15" hidden="false" customHeight="false" outlineLevel="0" collapsed="false">
      <c r="A454" s="66" t="str">
        <f aca="false">IF(NOT(ISBLANK($B454)),LEFT($B454,3),"")</f>
        <v/>
      </c>
      <c r="B454" s="66"/>
      <c r="C454" s="63" t="s">
        <v>54</v>
      </c>
      <c r="D454" s="66" t="str">
        <f aca="false">IF(NOT(ISBLANK($F454)),LEFT($F454,3),"")</f>
        <v/>
      </c>
      <c r="E454" s="66" t="str">
        <f aca="false">IF(NOT(ISBLANK($F454)),LEFT($F454,6),"")</f>
        <v/>
      </c>
      <c r="F454" s="66"/>
      <c r="G454" s="63" t="s">
        <v>54</v>
      </c>
      <c r="H454" s="66" t="str">
        <f aca="false">IF(NOT(ISBLANK($J454)),LEFT($J454,6),"")</f>
        <v/>
      </c>
      <c r="I454" s="66" t="str">
        <f aca="false">IF(NOT(ISBLANK($J454)),LEFT($J454,9),"")</f>
        <v/>
      </c>
      <c r="J454" s="66"/>
      <c r="K454" s="63" t="s">
        <v>54</v>
      </c>
      <c r="L454" s="66" t="str">
        <f aca="false">IF(NOT(ISBLANK($N454)),LEFT($N454,9),"")</f>
        <v>05.16.21.</v>
      </c>
      <c r="M454" s="66" t="str">
        <f aca="false">IF(NOT(ISBLANK($N454)),LEFT($N454,12),"")</f>
        <v>05.16.21.01.</v>
      </c>
      <c r="N454" s="66" t="s">
        <v>1891</v>
      </c>
      <c r="O454" s="66" t="s">
        <v>1892</v>
      </c>
      <c r="P454" s="63" t="s">
        <v>54</v>
      </c>
      <c r="Q454" s="66" t="str">
        <f aca="false">IF(NOT(ISBLANK($S454)),LEFT($S454,12),"")</f>
        <v>05.15.13.01.</v>
      </c>
      <c r="R454" s="66" t="str">
        <f aca="false">IF(NOT(ISBLANK($S454)),LEFT($S454,18),"")</f>
        <v>05.15.13.01.01.01.</v>
      </c>
      <c r="S454" s="66" t="s">
        <v>1893</v>
      </c>
      <c r="T454" s="67" t="n">
        <v>4</v>
      </c>
    </row>
    <row r="455" customFormat="false" ht="10.15" hidden="false" customHeight="false" outlineLevel="0" collapsed="false">
      <c r="A455" s="66" t="str">
        <f aca="false">IF(NOT(ISBLANK($B455)),LEFT($B455,3),"")</f>
        <v/>
      </c>
      <c r="B455" s="66"/>
      <c r="C455" s="63" t="s">
        <v>54</v>
      </c>
      <c r="D455" s="66" t="str">
        <f aca="false">IF(NOT(ISBLANK($F455)),LEFT($F455,3),"")</f>
        <v/>
      </c>
      <c r="E455" s="66" t="str">
        <f aca="false">IF(NOT(ISBLANK($F455)),LEFT($F455,6),"")</f>
        <v/>
      </c>
      <c r="F455" s="66"/>
      <c r="G455" s="63" t="s">
        <v>54</v>
      </c>
      <c r="H455" s="66" t="str">
        <f aca="false">IF(NOT(ISBLANK($J455)),LEFT($J455,6),"")</f>
        <v/>
      </c>
      <c r="I455" s="66" t="str">
        <f aca="false">IF(NOT(ISBLANK($J455)),LEFT($J455,9),"")</f>
        <v/>
      </c>
      <c r="J455" s="66"/>
      <c r="K455" s="63" t="s">
        <v>54</v>
      </c>
      <c r="L455" s="66" t="str">
        <f aca="false">IF(NOT(ISBLANK($N455)),LEFT($N455,9),"")</f>
        <v>05.16.22.</v>
      </c>
      <c r="M455" s="66" t="str">
        <f aca="false">IF(NOT(ISBLANK($N455)),LEFT($N455,12),"")</f>
        <v>05.16.22.01.</v>
      </c>
      <c r="N455" s="66" t="s">
        <v>1894</v>
      </c>
      <c r="O455" s="66" t="s">
        <v>1895</v>
      </c>
      <c r="P455" s="63" t="s">
        <v>54</v>
      </c>
      <c r="Q455" s="66" t="str">
        <f aca="false">IF(NOT(ISBLANK($S455)),LEFT($S455,12),"")</f>
        <v>05.15.13.02.</v>
      </c>
      <c r="R455" s="66" t="str">
        <f aca="false">IF(NOT(ISBLANK($S455)),LEFT($S455,18),"")</f>
        <v>05.15.13.02.01.01.</v>
      </c>
      <c r="S455" s="66" t="s">
        <v>1896</v>
      </c>
      <c r="T455" s="67" t="n">
        <v>8</v>
      </c>
    </row>
    <row r="456" customFormat="false" ht="10.15" hidden="false" customHeight="false" outlineLevel="0" collapsed="false">
      <c r="A456" s="66" t="str">
        <f aca="false">IF(NOT(ISBLANK($B456)),LEFT($B456,3),"")</f>
        <v/>
      </c>
      <c r="B456" s="66"/>
      <c r="C456" s="63" t="s">
        <v>54</v>
      </c>
      <c r="D456" s="66" t="str">
        <f aca="false">IF(NOT(ISBLANK($F456)),LEFT($F456,3),"")</f>
        <v/>
      </c>
      <c r="E456" s="66" t="str">
        <f aca="false">IF(NOT(ISBLANK($F456)),LEFT($F456,6),"")</f>
        <v/>
      </c>
      <c r="F456" s="66"/>
      <c r="G456" s="63" t="s">
        <v>54</v>
      </c>
      <c r="H456" s="66" t="str">
        <f aca="false">IF(NOT(ISBLANK($J456)),LEFT($J456,6),"")</f>
        <v/>
      </c>
      <c r="I456" s="66" t="str">
        <f aca="false">IF(NOT(ISBLANK($J456)),LEFT($J456,9),"")</f>
        <v/>
      </c>
      <c r="J456" s="66"/>
      <c r="K456" s="63" t="s">
        <v>54</v>
      </c>
      <c r="L456" s="66" t="str">
        <f aca="false">IF(NOT(ISBLANK($N456)),LEFT($N456,9),"")</f>
        <v>05.16.22.</v>
      </c>
      <c r="M456" s="66" t="str">
        <f aca="false">IF(NOT(ISBLANK($N456)),LEFT($N456,12),"")</f>
        <v>05.16.22.02.</v>
      </c>
      <c r="N456" s="66" t="s">
        <v>1897</v>
      </c>
      <c r="O456" s="66" t="s">
        <v>1898</v>
      </c>
      <c r="P456" s="63" t="s">
        <v>54</v>
      </c>
      <c r="Q456" s="66" t="str">
        <f aca="false">IF(NOT(ISBLANK($S456)),LEFT($S456,12),"")</f>
        <v>05.15.13.03.</v>
      </c>
      <c r="R456" s="66" t="str">
        <f aca="false">IF(NOT(ISBLANK($S456)),LEFT($S456,18),"")</f>
        <v>05.15.13.03.01.01.</v>
      </c>
      <c r="S456" s="66" t="s">
        <v>1899</v>
      </c>
      <c r="T456" s="67" t="n">
        <v>12</v>
      </c>
    </row>
    <row r="457" customFormat="false" ht="10.15" hidden="false" customHeight="false" outlineLevel="0" collapsed="false">
      <c r="A457" s="66" t="str">
        <f aca="false">IF(NOT(ISBLANK($B457)),LEFT($B457,3),"")</f>
        <v/>
      </c>
      <c r="B457" s="66"/>
      <c r="C457" s="63" t="s">
        <v>54</v>
      </c>
      <c r="D457" s="66" t="str">
        <f aca="false">IF(NOT(ISBLANK($F457)),LEFT($F457,3),"")</f>
        <v/>
      </c>
      <c r="E457" s="66" t="str">
        <f aca="false">IF(NOT(ISBLANK($F457)),LEFT($F457,6),"")</f>
        <v/>
      </c>
      <c r="F457" s="66"/>
      <c r="G457" s="63" t="s">
        <v>54</v>
      </c>
      <c r="H457" s="66" t="str">
        <f aca="false">IF(NOT(ISBLANK($J457)),LEFT($J457,6),"")</f>
        <v/>
      </c>
      <c r="I457" s="66" t="str">
        <f aca="false">IF(NOT(ISBLANK($J457)),LEFT($J457,9),"")</f>
        <v/>
      </c>
      <c r="J457" s="66"/>
      <c r="K457" s="63" t="s">
        <v>54</v>
      </c>
      <c r="L457" s="66" t="str">
        <f aca="false">IF(NOT(ISBLANK($N457)),LEFT($N457,9),"")</f>
        <v>05.16.22.</v>
      </c>
      <c r="M457" s="66" t="str">
        <f aca="false">IF(NOT(ISBLANK($N457)),LEFT($N457,12),"")</f>
        <v>05.16.22.03.</v>
      </c>
      <c r="N457" s="66" t="s">
        <v>1900</v>
      </c>
      <c r="O457" s="66" t="s">
        <v>1901</v>
      </c>
      <c r="P457" s="63" t="s">
        <v>54</v>
      </c>
      <c r="Q457" s="66" t="str">
        <f aca="false">IF(NOT(ISBLANK($S457)),LEFT($S457,12),"")</f>
        <v>05.15.14.01.</v>
      </c>
      <c r="R457" s="66" t="str">
        <f aca="false">IF(NOT(ISBLANK($S457)),LEFT($S457,18),"")</f>
        <v>05.15.14.01.01.01.</v>
      </c>
      <c r="S457" s="66" t="s">
        <v>1902</v>
      </c>
      <c r="T457" s="67" t="n">
        <v>2</v>
      </c>
    </row>
    <row r="458" customFormat="false" ht="10.15" hidden="false" customHeight="false" outlineLevel="0" collapsed="false">
      <c r="A458" s="66" t="str">
        <f aca="false">IF(NOT(ISBLANK($B458)),LEFT($B458,3),"")</f>
        <v/>
      </c>
      <c r="B458" s="66"/>
      <c r="C458" s="63" t="s">
        <v>54</v>
      </c>
      <c r="D458" s="66" t="str">
        <f aca="false">IF(NOT(ISBLANK($F458)),LEFT($F458,3),"")</f>
        <v/>
      </c>
      <c r="E458" s="66" t="str">
        <f aca="false">IF(NOT(ISBLANK($F458)),LEFT($F458,6),"")</f>
        <v/>
      </c>
      <c r="F458" s="66"/>
      <c r="G458" s="63" t="s">
        <v>54</v>
      </c>
      <c r="H458" s="66" t="str">
        <f aca="false">IF(NOT(ISBLANK($J458)),LEFT($J458,6),"")</f>
        <v/>
      </c>
      <c r="I458" s="66" t="str">
        <f aca="false">IF(NOT(ISBLANK($J458)),LEFT($J458,9),"")</f>
        <v/>
      </c>
      <c r="J458" s="66"/>
      <c r="K458" s="63" t="s">
        <v>54</v>
      </c>
      <c r="L458" s="66" t="str">
        <f aca="false">IF(NOT(ISBLANK($N458)),LEFT($N458,9),"")</f>
        <v>05.17.01.</v>
      </c>
      <c r="M458" s="66" t="str">
        <f aca="false">IF(NOT(ISBLANK($N458)),LEFT($N458,12),"")</f>
        <v>05.17.01.01.</v>
      </c>
      <c r="N458" s="66" t="s">
        <v>1903</v>
      </c>
      <c r="O458" s="66" t="s">
        <v>1904</v>
      </c>
      <c r="P458" s="63" t="s">
        <v>54</v>
      </c>
      <c r="Q458" s="66" t="str">
        <f aca="false">IF(NOT(ISBLANK($S458)),LEFT($S458,12),"")</f>
        <v>05.15.14.02.</v>
      </c>
      <c r="R458" s="66" t="str">
        <f aca="false">IF(NOT(ISBLANK($S458)),LEFT($S458,18),"")</f>
        <v>05.15.14.02.01.01.</v>
      </c>
      <c r="S458" s="66" t="s">
        <v>1905</v>
      </c>
      <c r="T458" s="67" t="n">
        <v>4</v>
      </c>
    </row>
    <row r="459" customFormat="false" ht="10.15" hidden="false" customHeight="false" outlineLevel="0" collapsed="false">
      <c r="A459" s="66" t="str">
        <f aca="false">IF(NOT(ISBLANK($B459)),LEFT($B459,3),"")</f>
        <v/>
      </c>
      <c r="B459" s="66"/>
      <c r="C459" s="63" t="s">
        <v>54</v>
      </c>
      <c r="D459" s="66" t="str">
        <f aca="false">IF(NOT(ISBLANK($F459)),LEFT($F459,3),"")</f>
        <v/>
      </c>
      <c r="E459" s="66" t="str">
        <f aca="false">IF(NOT(ISBLANK($F459)),LEFT($F459,6),"")</f>
        <v/>
      </c>
      <c r="F459" s="66"/>
      <c r="G459" s="63" t="s">
        <v>54</v>
      </c>
      <c r="H459" s="66" t="str">
        <f aca="false">IF(NOT(ISBLANK($J459)),LEFT($J459,6),"")</f>
        <v/>
      </c>
      <c r="I459" s="66" t="str">
        <f aca="false">IF(NOT(ISBLANK($J459)),LEFT($J459,9),"")</f>
        <v/>
      </c>
      <c r="J459" s="66"/>
      <c r="K459" s="63" t="s">
        <v>54</v>
      </c>
      <c r="L459" s="66" t="str">
        <f aca="false">IF(NOT(ISBLANK($N459)),LEFT($N459,9),"")</f>
        <v>05.17.02.</v>
      </c>
      <c r="M459" s="66" t="str">
        <f aca="false">IF(NOT(ISBLANK($N459)),LEFT($N459,12),"")</f>
        <v>05.17.02.01.</v>
      </c>
      <c r="N459" s="66" t="s">
        <v>1906</v>
      </c>
      <c r="O459" s="66" t="s">
        <v>1907</v>
      </c>
      <c r="P459" s="63" t="s">
        <v>54</v>
      </c>
      <c r="Q459" s="66" t="str">
        <f aca="false">IF(NOT(ISBLANK($S459)),LEFT($S459,12),"")</f>
        <v>05.15.14.03.</v>
      </c>
      <c r="R459" s="66" t="str">
        <f aca="false">IF(NOT(ISBLANK($S459)),LEFT($S459,18),"")</f>
        <v>05.15.14.03.01.01.</v>
      </c>
      <c r="S459" s="66" t="s">
        <v>1908</v>
      </c>
      <c r="T459" s="67" t="n">
        <v>6</v>
      </c>
    </row>
    <row r="460" customFormat="false" ht="10.15" hidden="false" customHeight="false" outlineLevel="0" collapsed="false">
      <c r="A460" s="66" t="str">
        <f aca="false">IF(NOT(ISBLANK($B460)),LEFT($B460,3),"")</f>
        <v/>
      </c>
      <c r="B460" s="66"/>
      <c r="C460" s="63" t="s">
        <v>54</v>
      </c>
      <c r="D460" s="66" t="str">
        <f aca="false">IF(NOT(ISBLANK($F460)),LEFT($F460,3),"")</f>
        <v/>
      </c>
      <c r="E460" s="66" t="str">
        <f aca="false">IF(NOT(ISBLANK($F460)),LEFT($F460,6),"")</f>
        <v/>
      </c>
      <c r="F460" s="66"/>
      <c r="G460" s="63" t="s">
        <v>54</v>
      </c>
      <c r="H460" s="66" t="str">
        <f aca="false">IF(NOT(ISBLANK($J460)),LEFT($J460,6),"")</f>
        <v/>
      </c>
      <c r="I460" s="66" t="str">
        <f aca="false">IF(NOT(ISBLANK($J460)),LEFT($J460,9),"")</f>
        <v/>
      </c>
      <c r="J460" s="66"/>
      <c r="K460" s="63" t="s">
        <v>54</v>
      </c>
      <c r="L460" s="66" t="str">
        <f aca="false">IF(NOT(ISBLANK($N460)),LEFT($N460,9),"")</f>
        <v>05.17.03.</v>
      </c>
      <c r="M460" s="66" t="str">
        <f aca="false">IF(NOT(ISBLANK($N460)),LEFT($N460,12),"")</f>
        <v>05.17.03.01.</v>
      </c>
      <c r="N460" s="66" t="s">
        <v>1909</v>
      </c>
      <c r="O460" s="66" t="s">
        <v>1910</v>
      </c>
      <c r="P460" s="63" t="s">
        <v>54</v>
      </c>
      <c r="Q460" s="66" t="str">
        <f aca="false">IF(NOT(ISBLANK($S460)),LEFT($S460,12),"")</f>
        <v>05.16.01.01.</v>
      </c>
      <c r="R460" s="66" t="str">
        <f aca="false">IF(NOT(ISBLANK($S460)),LEFT($S460,18),"")</f>
        <v>05.16.01.01.01.01.</v>
      </c>
      <c r="S460" s="66" t="s">
        <v>1911</v>
      </c>
      <c r="T460" s="67" t="n">
        <v>6</v>
      </c>
    </row>
    <row r="461" customFormat="false" ht="10.15" hidden="false" customHeight="false" outlineLevel="0" collapsed="false">
      <c r="A461" s="66" t="str">
        <f aca="false">IF(NOT(ISBLANK($B461)),LEFT($B461,3),"")</f>
        <v/>
      </c>
      <c r="B461" s="66"/>
      <c r="C461" s="63" t="s">
        <v>54</v>
      </c>
      <c r="D461" s="66" t="str">
        <f aca="false">IF(NOT(ISBLANK($F461)),LEFT($F461,3),"")</f>
        <v/>
      </c>
      <c r="E461" s="66" t="str">
        <f aca="false">IF(NOT(ISBLANK($F461)),LEFT($F461,6),"")</f>
        <v/>
      </c>
      <c r="F461" s="66"/>
      <c r="G461" s="63" t="s">
        <v>54</v>
      </c>
      <c r="H461" s="66" t="str">
        <f aca="false">IF(NOT(ISBLANK($J461)),LEFT($J461,6),"")</f>
        <v/>
      </c>
      <c r="I461" s="66" t="str">
        <f aca="false">IF(NOT(ISBLANK($J461)),LEFT($J461,9),"")</f>
        <v/>
      </c>
      <c r="J461" s="66"/>
      <c r="K461" s="63" t="s">
        <v>54</v>
      </c>
      <c r="L461" s="66" t="str">
        <f aca="false">IF(NOT(ISBLANK($N461)),LEFT($N461,9),"")</f>
        <v>05.17.04.</v>
      </c>
      <c r="M461" s="66" t="str">
        <f aca="false">IF(NOT(ISBLANK($N461)),LEFT($N461,12),"")</f>
        <v>05.17.04.01.</v>
      </c>
      <c r="N461" s="66" t="s">
        <v>1912</v>
      </c>
      <c r="O461" s="66" t="s">
        <v>1913</v>
      </c>
      <c r="P461" s="63" t="s">
        <v>54</v>
      </c>
      <c r="Q461" s="66" t="str">
        <f aca="false">IF(NOT(ISBLANK($S461)),LEFT($S461,12),"")</f>
        <v>05.16.01.02.</v>
      </c>
      <c r="R461" s="66" t="str">
        <f aca="false">IF(NOT(ISBLANK($S461)),LEFT($S461,18),"")</f>
        <v>05.16.01.02.01.01.</v>
      </c>
      <c r="S461" s="66" t="s">
        <v>1914</v>
      </c>
      <c r="T461" s="67" t="n">
        <v>12</v>
      </c>
    </row>
    <row r="462" customFormat="false" ht="10.15" hidden="false" customHeight="false" outlineLevel="0" collapsed="false">
      <c r="A462" s="66" t="str">
        <f aca="false">IF(NOT(ISBLANK($B462)),LEFT($B462,3),"")</f>
        <v/>
      </c>
      <c r="B462" s="66"/>
      <c r="C462" s="63" t="s">
        <v>54</v>
      </c>
      <c r="D462" s="66" t="str">
        <f aca="false">IF(NOT(ISBLANK($F462)),LEFT($F462,3),"")</f>
        <v/>
      </c>
      <c r="E462" s="66" t="str">
        <f aca="false">IF(NOT(ISBLANK($F462)),LEFT($F462,6),"")</f>
        <v/>
      </c>
      <c r="F462" s="66"/>
      <c r="G462" s="63" t="s">
        <v>54</v>
      </c>
      <c r="H462" s="66" t="str">
        <f aca="false">IF(NOT(ISBLANK($J462)),LEFT($J462,6),"")</f>
        <v/>
      </c>
      <c r="I462" s="66" t="str">
        <f aca="false">IF(NOT(ISBLANK($J462)),LEFT($J462,9),"")</f>
        <v/>
      </c>
      <c r="J462" s="66"/>
      <c r="K462" s="63" t="s">
        <v>54</v>
      </c>
      <c r="L462" s="66" t="str">
        <f aca="false">IF(NOT(ISBLANK($N462)),LEFT($N462,9),"")</f>
        <v>05.17.05.</v>
      </c>
      <c r="M462" s="66" t="str">
        <f aca="false">IF(NOT(ISBLANK($N462)),LEFT($N462,12),"")</f>
        <v>05.17.05.01.</v>
      </c>
      <c r="N462" s="66" t="s">
        <v>1915</v>
      </c>
      <c r="O462" s="66" t="s">
        <v>1916</v>
      </c>
      <c r="P462" s="63" t="s">
        <v>54</v>
      </c>
      <c r="Q462" s="66" t="str">
        <f aca="false">IF(NOT(ISBLANK($S462)),LEFT($S462,12),"")</f>
        <v>05.16.01.03.</v>
      </c>
      <c r="R462" s="66" t="str">
        <f aca="false">IF(NOT(ISBLANK($S462)),LEFT($S462,18),"")</f>
        <v>05.16.01.03.01.01.</v>
      </c>
      <c r="S462" s="66" t="s">
        <v>1917</v>
      </c>
      <c r="T462" s="67" t="n">
        <v>24</v>
      </c>
    </row>
    <row r="463" customFormat="false" ht="10.15" hidden="false" customHeight="false" outlineLevel="0" collapsed="false">
      <c r="A463" s="66" t="str">
        <f aca="false">IF(NOT(ISBLANK($B463)),LEFT($B463,3),"")</f>
        <v/>
      </c>
      <c r="B463" s="66"/>
      <c r="C463" s="63" t="s">
        <v>54</v>
      </c>
      <c r="D463" s="66" t="str">
        <f aca="false">IF(NOT(ISBLANK($F463)),LEFT($F463,3),"")</f>
        <v/>
      </c>
      <c r="E463" s="66" t="str">
        <f aca="false">IF(NOT(ISBLANK($F463)),LEFT($F463,6),"")</f>
        <v/>
      </c>
      <c r="F463" s="66"/>
      <c r="G463" s="63" t="s">
        <v>54</v>
      </c>
      <c r="H463" s="66" t="str">
        <f aca="false">IF(NOT(ISBLANK($J463)),LEFT($J463,6),"")</f>
        <v/>
      </c>
      <c r="I463" s="66" t="str">
        <f aca="false">IF(NOT(ISBLANK($J463)),LEFT($J463,9),"")</f>
        <v/>
      </c>
      <c r="J463" s="66"/>
      <c r="K463" s="63" t="s">
        <v>54</v>
      </c>
      <c r="L463" s="66" t="str">
        <f aca="false">IF(NOT(ISBLANK($N463)),LEFT($N463,9),"")</f>
        <v>05.17.06.</v>
      </c>
      <c r="M463" s="66" t="str">
        <f aca="false">IF(NOT(ISBLANK($N463)),LEFT($N463,12),"")</f>
        <v>05.17.06.01.</v>
      </c>
      <c r="N463" s="66" t="s">
        <v>34</v>
      </c>
      <c r="O463" s="66" t="s">
        <v>1918</v>
      </c>
      <c r="P463" s="63" t="s">
        <v>54</v>
      </c>
      <c r="Q463" s="66" t="str">
        <f aca="false">IF(NOT(ISBLANK($S463)),LEFT($S463,12),"")</f>
        <v>05.16.02.01.</v>
      </c>
      <c r="R463" s="66" t="str">
        <f aca="false">IF(NOT(ISBLANK($S463)),LEFT($S463,18),"")</f>
        <v>05.16.02.01.01.01.</v>
      </c>
      <c r="S463" s="66" t="s">
        <v>1919</v>
      </c>
      <c r="T463" s="67" t="n">
        <v>3</v>
      </c>
    </row>
    <row r="464" customFormat="false" ht="10.15" hidden="false" customHeight="false" outlineLevel="0" collapsed="false">
      <c r="A464" s="66" t="str">
        <f aca="false">IF(NOT(ISBLANK($B464)),LEFT($B464,3),"")</f>
        <v/>
      </c>
      <c r="B464" s="66"/>
      <c r="C464" s="63" t="s">
        <v>54</v>
      </c>
      <c r="D464" s="66" t="str">
        <f aca="false">IF(NOT(ISBLANK($F464)),LEFT($F464,3),"")</f>
        <v/>
      </c>
      <c r="E464" s="66" t="str">
        <f aca="false">IF(NOT(ISBLANK($F464)),LEFT($F464,6),"")</f>
        <v/>
      </c>
      <c r="F464" s="66"/>
      <c r="G464" s="63" t="s">
        <v>54</v>
      </c>
      <c r="H464" s="66" t="str">
        <f aca="false">IF(NOT(ISBLANK($J464)),LEFT($J464,6),"")</f>
        <v/>
      </c>
      <c r="I464" s="66" t="str">
        <f aca="false">IF(NOT(ISBLANK($J464)),LEFT($J464,9),"")</f>
        <v/>
      </c>
      <c r="J464" s="66"/>
      <c r="K464" s="63" t="s">
        <v>54</v>
      </c>
      <c r="L464" s="66" t="str">
        <f aca="false">IF(NOT(ISBLANK($N464)),LEFT($N464,9),"")</f>
        <v>05.17.07.</v>
      </c>
      <c r="M464" s="66" t="str">
        <f aca="false">IF(NOT(ISBLANK($N464)),LEFT($N464,12),"")</f>
        <v>05.17.07.01.</v>
      </c>
      <c r="N464" s="66" t="s">
        <v>37</v>
      </c>
      <c r="O464" s="66" t="s">
        <v>1920</v>
      </c>
      <c r="P464" s="63" t="s">
        <v>54</v>
      </c>
      <c r="Q464" s="66" t="str">
        <f aca="false">IF(NOT(ISBLANK($S464)),LEFT($S464,12),"")</f>
        <v>05.16.02.02.</v>
      </c>
      <c r="R464" s="66" t="str">
        <f aca="false">IF(NOT(ISBLANK($S464)),LEFT($S464,18),"")</f>
        <v>05.16.02.02.01.01.</v>
      </c>
      <c r="S464" s="66" t="s">
        <v>1921</v>
      </c>
      <c r="T464" s="67" t="n">
        <v>6</v>
      </c>
    </row>
    <row r="465" customFormat="false" ht="10.15" hidden="false" customHeight="false" outlineLevel="0" collapsed="false">
      <c r="A465" s="66" t="str">
        <f aca="false">IF(NOT(ISBLANK($B465)),LEFT($B465,3),"")</f>
        <v/>
      </c>
      <c r="B465" s="66"/>
      <c r="C465" s="63" t="s">
        <v>54</v>
      </c>
      <c r="D465" s="66" t="str">
        <f aca="false">IF(NOT(ISBLANK($F465)),LEFT($F465,3),"")</f>
        <v/>
      </c>
      <c r="E465" s="66" t="str">
        <f aca="false">IF(NOT(ISBLANK($F465)),LEFT($F465,6),"")</f>
        <v/>
      </c>
      <c r="F465" s="66"/>
      <c r="G465" s="63" t="s">
        <v>54</v>
      </c>
      <c r="H465" s="66" t="str">
        <f aca="false">IF(NOT(ISBLANK($J465)),LEFT($J465,6),"")</f>
        <v/>
      </c>
      <c r="I465" s="66" t="str">
        <f aca="false">IF(NOT(ISBLANK($J465)),LEFT($J465,9),"")</f>
        <v/>
      </c>
      <c r="J465" s="66"/>
      <c r="K465" s="63" t="s">
        <v>54</v>
      </c>
      <c r="L465" s="66" t="str">
        <f aca="false">IF(NOT(ISBLANK($N465)),LEFT($N465,9),"")</f>
        <v>05.17.08.</v>
      </c>
      <c r="M465" s="66" t="str">
        <f aca="false">IF(NOT(ISBLANK($N465)),LEFT($N465,12),"")</f>
        <v>05.17.08.01.</v>
      </c>
      <c r="N465" s="66" t="s">
        <v>40</v>
      </c>
      <c r="O465" s="66" t="s">
        <v>1922</v>
      </c>
      <c r="P465" s="63" t="s">
        <v>54</v>
      </c>
      <c r="Q465" s="66" t="str">
        <f aca="false">IF(NOT(ISBLANK($S465)),LEFT($S465,12),"")</f>
        <v>05.16.02.03.</v>
      </c>
      <c r="R465" s="66" t="str">
        <f aca="false">IF(NOT(ISBLANK($S465)),LEFT($S465,18),"")</f>
        <v>05.16.02.03.01.01.</v>
      </c>
      <c r="S465" s="66" t="s">
        <v>1923</v>
      </c>
      <c r="T465" s="67" t="n">
        <v>12</v>
      </c>
    </row>
    <row r="466" customFormat="false" ht="10.15" hidden="false" customHeight="false" outlineLevel="0" collapsed="false">
      <c r="A466" s="66" t="str">
        <f aca="false">IF(NOT(ISBLANK($B466)),LEFT($B466,3),"")</f>
        <v/>
      </c>
      <c r="B466" s="66"/>
      <c r="C466" s="63" t="s">
        <v>54</v>
      </c>
      <c r="D466" s="66" t="str">
        <f aca="false">IF(NOT(ISBLANK($F466)),LEFT($F466,3),"")</f>
        <v/>
      </c>
      <c r="E466" s="66" t="str">
        <f aca="false">IF(NOT(ISBLANK($F466)),LEFT($F466,6),"")</f>
        <v/>
      </c>
      <c r="F466" s="66"/>
      <c r="G466" s="63" t="s">
        <v>54</v>
      </c>
      <c r="H466" s="66" t="str">
        <f aca="false">IF(NOT(ISBLANK($J466)),LEFT($J466,6),"")</f>
        <v/>
      </c>
      <c r="I466" s="66" t="str">
        <f aca="false">IF(NOT(ISBLANK($J466)),LEFT($J466,9),"")</f>
        <v/>
      </c>
      <c r="J466" s="66"/>
      <c r="K466" s="63" t="s">
        <v>54</v>
      </c>
      <c r="L466" s="66" t="str">
        <f aca="false">IF(NOT(ISBLANK($N466)),LEFT($N466,9),"")</f>
        <v>05.17.09.</v>
      </c>
      <c r="M466" s="66" t="str">
        <f aca="false">IF(NOT(ISBLANK($N466)),LEFT($N466,12),"")</f>
        <v>05.17.09.01.</v>
      </c>
      <c r="N466" s="66" t="s">
        <v>1924</v>
      </c>
      <c r="O466" s="66" t="s">
        <v>1925</v>
      </c>
      <c r="P466" s="63" t="s">
        <v>54</v>
      </c>
      <c r="Q466" s="66" t="str">
        <f aca="false">IF(NOT(ISBLANK($S466)),LEFT($S466,12),"")</f>
        <v>05.16.03.01.</v>
      </c>
      <c r="R466" s="66" t="str">
        <f aca="false">IF(NOT(ISBLANK($S466)),LEFT($S466,18),"")</f>
        <v>05.16.03.01.01.01.</v>
      </c>
      <c r="S466" s="66" t="s">
        <v>1926</v>
      </c>
      <c r="T466" s="67" t="n">
        <v>10</v>
      </c>
    </row>
    <row r="467" customFormat="false" ht="10.15" hidden="false" customHeight="false" outlineLevel="0" collapsed="false">
      <c r="A467" s="66" t="str">
        <f aca="false">IF(NOT(ISBLANK($B467)),LEFT($B467,3),"")</f>
        <v/>
      </c>
      <c r="B467" s="66"/>
      <c r="C467" s="63" t="s">
        <v>54</v>
      </c>
      <c r="D467" s="66" t="str">
        <f aca="false">IF(NOT(ISBLANK($F467)),LEFT($F467,3),"")</f>
        <v/>
      </c>
      <c r="E467" s="66" t="str">
        <f aca="false">IF(NOT(ISBLANK($F467)),LEFT($F467,6),"")</f>
        <v/>
      </c>
      <c r="F467" s="66"/>
      <c r="G467" s="63" t="s">
        <v>54</v>
      </c>
      <c r="H467" s="66" t="str">
        <f aca="false">IF(NOT(ISBLANK($J467)),LEFT($J467,6),"")</f>
        <v/>
      </c>
      <c r="I467" s="66" t="str">
        <f aca="false">IF(NOT(ISBLANK($J467)),LEFT($J467,9),"")</f>
        <v/>
      </c>
      <c r="J467" s="66"/>
      <c r="K467" s="63" t="s">
        <v>54</v>
      </c>
      <c r="L467" s="66" t="str">
        <f aca="false">IF(NOT(ISBLANK($N467)),LEFT($N467,9),"")</f>
        <v>05.17.10.</v>
      </c>
      <c r="M467" s="66" t="str">
        <f aca="false">IF(NOT(ISBLANK($N467)),LEFT($N467,12),"")</f>
        <v>05.17.10.01.</v>
      </c>
      <c r="N467" s="66" t="s">
        <v>1927</v>
      </c>
      <c r="O467" s="66" t="s">
        <v>1928</v>
      </c>
      <c r="P467" s="63" t="s">
        <v>54</v>
      </c>
      <c r="Q467" s="66" t="str">
        <f aca="false">IF(NOT(ISBLANK($S467)),LEFT($S467,12),"")</f>
        <v>05.16.03.02.</v>
      </c>
      <c r="R467" s="66" t="str">
        <f aca="false">IF(NOT(ISBLANK($S467)),LEFT($S467,18),"")</f>
        <v>05.16.03.02.01.01.</v>
      </c>
      <c r="S467" s="66" t="s">
        <v>1929</v>
      </c>
      <c r="T467" s="67" t="n">
        <v>20</v>
      </c>
    </row>
    <row r="468" customFormat="false" ht="10.15" hidden="false" customHeight="false" outlineLevel="0" collapsed="false">
      <c r="A468" s="66" t="str">
        <f aca="false">IF(NOT(ISBLANK($B468)),LEFT($B468,3),"")</f>
        <v/>
      </c>
      <c r="B468" s="66"/>
      <c r="C468" s="63" t="s">
        <v>54</v>
      </c>
      <c r="D468" s="66" t="str">
        <f aca="false">IF(NOT(ISBLANK($F468)),LEFT($F468,3),"")</f>
        <v/>
      </c>
      <c r="E468" s="66" t="str">
        <f aca="false">IF(NOT(ISBLANK($F468)),LEFT($F468,6),"")</f>
        <v/>
      </c>
      <c r="F468" s="66"/>
      <c r="G468" s="63" t="s">
        <v>54</v>
      </c>
      <c r="H468" s="66" t="str">
        <f aca="false">IF(NOT(ISBLANK($J468)),LEFT($J468,6),"")</f>
        <v/>
      </c>
      <c r="I468" s="66" t="str">
        <f aca="false">IF(NOT(ISBLANK($J468)),LEFT($J468,9),"")</f>
        <v/>
      </c>
      <c r="J468" s="66"/>
      <c r="K468" s="63" t="s">
        <v>54</v>
      </c>
      <c r="L468" s="66" t="str">
        <f aca="false">IF(NOT(ISBLANK($N468)),LEFT($N468,9),"")</f>
        <v>05.17.11.</v>
      </c>
      <c r="M468" s="66" t="str">
        <f aca="false">IF(NOT(ISBLANK($N468)),LEFT($N468,12),"")</f>
        <v>05.17.11.01.</v>
      </c>
      <c r="N468" s="66" t="s">
        <v>1930</v>
      </c>
      <c r="O468" s="66" t="s">
        <v>1931</v>
      </c>
      <c r="P468" s="63" t="s">
        <v>54</v>
      </c>
      <c r="Q468" s="66" t="str">
        <f aca="false">IF(NOT(ISBLANK($S468)),LEFT($S468,12),"")</f>
        <v>05.16.03.03.</v>
      </c>
      <c r="R468" s="66" t="str">
        <f aca="false">IF(NOT(ISBLANK($S468)),LEFT($S468,18),"")</f>
        <v>05.16.03.03.01.01.</v>
      </c>
      <c r="S468" s="66" t="s">
        <v>1932</v>
      </c>
      <c r="T468" s="67" t="n">
        <v>40</v>
      </c>
    </row>
    <row r="469" customFormat="false" ht="10.15" hidden="false" customHeight="false" outlineLevel="0" collapsed="false">
      <c r="A469" s="66" t="str">
        <f aca="false">IF(NOT(ISBLANK($B469)),LEFT($B469,3),"")</f>
        <v/>
      </c>
      <c r="B469" s="66"/>
      <c r="C469" s="63" t="s">
        <v>54</v>
      </c>
      <c r="D469" s="66" t="str">
        <f aca="false">IF(NOT(ISBLANK($F469)),LEFT($F469,3),"")</f>
        <v/>
      </c>
      <c r="E469" s="66" t="str">
        <f aca="false">IF(NOT(ISBLANK($F469)),LEFT($F469,6),"")</f>
        <v/>
      </c>
      <c r="F469" s="66"/>
      <c r="G469" s="63" t="s">
        <v>54</v>
      </c>
      <c r="H469" s="66" t="str">
        <f aca="false">IF(NOT(ISBLANK($J469)),LEFT($J469,6),"")</f>
        <v/>
      </c>
      <c r="I469" s="66" t="str">
        <f aca="false">IF(NOT(ISBLANK($J469)),LEFT($J469,9),"")</f>
        <v/>
      </c>
      <c r="J469" s="66"/>
      <c r="K469" s="63" t="s">
        <v>54</v>
      </c>
      <c r="L469" s="66" t="str">
        <f aca="false">IF(NOT(ISBLANK($N469)),LEFT($N469,9),"")</f>
        <v>05.17.12.</v>
      </c>
      <c r="M469" s="66" t="str">
        <f aca="false">IF(NOT(ISBLANK($N469)),LEFT($N469,12),"")</f>
        <v>05.17.12.01.</v>
      </c>
      <c r="N469" s="66" t="s">
        <v>1933</v>
      </c>
      <c r="O469" s="66" t="s">
        <v>1934</v>
      </c>
      <c r="P469" s="63" t="s">
        <v>54</v>
      </c>
      <c r="Q469" s="66" t="str">
        <f aca="false">IF(NOT(ISBLANK($S469)),LEFT($S469,12),"")</f>
        <v>05.16.04.01.</v>
      </c>
      <c r="R469" s="66" t="str">
        <f aca="false">IF(NOT(ISBLANK($S469)),LEFT($S469,18),"")</f>
        <v>05.16.04.01.01.01.</v>
      </c>
      <c r="S469" s="66" t="s">
        <v>1935</v>
      </c>
      <c r="T469" s="67" t="n">
        <v>5</v>
      </c>
    </row>
    <row r="470" customFormat="false" ht="10.15" hidden="false" customHeight="false" outlineLevel="0" collapsed="false">
      <c r="A470" s="66" t="str">
        <f aca="false">IF(NOT(ISBLANK($B470)),LEFT($B470,3),"")</f>
        <v/>
      </c>
      <c r="B470" s="66"/>
      <c r="C470" s="63" t="s">
        <v>54</v>
      </c>
      <c r="D470" s="66" t="str">
        <f aca="false">IF(NOT(ISBLANK($F470)),LEFT($F470,3),"")</f>
        <v/>
      </c>
      <c r="E470" s="66" t="str">
        <f aca="false">IF(NOT(ISBLANK($F470)),LEFT($F470,6),"")</f>
        <v/>
      </c>
      <c r="F470" s="66"/>
      <c r="G470" s="63" t="s">
        <v>54</v>
      </c>
      <c r="H470" s="66" t="str">
        <f aca="false">IF(NOT(ISBLANK($J470)),LEFT($J470,6),"")</f>
        <v/>
      </c>
      <c r="I470" s="66" t="str">
        <f aca="false">IF(NOT(ISBLANK($J470)),LEFT($J470,9),"")</f>
        <v/>
      </c>
      <c r="J470" s="66"/>
      <c r="K470" s="63" t="s">
        <v>54</v>
      </c>
      <c r="L470" s="66" t="str">
        <f aca="false">IF(NOT(ISBLANK($N470)),LEFT($N470,9),"")</f>
        <v>05.17.13.</v>
      </c>
      <c r="M470" s="66" t="str">
        <f aca="false">IF(NOT(ISBLANK($N470)),LEFT($N470,12),"")</f>
        <v>05.17.13.01.</v>
      </c>
      <c r="N470" s="66" t="s">
        <v>1936</v>
      </c>
      <c r="O470" s="66" t="s">
        <v>1937</v>
      </c>
      <c r="P470" s="63" t="s">
        <v>54</v>
      </c>
      <c r="Q470" s="66" t="str">
        <f aca="false">IF(NOT(ISBLANK($S470)),LEFT($S470,12),"")</f>
        <v>05.16.04.02.</v>
      </c>
      <c r="R470" s="66" t="str">
        <f aca="false">IF(NOT(ISBLANK($S470)),LEFT($S470,18),"")</f>
        <v>05.16.04.02.01.01.</v>
      </c>
      <c r="S470" s="66" t="s">
        <v>1938</v>
      </c>
      <c r="T470" s="67" t="n">
        <v>10</v>
      </c>
    </row>
    <row r="471" customFormat="false" ht="10.15" hidden="false" customHeight="false" outlineLevel="0" collapsed="false">
      <c r="A471" s="66" t="str">
        <f aca="false">IF(NOT(ISBLANK($B471)),LEFT($B471,3),"")</f>
        <v/>
      </c>
      <c r="B471" s="66"/>
      <c r="C471" s="63" t="s">
        <v>54</v>
      </c>
      <c r="D471" s="66" t="str">
        <f aca="false">IF(NOT(ISBLANK($F471)),LEFT($F471,3),"")</f>
        <v/>
      </c>
      <c r="E471" s="66" t="str">
        <f aca="false">IF(NOT(ISBLANK($F471)),LEFT($F471,6),"")</f>
        <v/>
      </c>
      <c r="F471" s="66"/>
      <c r="G471" s="63" t="s">
        <v>54</v>
      </c>
      <c r="H471" s="66" t="str">
        <f aca="false">IF(NOT(ISBLANK($J471)),LEFT($J471,6),"")</f>
        <v/>
      </c>
      <c r="I471" s="66" t="str">
        <f aca="false">IF(NOT(ISBLANK($J471)),LEFT($J471,9),"")</f>
        <v/>
      </c>
      <c r="J471" s="66"/>
      <c r="K471" s="63" t="s">
        <v>54</v>
      </c>
      <c r="L471" s="66" t="str">
        <f aca="false">IF(NOT(ISBLANK($N471)),LEFT($N471,9),"")</f>
        <v>05.17.14.</v>
      </c>
      <c r="M471" s="66" t="str">
        <f aca="false">IF(NOT(ISBLANK($N471)),LEFT($N471,12),"")</f>
        <v>05.17.14.01.</v>
      </c>
      <c r="N471" s="66" t="s">
        <v>1939</v>
      </c>
      <c r="O471" s="66" t="s">
        <v>1940</v>
      </c>
      <c r="P471" s="63" t="s">
        <v>54</v>
      </c>
      <c r="Q471" s="66" t="str">
        <f aca="false">IF(NOT(ISBLANK($S471)),LEFT($S471,12),"")</f>
        <v>05.16.04.03.</v>
      </c>
      <c r="R471" s="66" t="str">
        <f aca="false">IF(NOT(ISBLANK($S471)),LEFT($S471,18),"")</f>
        <v>05.16.04.03.01.01.</v>
      </c>
      <c r="S471" s="66" t="s">
        <v>1941</v>
      </c>
      <c r="T471" s="67" t="n">
        <v>20</v>
      </c>
    </row>
    <row r="472" customFormat="false" ht="10.15" hidden="false" customHeight="false" outlineLevel="0" collapsed="false">
      <c r="A472" s="66" t="str">
        <f aca="false">IF(NOT(ISBLANK($B472)),LEFT($B472,3),"")</f>
        <v/>
      </c>
      <c r="B472" s="66"/>
      <c r="C472" s="63" t="s">
        <v>54</v>
      </c>
      <c r="D472" s="66" t="str">
        <f aca="false">IF(NOT(ISBLANK($F472)),LEFT($F472,3),"")</f>
        <v/>
      </c>
      <c r="E472" s="66" t="str">
        <f aca="false">IF(NOT(ISBLANK($F472)),LEFT($F472,6),"")</f>
        <v/>
      </c>
      <c r="F472" s="66"/>
      <c r="G472" s="63" t="s">
        <v>54</v>
      </c>
      <c r="H472" s="66" t="str">
        <f aca="false">IF(NOT(ISBLANK($J472)),LEFT($J472,6),"")</f>
        <v/>
      </c>
      <c r="I472" s="66" t="str">
        <f aca="false">IF(NOT(ISBLANK($J472)),LEFT($J472,9),"")</f>
        <v/>
      </c>
      <c r="J472" s="66"/>
      <c r="K472" s="63" t="s">
        <v>54</v>
      </c>
      <c r="L472" s="66" t="str">
        <f aca="false">IF(NOT(ISBLANK($N472)),LEFT($N472,9),"")</f>
        <v>05.17.15.</v>
      </c>
      <c r="M472" s="66" t="str">
        <f aca="false">IF(NOT(ISBLANK($N472)),LEFT($N472,12),"")</f>
        <v>05.17.15.01.</v>
      </c>
      <c r="N472" s="66" t="s">
        <v>1942</v>
      </c>
      <c r="O472" s="66" t="s">
        <v>1943</v>
      </c>
      <c r="P472" s="63" t="s">
        <v>54</v>
      </c>
      <c r="Q472" s="66" t="str">
        <f aca="false">IF(NOT(ISBLANK($S472)),LEFT($S472,12),"")</f>
        <v>05.16.05.01.</v>
      </c>
      <c r="R472" s="66" t="str">
        <f aca="false">IF(NOT(ISBLANK($S472)),LEFT($S472,18),"")</f>
        <v>05.16.05.01.01.01.</v>
      </c>
      <c r="S472" s="66" t="s">
        <v>1944</v>
      </c>
      <c r="T472" s="67" t="n">
        <v>6</v>
      </c>
    </row>
    <row r="473" customFormat="false" ht="10.15" hidden="false" customHeight="false" outlineLevel="0" collapsed="false">
      <c r="A473" s="66" t="str">
        <f aca="false">IF(NOT(ISBLANK($B473)),LEFT($B473,3),"")</f>
        <v/>
      </c>
      <c r="B473" s="66"/>
      <c r="C473" s="63" t="s">
        <v>54</v>
      </c>
      <c r="D473" s="66" t="str">
        <f aca="false">IF(NOT(ISBLANK($F473)),LEFT($F473,3),"")</f>
        <v/>
      </c>
      <c r="E473" s="66" t="str">
        <f aca="false">IF(NOT(ISBLANK($F473)),LEFT($F473,6),"")</f>
        <v/>
      </c>
      <c r="F473" s="66"/>
      <c r="G473" s="63" t="s">
        <v>54</v>
      </c>
      <c r="H473" s="66" t="str">
        <f aca="false">IF(NOT(ISBLANK($J473)),LEFT($J473,6),"")</f>
        <v/>
      </c>
      <c r="I473" s="66" t="str">
        <f aca="false">IF(NOT(ISBLANK($J473)),LEFT($J473,9),"")</f>
        <v/>
      </c>
      <c r="J473" s="66"/>
      <c r="K473" s="63" t="s">
        <v>54</v>
      </c>
      <c r="L473" s="66" t="str">
        <f aca="false">IF(NOT(ISBLANK($N473)),LEFT($N473,9),"")</f>
        <v>05.18.01.</v>
      </c>
      <c r="M473" s="66" t="str">
        <f aca="false">IF(NOT(ISBLANK($N473)),LEFT($N473,12),"")</f>
        <v>05.18.01.01.</v>
      </c>
      <c r="N473" s="66" t="s">
        <v>1945</v>
      </c>
      <c r="O473" s="66" t="s">
        <v>1946</v>
      </c>
      <c r="P473" s="63" t="s">
        <v>54</v>
      </c>
      <c r="Q473" s="66" t="str">
        <f aca="false">IF(NOT(ISBLANK($S473)),LEFT($S473,12),"")</f>
        <v>05.16.05.02.</v>
      </c>
      <c r="R473" s="66" t="str">
        <f aca="false">IF(NOT(ISBLANK($S473)),LEFT($S473,18),"")</f>
        <v>05.16.05.02.01.01.</v>
      </c>
      <c r="S473" s="66" t="s">
        <v>1947</v>
      </c>
      <c r="T473" s="67" t="n">
        <v>12</v>
      </c>
    </row>
    <row r="474" customFormat="false" ht="10.15" hidden="false" customHeight="false" outlineLevel="0" collapsed="false">
      <c r="A474" s="66" t="str">
        <f aca="false">IF(NOT(ISBLANK($B474)),LEFT($B474,3),"")</f>
        <v/>
      </c>
      <c r="B474" s="66"/>
      <c r="C474" s="63" t="s">
        <v>54</v>
      </c>
      <c r="D474" s="66" t="str">
        <f aca="false">IF(NOT(ISBLANK($F474)),LEFT($F474,3),"")</f>
        <v/>
      </c>
      <c r="E474" s="66" t="str">
        <f aca="false">IF(NOT(ISBLANK($F474)),LEFT($F474,6),"")</f>
        <v/>
      </c>
      <c r="F474" s="66"/>
      <c r="G474" s="63" t="s">
        <v>54</v>
      </c>
      <c r="H474" s="66" t="str">
        <f aca="false">IF(NOT(ISBLANK($J474)),LEFT($J474,6),"")</f>
        <v/>
      </c>
      <c r="I474" s="66" t="str">
        <f aca="false">IF(NOT(ISBLANK($J474)),LEFT($J474,9),"")</f>
        <v/>
      </c>
      <c r="J474" s="66"/>
      <c r="K474" s="63" t="s">
        <v>54</v>
      </c>
      <c r="L474" s="66" t="str">
        <f aca="false">IF(NOT(ISBLANK($N474)),LEFT($N474,9),"")</f>
        <v>05.18.02.</v>
      </c>
      <c r="M474" s="66" t="str">
        <f aca="false">IF(NOT(ISBLANK($N474)),LEFT($N474,12),"")</f>
        <v>05.18.02.01.</v>
      </c>
      <c r="N474" s="66" t="s">
        <v>1948</v>
      </c>
      <c r="O474" s="66" t="s">
        <v>1949</v>
      </c>
      <c r="P474" s="63" t="s">
        <v>54</v>
      </c>
      <c r="Q474" s="66" t="str">
        <f aca="false">IF(NOT(ISBLANK($S474)),LEFT($S474,12),"")</f>
        <v>05.16.05.03.</v>
      </c>
      <c r="R474" s="66" t="str">
        <f aca="false">IF(NOT(ISBLANK($S474)),LEFT($S474,18),"")</f>
        <v>05.16.05.03.01.01.</v>
      </c>
      <c r="S474" s="66" t="s">
        <v>1950</v>
      </c>
      <c r="T474" s="67" t="n">
        <v>20</v>
      </c>
    </row>
    <row r="475" customFormat="false" ht="10.15" hidden="false" customHeight="false" outlineLevel="0" collapsed="false">
      <c r="A475" s="66" t="str">
        <f aca="false">IF(NOT(ISBLANK($B475)),LEFT($B475,3),"")</f>
        <v/>
      </c>
      <c r="B475" s="66"/>
      <c r="C475" s="63" t="s">
        <v>54</v>
      </c>
      <c r="D475" s="66" t="str">
        <f aca="false">IF(NOT(ISBLANK($F475)),LEFT($F475,3),"")</f>
        <v/>
      </c>
      <c r="E475" s="66" t="str">
        <f aca="false">IF(NOT(ISBLANK($F475)),LEFT($F475,6),"")</f>
        <v/>
      </c>
      <c r="F475" s="66"/>
      <c r="G475" s="63" t="s">
        <v>54</v>
      </c>
      <c r="H475" s="66" t="str">
        <f aca="false">IF(NOT(ISBLANK($J475)),LEFT($J475,6),"")</f>
        <v/>
      </c>
      <c r="I475" s="66" t="str">
        <f aca="false">IF(NOT(ISBLANK($J475)),LEFT($J475,9),"")</f>
        <v/>
      </c>
      <c r="J475" s="66"/>
      <c r="K475" s="63" t="s">
        <v>54</v>
      </c>
      <c r="L475" s="66" t="str">
        <f aca="false">IF(NOT(ISBLANK($N475)),LEFT($N475,9),"")</f>
        <v>05.18.03.</v>
      </c>
      <c r="M475" s="66" t="str">
        <f aca="false">IF(NOT(ISBLANK($N475)),LEFT($N475,12),"")</f>
        <v>05.18.03.01.</v>
      </c>
      <c r="N475" s="66" t="s">
        <v>1951</v>
      </c>
      <c r="O475" s="66" t="s">
        <v>1952</v>
      </c>
      <c r="P475" s="63" t="s">
        <v>54</v>
      </c>
      <c r="Q475" s="66" t="str">
        <f aca="false">IF(NOT(ISBLANK($S475)),LEFT($S475,12),"")</f>
        <v>05.16.05.04.</v>
      </c>
      <c r="R475" s="66" t="str">
        <f aca="false">IF(NOT(ISBLANK($S475)),LEFT($S475,18),"")</f>
        <v>05.16.05.04.01.01.</v>
      </c>
      <c r="S475" s="66" t="s">
        <v>1953</v>
      </c>
      <c r="T475" s="67" t="n">
        <v>30</v>
      </c>
    </row>
    <row r="476" customFormat="false" ht="10.15" hidden="false" customHeight="false" outlineLevel="0" collapsed="false">
      <c r="A476" s="66" t="str">
        <f aca="false">IF(NOT(ISBLANK($B476)),LEFT($B476,3),"")</f>
        <v/>
      </c>
      <c r="B476" s="66"/>
      <c r="C476" s="63" t="s">
        <v>54</v>
      </c>
      <c r="D476" s="66" t="str">
        <f aca="false">IF(NOT(ISBLANK($F476)),LEFT($F476,3),"")</f>
        <v/>
      </c>
      <c r="E476" s="66" t="str">
        <f aca="false">IF(NOT(ISBLANK($F476)),LEFT($F476,6),"")</f>
        <v/>
      </c>
      <c r="F476" s="66"/>
      <c r="G476" s="63" t="s">
        <v>54</v>
      </c>
      <c r="H476" s="66" t="str">
        <f aca="false">IF(NOT(ISBLANK($J476)),LEFT($J476,6),"")</f>
        <v/>
      </c>
      <c r="I476" s="66" t="str">
        <f aca="false">IF(NOT(ISBLANK($J476)),LEFT($J476,9),"")</f>
        <v/>
      </c>
      <c r="J476" s="66"/>
      <c r="K476" s="63" t="s">
        <v>54</v>
      </c>
      <c r="L476" s="66" t="str">
        <f aca="false">IF(NOT(ISBLANK($N476)),LEFT($N476,9),"")</f>
        <v>05.18.04.</v>
      </c>
      <c r="M476" s="66" t="str">
        <f aca="false">IF(NOT(ISBLANK($N476)),LEFT($N476,12),"")</f>
        <v>05.18.04.01.</v>
      </c>
      <c r="N476" s="66" t="s">
        <v>1954</v>
      </c>
      <c r="O476" s="66" t="s">
        <v>1955</v>
      </c>
      <c r="P476" s="63" t="s">
        <v>54</v>
      </c>
      <c r="Q476" s="66" t="str">
        <f aca="false">IF(NOT(ISBLANK($S476)),LEFT($S476,12),"")</f>
        <v>05.16.06.01.</v>
      </c>
      <c r="R476" s="66" t="str">
        <f aca="false">IF(NOT(ISBLANK($S476)),LEFT($S476,18),"")</f>
        <v>05.16.06.01.01.01.</v>
      </c>
      <c r="S476" s="66" t="s">
        <v>1956</v>
      </c>
      <c r="T476" s="67" t="n">
        <v>3</v>
      </c>
    </row>
    <row r="477" customFormat="false" ht="10.15" hidden="false" customHeight="false" outlineLevel="0" collapsed="false">
      <c r="A477" s="66" t="str">
        <f aca="false">IF(NOT(ISBLANK($B477)),LEFT($B477,3),"")</f>
        <v/>
      </c>
      <c r="B477" s="66"/>
      <c r="C477" s="63" t="s">
        <v>54</v>
      </c>
      <c r="D477" s="66" t="str">
        <f aca="false">IF(NOT(ISBLANK($F477)),LEFT($F477,3),"")</f>
        <v/>
      </c>
      <c r="E477" s="66" t="str">
        <f aca="false">IF(NOT(ISBLANK($F477)),LEFT($F477,6),"")</f>
        <v/>
      </c>
      <c r="F477" s="66"/>
      <c r="G477" s="63" t="s">
        <v>54</v>
      </c>
      <c r="H477" s="66" t="str">
        <f aca="false">IF(NOT(ISBLANK($J477)),LEFT($J477,6),"")</f>
        <v/>
      </c>
      <c r="I477" s="66" t="str">
        <f aca="false">IF(NOT(ISBLANK($J477)),LEFT($J477,9),"")</f>
        <v/>
      </c>
      <c r="J477" s="66"/>
      <c r="K477" s="63" t="s">
        <v>54</v>
      </c>
      <c r="L477" s="66" t="str">
        <f aca="false">IF(NOT(ISBLANK($N477)),LEFT($N477,9),"")</f>
        <v>05.18.05.</v>
      </c>
      <c r="M477" s="66" t="str">
        <f aca="false">IF(NOT(ISBLANK($N477)),LEFT($N477,12),"")</f>
        <v>05.18.05.01.</v>
      </c>
      <c r="N477" s="66" t="s">
        <v>1957</v>
      </c>
      <c r="O477" s="66" t="s">
        <v>1958</v>
      </c>
      <c r="P477" s="63" t="s">
        <v>54</v>
      </c>
      <c r="Q477" s="66" t="str">
        <f aca="false">IF(NOT(ISBLANK($S477)),LEFT($S477,12),"")</f>
        <v>05.16.06.02.</v>
      </c>
      <c r="R477" s="66" t="str">
        <f aca="false">IF(NOT(ISBLANK($S477)),LEFT($S477,18),"")</f>
        <v>05.16.06.02.01.01.</v>
      </c>
      <c r="S477" s="66" t="s">
        <v>1959</v>
      </c>
      <c r="T477" s="67" t="n">
        <v>6</v>
      </c>
    </row>
    <row r="478" customFormat="false" ht="10.15" hidden="false" customHeight="false" outlineLevel="0" collapsed="false">
      <c r="A478" s="66" t="str">
        <f aca="false">IF(NOT(ISBLANK($B478)),LEFT($B478,3),"")</f>
        <v/>
      </c>
      <c r="B478" s="66"/>
      <c r="C478" s="63" t="s">
        <v>54</v>
      </c>
      <c r="D478" s="66" t="str">
        <f aca="false">IF(NOT(ISBLANK($F478)),LEFT($F478,3),"")</f>
        <v/>
      </c>
      <c r="E478" s="66" t="str">
        <f aca="false">IF(NOT(ISBLANK($F478)),LEFT($F478,6),"")</f>
        <v/>
      </c>
      <c r="F478" s="66"/>
      <c r="G478" s="63" t="s">
        <v>54</v>
      </c>
      <c r="H478" s="66" t="str">
        <f aca="false">IF(NOT(ISBLANK($J478)),LEFT($J478,6),"")</f>
        <v/>
      </c>
      <c r="I478" s="66" t="str">
        <f aca="false">IF(NOT(ISBLANK($J478)),LEFT($J478,9),"")</f>
        <v/>
      </c>
      <c r="J478" s="66"/>
      <c r="K478" s="63" t="s">
        <v>54</v>
      </c>
      <c r="L478" s="66" t="str">
        <f aca="false">IF(NOT(ISBLANK($N478)),LEFT($N478,9),"")</f>
        <v>05.18.06.</v>
      </c>
      <c r="M478" s="66" t="str">
        <f aca="false">IF(NOT(ISBLANK($N478)),LEFT($N478,12),"")</f>
        <v>05.18.06.01.</v>
      </c>
      <c r="N478" s="66" t="s">
        <v>1960</v>
      </c>
      <c r="O478" s="66" t="s">
        <v>1961</v>
      </c>
      <c r="P478" s="63" t="s">
        <v>54</v>
      </c>
      <c r="Q478" s="66" t="str">
        <f aca="false">IF(NOT(ISBLANK($S478)),LEFT($S478,12),"")</f>
        <v>05.16.06.03.</v>
      </c>
      <c r="R478" s="66" t="str">
        <f aca="false">IF(NOT(ISBLANK($S478)),LEFT($S478,18),"")</f>
        <v>05.16.06.03.01.01.</v>
      </c>
      <c r="S478" s="66" t="s">
        <v>1962</v>
      </c>
      <c r="T478" s="67" t="n">
        <v>10</v>
      </c>
    </row>
    <row r="479" customFormat="false" ht="10.15" hidden="false" customHeight="false" outlineLevel="0" collapsed="false">
      <c r="A479" s="66" t="str">
        <f aca="false">IF(NOT(ISBLANK($B479)),LEFT($B479,3),"")</f>
        <v/>
      </c>
      <c r="B479" s="66"/>
      <c r="C479" s="63" t="s">
        <v>54</v>
      </c>
      <c r="D479" s="66" t="str">
        <f aca="false">IF(NOT(ISBLANK($F479)),LEFT($F479,3),"")</f>
        <v/>
      </c>
      <c r="E479" s="66" t="str">
        <f aca="false">IF(NOT(ISBLANK($F479)),LEFT($F479,6),"")</f>
        <v/>
      </c>
      <c r="F479" s="66"/>
      <c r="G479" s="63" t="s">
        <v>54</v>
      </c>
      <c r="H479" s="66" t="str">
        <f aca="false">IF(NOT(ISBLANK($J479)),LEFT($J479,6),"")</f>
        <v/>
      </c>
      <c r="I479" s="66" t="str">
        <f aca="false">IF(NOT(ISBLANK($J479)),LEFT($J479,9),"")</f>
        <v/>
      </c>
      <c r="J479" s="66"/>
      <c r="K479" s="63" t="s">
        <v>54</v>
      </c>
      <c r="L479" s="66" t="str">
        <f aca="false">IF(NOT(ISBLANK($N479)),LEFT($N479,9),"")</f>
        <v>05.18.07.</v>
      </c>
      <c r="M479" s="66" t="str">
        <f aca="false">IF(NOT(ISBLANK($N479)),LEFT($N479,12),"")</f>
        <v>05.18.07.01.</v>
      </c>
      <c r="N479" s="66" t="s">
        <v>1963</v>
      </c>
      <c r="O479" s="66" t="s">
        <v>1964</v>
      </c>
      <c r="P479" s="63" t="s">
        <v>54</v>
      </c>
      <c r="Q479" s="66" t="str">
        <f aca="false">IF(NOT(ISBLANK($S479)),LEFT($S479,12),"")</f>
        <v>05.16.06.04.</v>
      </c>
      <c r="R479" s="66" t="str">
        <f aca="false">IF(NOT(ISBLANK($S479)),LEFT($S479,18),"")</f>
        <v>05.16.06.04.01.01.</v>
      </c>
      <c r="S479" s="66" t="s">
        <v>1965</v>
      </c>
      <c r="T479" s="67" t="n">
        <v>15</v>
      </c>
    </row>
    <row r="480" customFormat="false" ht="10.15" hidden="false" customHeight="false" outlineLevel="0" collapsed="false">
      <c r="A480" s="66" t="str">
        <f aca="false">IF(NOT(ISBLANK($B480)),LEFT($B480,3),"")</f>
        <v/>
      </c>
      <c r="B480" s="66"/>
      <c r="C480" s="63" t="s">
        <v>54</v>
      </c>
      <c r="D480" s="66" t="str">
        <f aca="false">IF(NOT(ISBLANK($F480)),LEFT($F480,3),"")</f>
        <v/>
      </c>
      <c r="E480" s="66" t="str">
        <f aca="false">IF(NOT(ISBLANK($F480)),LEFT($F480,6),"")</f>
        <v/>
      </c>
      <c r="F480" s="66"/>
      <c r="G480" s="63" t="s">
        <v>54</v>
      </c>
      <c r="H480" s="66" t="str">
        <f aca="false">IF(NOT(ISBLANK($J480)),LEFT($J480,6),"")</f>
        <v/>
      </c>
      <c r="I480" s="66" t="str">
        <f aca="false">IF(NOT(ISBLANK($J480)),LEFT($J480,9),"")</f>
        <v/>
      </c>
      <c r="J480" s="66"/>
      <c r="K480" s="63" t="s">
        <v>54</v>
      </c>
      <c r="L480" s="66" t="str">
        <f aca="false">IF(NOT(ISBLANK($N480)),LEFT($N480,9),"")</f>
        <v>05.18.08.</v>
      </c>
      <c r="M480" s="66" t="str">
        <f aca="false">IF(NOT(ISBLANK($N480)),LEFT($N480,12),"")</f>
        <v>05.18.08.01.</v>
      </c>
      <c r="N480" s="66" t="s">
        <v>1966</v>
      </c>
      <c r="O480" s="66" t="s">
        <v>1967</v>
      </c>
      <c r="P480" s="63" t="s">
        <v>54</v>
      </c>
      <c r="Q480" s="66" t="str">
        <f aca="false">IF(NOT(ISBLANK($S480)),LEFT($S480,12),"")</f>
        <v>05.16.07.01.</v>
      </c>
      <c r="R480" s="66" t="str">
        <f aca="false">IF(NOT(ISBLANK($S480)),LEFT($S480,18),"")</f>
        <v>05.16.07.01.01.01.</v>
      </c>
      <c r="S480" s="66" t="s">
        <v>1968</v>
      </c>
      <c r="T480" s="67" t="n">
        <v>1</v>
      </c>
    </row>
    <row r="481" customFormat="false" ht="10.15" hidden="false" customHeight="false" outlineLevel="0" collapsed="false">
      <c r="A481" s="66" t="str">
        <f aca="false">IF(NOT(ISBLANK($B481)),LEFT($B481,3),"")</f>
        <v/>
      </c>
      <c r="B481" s="66"/>
      <c r="C481" s="63" t="s">
        <v>54</v>
      </c>
      <c r="D481" s="66" t="str">
        <f aca="false">IF(NOT(ISBLANK($F481)),LEFT($F481,3),"")</f>
        <v/>
      </c>
      <c r="E481" s="66" t="str">
        <f aca="false">IF(NOT(ISBLANK($F481)),LEFT($F481,6),"")</f>
        <v/>
      </c>
      <c r="F481" s="66"/>
      <c r="G481" s="63" t="s">
        <v>54</v>
      </c>
      <c r="H481" s="66" t="str">
        <f aca="false">IF(NOT(ISBLANK($J481)),LEFT($J481,6),"")</f>
        <v/>
      </c>
      <c r="I481" s="66" t="str">
        <f aca="false">IF(NOT(ISBLANK($J481)),LEFT($J481,9),"")</f>
        <v/>
      </c>
      <c r="J481" s="66"/>
      <c r="K481" s="63" t="s">
        <v>54</v>
      </c>
      <c r="L481" s="66" t="str">
        <f aca="false">IF(NOT(ISBLANK($N481)),LEFT($N481,9),"")</f>
        <v>05.18.09.</v>
      </c>
      <c r="M481" s="66" t="str">
        <f aca="false">IF(NOT(ISBLANK($N481)),LEFT($N481,12),"")</f>
        <v>05.18.09.01.</v>
      </c>
      <c r="N481" s="66" t="s">
        <v>1969</v>
      </c>
      <c r="O481" s="66" t="s">
        <v>1970</v>
      </c>
      <c r="P481" s="63" t="s">
        <v>54</v>
      </c>
      <c r="Q481" s="66" t="str">
        <f aca="false">IF(NOT(ISBLANK($S481)),LEFT($S481,12),"")</f>
        <v>05.16.08.01.</v>
      </c>
      <c r="R481" s="66" t="str">
        <f aca="false">IF(NOT(ISBLANK($S481)),LEFT($S481,18),"")</f>
        <v>05.16.08.01.01.01.</v>
      </c>
      <c r="S481" s="66" t="s">
        <v>1971</v>
      </c>
      <c r="T481" s="67" t="n">
        <v>0.5</v>
      </c>
    </row>
    <row r="482" customFormat="false" ht="10.15" hidden="false" customHeight="false" outlineLevel="0" collapsed="false">
      <c r="A482" s="66" t="str">
        <f aca="false">IF(NOT(ISBLANK($B482)),LEFT($B482,3),"")</f>
        <v/>
      </c>
      <c r="B482" s="66"/>
      <c r="C482" s="63" t="s">
        <v>54</v>
      </c>
      <c r="D482" s="66" t="str">
        <f aca="false">IF(NOT(ISBLANK($F482)),LEFT($F482,3),"")</f>
        <v/>
      </c>
      <c r="E482" s="66" t="str">
        <f aca="false">IF(NOT(ISBLANK($F482)),LEFT($F482,6),"")</f>
        <v/>
      </c>
      <c r="F482" s="66"/>
      <c r="G482" s="63" t="s">
        <v>54</v>
      </c>
      <c r="H482" s="66" t="str">
        <f aca="false">IF(NOT(ISBLANK($J482)),LEFT($J482,6),"")</f>
        <v/>
      </c>
      <c r="I482" s="66" t="str">
        <f aca="false">IF(NOT(ISBLANK($J482)),LEFT($J482,9),"")</f>
        <v/>
      </c>
      <c r="J482" s="66"/>
      <c r="K482" s="63" t="s">
        <v>54</v>
      </c>
      <c r="L482" s="66" t="str">
        <f aca="false">IF(NOT(ISBLANK($N482)),LEFT($N482,9),"")</f>
        <v>05.18.10.</v>
      </c>
      <c r="M482" s="66" t="str">
        <f aca="false">IF(NOT(ISBLANK($N482)),LEFT($N482,12),"")</f>
        <v>05.18.10.01.</v>
      </c>
      <c r="N482" s="66" t="s">
        <v>1972</v>
      </c>
      <c r="O482" s="66" t="s">
        <v>1973</v>
      </c>
      <c r="P482" s="63" t="s">
        <v>54</v>
      </c>
      <c r="Q482" s="66" t="str">
        <f aca="false">IF(NOT(ISBLANK($S482)),LEFT($S482,12),"")</f>
        <v>05.16.09.01.</v>
      </c>
      <c r="R482" s="66" t="str">
        <f aca="false">IF(NOT(ISBLANK($S482)),LEFT($S482,18),"")</f>
        <v>05.16.09.01.01.01.</v>
      </c>
      <c r="S482" s="66" t="s">
        <v>1974</v>
      </c>
      <c r="T482" s="67" t="n">
        <v>10</v>
      </c>
    </row>
    <row r="483" customFormat="false" ht="10.15" hidden="false" customHeight="false" outlineLevel="0" collapsed="false">
      <c r="A483" s="66" t="str">
        <f aca="false">IF(NOT(ISBLANK($B483)),LEFT($B483,3),"")</f>
        <v/>
      </c>
      <c r="B483" s="66"/>
      <c r="C483" s="63" t="s">
        <v>54</v>
      </c>
      <c r="D483" s="66" t="str">
        <f aca="false">IF(NOT(ISBLANK($F483)),LEFT($F483,3),"")</f>
        <v/>
      </c>
      <c r="E483" s="66" t="str">
        <f aca="false">IF(NOT(ISBLANK($F483)),LEFT($F483,6),"")</f>
        <v/>
      </c>
      <c r="F483" s="66"/>
      <c r="G483" s="63" t="s">
        <v>54</v>
      </c>
      <c r="H483" s="66" t="str">
        <f aca="false">IF(NOT(ISBLANK($J483)),LEFT($J483,6),"")</f>
        <v/>
      </c>
      <c r="I483" s="66" t="str">
        <f aca="false">IF(NOT(ISBLANK($J483)),LEFT($J483,9),"")</f>
        <v/>
      </c>
      <c r="J483" s="66"/>
      <c r="K483" s="63" t="s">
        <v>54</v>
      </c>
      <c r="L483" s="66" t="str">
        <f aca="false">IF(NOT(ISBLANK($N483)),LEFT($N483,9),"")</f>
        <v>05.18.11.</v>
      </c>
      <c r="M483" s="66" t="str">
        <f aca="false">IF(NOT(ISBLANK($N483)),LEFT($N483,12),"")</f>
        <v>05.18.11.01.</v>
      </c>
      <c r="N483" s="66" t="s">
        <v>1975</v>
      </c>
      <c r="O483" s="66" t="s">
        <v>1976</v>
      </c>
      <c r="P483" s="63" t="s">
        <v>54</v>
      </c>
      <c r="Q483" s="66" t="str">
        <f aca="false">IF(NOT(ISBLANK($S483)),LEFT($S483,12),"")</f>
        <v>05.16.09.02.</v>
      </c>
      <c r="R483" s="66" t="str">
        <f aca="false">IF(NOT(ISBLANK($S483)),LEFT($S483,18),"")</f>
        <v>05.16.09.02.01.01.</v>
      </c>
      <c r="S483" s="66" t="s">
        <v>1977</v>
      </c>
      <c r="T483" s="67" t="n">
        <v>20</v>
      </c>
    </row>
    <row r="484" customFormat="false" ht="10.15" hidden="false" customHeight="false" outlineLevel="0" collapsed="false">
      <c r="A484" s="66" t="str">
        <f aca="false">IF(NOT(ISBLANK($B484)),LEFT($B484,3),"")</f>
        <v/>
      </c>
      <c r="B484" s="66"/>
      <c r="C484" s="63" t="s">
        <v>54</v>
      </c>
      <c r="D484" s="66" t="str">
        <f aca="false">IF(NOT(ISBLANK($F484)),LEFT($F484,3),"")</f>
        <v/>
      </c>
      <c r="E484" s="66" t="str">
        <f aca="false">IF(NOT(ISBLANK($F484)),LEFT($F484,6),"")</f>
        <v/>
      </c>
      <c r="F484" s="66"/>
      <c r="G484" s="63" t="s">
        <v>54</v>
      </c>
      <c r="H484" s="66" t="str">
        <f aca="false">IF(NOT(ISBLANK($J484)),LEFT($J484,6),"")</f>
        <v/>
      </c>
      <c r="I484" s="66" t="str">
        <f aca="false">IF(NOT(ISBLANK($J484)),LEFT($J484,9),"")</f>
        <v/>
      </c>
      <c r="J484" s="66"/>
      <c r="K484" s="63" t="s">
        <v>54</v>
      </c>
      <c r="L484" s="66" t="str">
        <f aca="false">IF(NOT(ISBLANK($N484)),LEFT($N484,9),"")</f>
        <v>05.18.12.</v>
      </c>
      <c r="M484" s="66" t="str">
        <f aca="false">IF(NOT(ISBLANK($N484)),LEFT($N484,12),"")</f>
        <v>05.18.12.01.</v>
      </c>
      <c r="N484" s="66" t="s">
        <v>1978</v>
      </c>
      <c r="O484" s="66" t="s">
        <v>1979</v>
      </c>
      <c r="P484" s="63" t="s">
        <v>54</v>
      </c>
      <c r="Q484" s="66" t="str">
        <f aca="false">IF(NOT(ISBLANK($S484)),LEFT($S484,12),"")</f>
        <v>05.16.09.03.</v>
      </c>
      <c r="R484" s="66" t="str">
        <f aca="false">IF(NOT(ISBLANK($S484)),LEFT($S484,18),"")</f>
        <v>05.16.09.03.01.01.</v>
      </c>
      <c r="S484" s="66" t="s">
        <v>1980</v>
      </c>
      <c r="T484" s="67" t="n">
        <v>30</v>
      </c>
    </row>
    <row r="485" customFormat="false" ht="10.15" hidden="false" customHeight="false" outlineLevel="0" collapsed="false">
      <c r="A485" s="66" t="str">
        <f aca="false">IF(NOT(ISBLANK($B485)),LEFT($B485,3),"")</f>
        <v/>
      </c>
      <c r="B485" s="66"/>
      <c r="C485" s="63" t="s">
        <v>54</v>
      </c>
      <c r="D485" s="66" t="str">
        <f aca="false">IF(NOT(ISBLANK($F485)),LEFT($F485,3),"")</f>
        <v/>
      </c>
      <c r="E485" s="66" t="str">
        <f aca="false">IF(NOT(ISBLANK($F485)),LEFT($F485,6),"")</f>
        <v/>
      </c>
      <c r="F485" s="66"/>
      <c r="G485" s="63" t="s">
        <v>54</v>
      </c>
      <c r="H485" s="66" t="str">
        <f aca="false">IF(NOT(ISBLANK($J485)),LEFT($J485,6),"")</f>
        <v/>
      </c>
      <c r="I485" s="66" t="str">
        <f aca="false">IF(NOT(ISBLANK($J485)),LEFT($J485,9),"")</f>
        <v/>
      </c>
      <c r="J485" s="66"/>
      <c r="K485" s="63" t="s">
        <v>54</v>
      </c>
      <c r="L485" s="66" t="str">
        <f aca="false">IF(NOT(ISBLANK($N485)),LEFT($N485,9),"")</f>
        <v>05.18.13.</v>
      </c>
      <c r="M485" s="66" t="str">
        <f aca="false">IF(NOT(ISBLANK($N485)),LEFT($N485,12),"")</f>
        <v>05.18.13.01.</v>
      </c>
      <c r="N485" s="66" t="s">
        <v>1981</v>
      </c>
      <c r="O485" s="66" t="s">
        <v>1982</v>
      </c>
      <c r="P485" s="63" t="s">
        <v>54</v>
      </c>
      <c r="Q485" s="66" t="str">
        <f aca="false">IF(NOT(ISBLANK($S485)),LEFT($S485,12),"")</f>
        <v>05.16.10.01.</v>
      </c>
      <c r="R485" s="66" t="str">
        <f aca="false">IF(NOT(ISBLANK($S485)),LEFT($S485,18),"")</f>
        <v>05.16.10.01.01.01.</v>
      </c>
      <c r="S485" s="66" t="s">
        <v>1983</v>
      </c>
      <c r="T485" s="67" t="n">
        <v>10</v>
      </c>
    </row>
    <row r="486" customFormat="false" ht="10.15" hidden="false" customHeight="false" outlineLevel="0" collapsed="false">
      <c r="A486" s="66" t="str">
        <f aca="false">IF(NOT(ISBLANK($B486)),LEFT($B486,3),"")</f>
        <v/>
      </c>
      <c r="B486" s="66"/>
      <c r="C486" s="63" t="s">
        <v>54</v>
      </c>
      <c r="D486" s="66" t="str">
        <f aca="false">IF(NOT(ISBLANK($F486)),LEFT($F486,3),"")</f>
        <v/>
      </c>
      <c r="E486" s="66" t="str">
        <f aca="false">IF(NOT(ISBLANK($F486)),LEFT($F486,6),"")</f>
        <v/>
      </c>
      <c r="F486" s="66"/>
      <c r="G486" s="63" t="s">
        <v>54</v>
      </c>
      <c r="H486" s="66" t="str">
        <f aca="false">IF(NOT(ISBLANK($J486)),LEFT($J486,6),"")</f>
        <v/>
      </c>
      <c r="I486" s="66" t="str">
        <f aca="false">IF(NOT(ISBLANK($J486)),LEFT($J486,9),"")</f>
        <v/>
      </c>
      <c r="J486" s="66"/>
      <c r="K486" s="63" t="s">
        <v>54</v>
      </c>
      <c r="L486" s="66" t="str">
        <f aca="false">IF(NOT(ISBLANK($N486)),LEFT($N486,9),"")</f>
        <v>05.18.14.</v>
      </c>
      <c r="M486" s="66" t="str">
        <f aca="false">IF(NOT(ISBLANK($N486)),LEFT($N486,12),"")</f>
        <v>05.18.14.01.</v>
      </c>
      <c r="N486" s="66" t="s">
        <v>1984</v>
      </c>
      <c r="O486" s="66" t="s">
        <v>1985</v>
      </c>
      <c r="P486" s="63" t="s">
        <v>54</v>
      </c>
      <c r="Q486" s="66" t="str">
        <f aca="false">IF(NOT(ISBLANK($S486)),LEFT($S486,12),"")</f>
        <v>05.16.10.02.</v>
      </c>
      <c r="R486" s="66" t="str">
        <f aca="false">IF(NOT(ISBLANK($S486)),LEFT($S486,18),"")</f>
        <v>05.16.10.02.01.01.</v>
      </c>
      <c r="S486" s="66" t="s">
        <v>1986</v>
      </c>
      <c r="T486" s="67" t="n">
        <v>20</v>
      </c>
    </row>
    <row r="487" customFormat="false" ht="10.15" hidden="false" customHeight="false" outlineLevel="0" collapsed="false">
      <c r="A487" s="66" t="str">
        <f aca="false">IF(NOT(ISBLANK($B487)),LEFT($B487,3),"")</f>
        <v/>
      </c>
      <c r="B487" s="66"/>
      <c r="C487" s="63" t="s">
        <v>54</v>
      </c>
      <c r="D487" s="66" t="str">
        <f aca="false">IF(NOT(ISBLANK($F487)),LEFT($F487,3),"")</f>
        <v/>
      </c>
      <c r="E487" s="66" t="str">
        <f aca="false">IF(NOT(ISBLANK($F487)),LEFT($F487,6),"")</f>
        <v/>
      </c>
      <c r="F487" s="66"/>
      <c r="G487" s="63" t="s">
        <v>54</v>
      </c>
      <c r="H487" s="66" t="str">
        <f aca="false">IF(NOT(ISBLANK($J487)),LEFT($J487,6),"")</f>
        <v/>
      </c>
      <c r="I487" s="66" t="str">
        <f aca="false">IF(NOT(ISBLANK($J487)),LEFT($J487,9),"")</f>
        <v/>
      </c>
      <c r="J487" s="66"/>
      <c r="K487" s="63" t="s">
        <v>54</v>
      </c>
      <c r="L487" s="66" t="str">
        <f aca="false">IF(NOT(ISBLANK($N487)),LEFT($N487,9),"")</f>
        <v>05.18.15.</v>
      </c>
      <c r="M487" s="66" t="str">
        <f aca="false">IF(NOT(ISBLANK($N487)),LEFT($N487,12),"")</f>
        <v>05.18.15.01.</v>
      </c>
      <c r="N487" s="66" t="s">
        <v>1987</v>
      </c>
      <c r="O487" s="66" t="s">
        <v>1988</v>
      </c>
      <c r="P487" s="63" t="s">
        <v>54</v>
      </c>
      <c r="Q487" s="66" t="str">
        <f aca="false">IF(NOT(ISBLANK($S487)),LEFT($S487,12),"")</f>
        <v>05.16.11.01.</v>
      </c>
      <c r="R487" s="66" t="str">
        <f aca="false">IF(NOT(ISBLANK($S487)),LEFT($S487,18),"")</f>
        <v>05.16.11.01.01.01.</v>
      </c>
      <c r="S487" s="66" t="s">
        <v>1989</v>
      </c>
      <c r="T487" s="67" t="n">
        <v>40</v>
      </c>
    </row>
    <row r="488" customFormat="false" ht="10.15" hidden="false" customHeight="false" outlineLevel="0" collapsed="false">
      <c r="A488" s="66" t="str">
        <f aca="false">IF(NOT(ISBLANK($B488)),LEFT($B488,3),"")</f>
        <v/>
      </c>
      <c r="B488" s="66"/>
      <c r="C488" s="63" t="s">
        <v>54</v>
      </c>
      <c r="D488" s="66" t="str">
        <f aca="false">IF(NOT(ISBLANK($F488)),LEFT($F488,3),"")</f>
        <v/>
      </c>
      <c r="E488" s="66" t="str">
        <f aca="false">IF(NOT(ISBLANK($F488)),LEFT($F488,6),"")</f>
        <v/>
      </c>
      <c r="F488" s="66"/>
      <c r="G488" s="63" t="s">
        <v>54</v>
      </c>
      <c r="H488" s="66" t="str">
        <f aca="false">IF(NOT(ISBLANK($J488)),LEFT($J488,6),"")</f>
        <v/>
      </c>
      <c r="I488" s="66" t="str">
        <f aca="false">IF(NOT(ISBLANK($J488)),LEFT($J488,9),"")</f>
        <v/>
      </c>
      <c r="J488" s="66"/>
      <c r="K488" s="63" t="s">
        <v>54</v>
      </c>
      <c r="L488" s="66" t="str">
        <f aca="false">IF(NOT(ISBLANK($N488)),LEFT($N488,9),"")</f>
        <v>05.18.16.</v>
      </c>
      <c r="M488" s="66" t="str">
        <f aca="false">IF(NOT(ISBLANK($N488)),LEFT($N488,12),"")</f>
        <v>05.18.16.01.</v>
      </c>
      <c r="N488" s="66" t="s">
        <v>1990</v>
      </c>
      <c r="O488" s="66" t="s">
        <v>1991</v>
      </c>
      <c r="P488" s="63" t="s">
        <v>54</v>
      </c>
      <c r="Q488" s="66" t="str">
        <f aca="false">IF(NOT(ISBLANK($S488)),LEFT($S488,12),"")</f>
        <v>05.16.12.01.</v>
      </c>
      <c r="R488" s="66" t="str">
        <f aca="false">IF(NOT(ISBLANK($S488)),LEFT($S488,18),"")</f>
        <v>05.16.12.01.01.01.</v>
      </c>
      <c r="S488" s="66" t="s">
        <v>1992</v>
      </c>
      <c r="T488" s="67" t="n">
        <v>4</v>
      </c>
    </row>
    <row r="489" customFormat="false" ht="10.15" hidden="false" customHeight="false" outlineLevel="0" collapsed="false">
      <c r="A489" s="66" t="str">
        <f aca="false">IF(NOT(ISBLANK($B489)),LEFT($B489,3),"")</f>
        <v/>
      </c>
      <c r="B489" s="66"/>
      <c r="C489" s="63" t="s">
        <v>54</v>
      </c>
      <c r="D489" s="66" t="str">
        <f aca="false">IF(NOT(ISBLANK($F489)),LEFT($F489,3),"")</f>
        <v/>
      </c>
      <c r="E489" s="66" t="str">
        <f aca="false">IF(NOT(ISBLANK($F489)),LEFT($F489,6),"")</f>
        <v/>
      </c>
      <c r="F489" s="66"/>
      <c r="G489" s="63" t="s">
        <v>54</v>
      </c>
      <c r="H489" s="66" t="str">
        <f aca="false">IF(NOT(ISBLANK($J489)),LEFT($J489,6),"")</f>
        <v/>
      </c>
      <c r="I489" s="66" t="str">
        <f aca="false">IF(NOT(ISBLANK($J489)),LEFT($J489,9),"")</f>
        <v/>
      </c>
      <c r="J489" s="66"/>
      <c r="K489" s="63" t="s">
        <v>54</v>
      </c>
      <c r="L489" s="66" t="str">
        <f aca="false">IF(NOT(ISBLANK($N489)),LEFT($N489,9),"")</f>
        <v>05.18.17.</v>
      </c>
      <c r="M489" s="66" t="str">
        <f aca="false">IF(NOT(ISBLANK($N489)),LEFT($N489,12),"")</f>
        <v>05.18.17.01.</v>
      </c>
      <c r="N489" s="66" t="s">
        <v>1993</v>
      </c>
      <c r="O489" s="66" t="s">
        <v>1994</v>
      </c>
      <c r="P489" s="63" t="s">
        <v>54</v>
      </c>
      <c r="Q489" s="66" t="str">
        <f aca="false">IF(NOT(ISBLANK($S489)),LEFT($S489,12),"")</f>
        <v>05.16.13.01.</v>
      </c>
      <c r="R489" s="66" t="str">
        <f aca="false">IF(NOT(ISBLANK($S489)),LEFT($S489,18),"")</f>
        <v>05.16.13.01.01.01.</v>
      </c>
      <c r="S489" s="66" t="s">
        <v>1995</v>
      </c>
      <c r="T489" s="67" t="n">
        <v>4</v>
      </c>
    </row>
    <row r="490" customFormat="false" ht="10.15" hidden="false" customHeight="false" outlineLevel="0" collapsed="false">
      <c r="A490" s="66" t="str">
        <f aca="false">IF(NOT(ISBLANK($B490)),LEFT($B490,3),"")</f>
        <v/>
      </c>
      <c r="B490" s="66"/>
      <c r="C490" s="63" t="s">
        <v>54</v>
      </c>
      <c r="D490" s="66" t="str">
        <f aca="false">IF(NOT(ISBLANK($F490)),LEFT($F490,3),"")</f>
        <v/>
      </c>
      <c r="E490" s="66" t="str">
        <f aca="false">IF(NOT(ISBLANK($F490)),LEFT($F490,6),"")</f>
        <v/>
      </c>
      <c r="F490" s="66"/>
      <c r="G490" s="63" t="s">
        <v>54</v>
      </c>
      <c r="H490" s="66" t="str">
        <f aca="false">IF(NOT(ISBLANK($J490)),LEFT($J490,6),"")</f>
        <v/>
      </c>
      <c r="I490" s="66" t="str">
        <f aca="false">IF(NOT(ISBLANK($J490)),LEFT($J490,9),"")</f>
        <v/>
      </c>
      <c r="J490" s="66"/>
      <c r="K490" s="63" t="s">
        <v>54</v>
      </c>
      <c r="L490" s="66" t="str">
        <f aca="false">IF(NOT(ISBLANK($N490)),LEFT($N490,9),"")</f>
        <v>05.18.18.</v>
      </c>
      <c r="M490" s="66" t="str">
        <f aca="false">IF(NOT(ISBLANK($N490)),LEFT($N490,12),"")</f>
        <v>05.18.18.01.</v>
      </c>
      <c r="N490" s="66" t="s">
        <v>1996</v>
      </c>
      <c r="O490" s="66" t="s">
        <v>1997</v>
      </c>
      <c r="P490" s="63" t="s">
        <v>54</v>
      </c>
      <c r="Q490" s="66" t="str">
        <f aca="false">IF(NOT(ISBLANK($S490)),LEFT($S490,12),"")</f>
        <v>05.16.14.01.</v>
      </c>
      <c r="R490" s="66" t="str">
        <f aca="false">IF(NOT(ISBLANK($S490)),LEFT($S490,18),"")</f>
        <v>05.16.14.01.01.01.</v>
      </c>
      <c r="S490" s="66" t="s">
        <v>1998</v>
      </c>
      <c r="T490" s="67" t="n">
        <v>40</v>
      </c>
    </row>
    <row r="491" customFormat="false" ht="10.15" hidden="false" customHeight="false" outlineLevel="0" collapsed="false">
      <c r="A491" s="66" t="str">
        <f aca="false">IF(NOT(ISBLANK($B491)),LEFT($B491,3),"")</f>
        <v/>
      </c>
      <c r="B491" s="66"/>
      <c r="C491" s="63" t="s">
        <v>54</v>
      </c>
      <c r="D491" s="66" t="str">
        <f aca="false">IF(NOT(ISBLANK($F491)),LEFT($F491,3),"")</f>
        <v/>
      </c>
      <c r="E491" s="66" t="str">
        <f aca="false">IF(NOT(ISBLANK($F491)),LEFT($F491,6),"")</f>
        <v/>
      </c>
      <c r="F491" s="66"/>
      <c r="G491" s="63" t="s">
        <v>54</v>
      </c>
      <c r="H491" s="66" t="str">
        <f aca="false">IF(NOT(ISBLANK($J491)),LEFT($J491,6),"")</f>
        <v/>
      </c>
      <c r="I491" s="66" t="str">
        <f aca="false">IF(NOT(ISBLANK($J491)),LEFT($J491,9),"")</f>
        <v/>
      </c>
      <c r="J491" s="66"/>
      <c r="K491" s="63" t="s">
        <v>54</v>
      </c>
      <c r="L491" s="66" t="str">
        <f aca="false">IF(NOT(ISBLANK($N491)),LEFT($N491,9),"")</f>
        <v>05.18.19.</v>
      </c>
      <c r="M491" s="66" t="str">
        <f aca="false">IF(NOT(ISBLANK($N491)),LEFT($N491,12),"")</f>
        <v>05.18.19.01.</v>
      </c>
      <c r="N491" s="66" t="s">
        <v>1999</v>
      </c>
      <c r="O491" s="66" t="s">
        <v>2000</v>
      </c>
      <c r="P491" s="63" t="s">
        <v>54</v>
      </c>
      <c r="Q491" s="66" t="str">
        <f aca="false">IF(NOT(ISBLANK($S491)),LEFT($S491,12),"")</f>
        <v>05.16.15.01.</v>
      </c>
      <c r="R491" s="66" t="str">
        <f aca="false">IF(NOT(ISBLANK($S491)),LEFT($S491,18),"")</f>
        <v>05.16.15.01.01.01.</v>
      </c>
      <c r="S491" s="66" t="s">
        <v>2001</v>
      </c>
      <c r="T491" s="67" t="n">
        <v>20</v>
      </c>
    </row>
    <row r="492" customFormat="false" ht="10.15" hidden="false" customHeight="false" outlineLevel="0" collapsed="false">
      <c r="A492" s="66" t="str">
        <f aca="false">IF(NOT(ISBLANK($B492)),LEFT($B492,3),"")</f>
        <v/>
      </c>
      <c r="B492" s="66"/>
      <c r="C492" s="63" t="s">
        <v>54</v>
      </c>
      <c r="D492" s="66" t="str">
        <f aca="false">IF(NOT(ISBLANK($F492)),LEFT($F492,3),"")</f>
        <v/>
      </c>
      <c r="E492" s="66" t="str">
        <f aca="false">IF(NOT(ISBLANK($F492)),LEFT($F492,6),"")</f>
        <v/>
      </c>
      <c r="F492" s="66"/>
      <c r="G492" s="63" t="s">
        <v>54</v>
      </c>
      <c r="H492" s="66" t="str">
        <f aca="false">IF(NOT(ISBLANK($J492)),LEFT($J492,6),"")</f>
        <v/>
      </c>
      <c r="I492" s="66" t="str">
        <f aca="false">IF(NOT(ISBLANK($J492)),LEFT($J492,9),"")</f>
        <v/>
      </c>
      <c r="J492" s="66"/>
      <c r="K492" s="63" t="s">
        <v>54</v>
      </c>
      <c r="L492" s="66" t="str">
        <f aca="false">IF(NOT(ISBLANK($N492)),LEFT($N492,9),"")</f>
        <v>05.18.20.</v>
      </c>
      <c r="M492" s="66" t="str">
        <f aca="false">IF(NOT(ISBLANK($N492)),LEFT($N492,12),"")</f>
        <v>05.18.20.01.</v>
      </c>
      <c r="N492" s="66" t="s">
        <v>2002</v>
      </c>
      <c r="O492" s="66" t="s">
        <v>2003</v>
      </c>
      <c r="P492" s="63" t="s">
        <v>54</v>
      </c>
      <c r="Q492" s="66" t="str">
        <f aca="false">IF(NOT(ISBLANK($S492)),LEFT($S492,12),"")</f>
        <v>05.16.16.01.</v>
      </c>
      <c r="R492" s="66" t="str">
        <f aca="false">IF(NOT(ISBLANK($S492)),LEFT($S492,18),"")</f>
        <v>05.16.16.01.01.01.</v>
      </c>
      <c r="S492" s="66" t="s">
        <v>2004</v>
      </c>
      <c r="T492" s="67" t="n">
        <v>48</v>
      </c>
    </row>
    <row r="493" customFormat="false" ht="10.15" hidden="false" customHeight="false" outlineLevel="0" collapsed="false">
      <c r="A493" s="66" t="str">
        <f aca="false">IF(NOT(ISBLANK($B493)),LEFT($B493,3),"")</f>
        <v/>
      </c>
      <c r="B493" s="66"/>
      <c r="C493" s="63" t="s">
        <v>54</v>
      </c>
      <c r="D493" s="66" t="str">
        <f aca="false">IF(NOT(ISBLANK($F493)),LEFT($F493,3),"")</f>
        <v/>
      </c>
      <c r="E493" s="66" t="str">
        <f aca="false">IF(NOT(ISBLANK($F493)),LEFT($F493,6),"")</f>
        <v/>
      </c>
      <c r="F493" s="66"/>
      <c r="G493" s="63" t="s">
        <v>54</v>
      </c>
      <c r="H493" s="66" t="str">
        <f aca="false">IF(NOT(ISBLANK($J493)),LEFT($J493,6),"")</f>
        <v/>
      </c>
      <c r="I493" s="66" t="str">
        <f aca="false">IF(NOT(ISBLANK($J493)),LEFT($J493,9),"")</f>
        <v/>
      </c>
      <c r="J493" s="66"/>
      <c r="K493" s="63" t="s">
        <v>54</v>
      </c>
      <c r="L493" s="66" t="str">
        <f aca="false">IF(NOT(ISBLANK($N493)),LEFT($N493,9),"")</f>
        <v>05.18.21.</v>
      </c>
      <c r="M493" s="66" t="str">
        <f aca="false">IF(NOT(ISBLANK($N493)),LEFT($N493,12),"")</f>
        <v>05.18.21.01.</v>
      </c>
      <c r="N493" s="66" t="s">
        <v>2005</v>
      </c>
      <c r="O493" s="66" t="s">
        <v>2006</v>
      </c>
      <c r="P493" s="63" t="s">
        <v>54</v>
      </c>
      <c r="Q493" s="66" t="str">
        <f aca="false">IF(NOT(ISBLANK($S493)),LEFT($S493,12),"")</f>
        <v>05.16.17.01.</v>
      </c>
      <c r="R493" s="66" t="str">
        <f aca="false">IF(NOT(ISBLANK($S493)),LEFT($S493,18),"")</f>
        <v>05.16.17.01.01.01.</v>
      </c>
      <c r="S493" s="66" t="s">
        <v>2007</v>
      </c>
      <c r="T493" s="67" t="n">
        <v>1</v>
      </c>
    </row>
    <row r="494" customFormat="false" ht="10.15" hidden="false" customHeight="false" outlineLevel="0" collapsed="false">
      <c r="A494" s="66" t="str">
        <f aca="false">IF(NOT(ISBLANK($B494)),LEFT($B494,3),"")</f>
        <v/>
      </c>
      <c r="B494" s="66"/>
      <c r="C494" s="63" t="s">
        <v>54</v>
      </c>
      <c r="D494" s="66" t="str">
        <f aca="false">IF(NOT(ISBLANK($F494)),LEFT($F494,3),"")</f>
        <v/>
      </c>
      <c r="E494" s="66" t="str">
        <f aca="false">IF(NOT(ISBLANK($F494)),LEFT($F494,6),"")</f>
        <v/>
      </c>
      <c r="F494" s="66"/>
      <c r="G494" s="63" t="s">
        <v>54</v>
      </c>
      <c r="H494" s="66" t="str">
        <f aca="false">IF(NOT(ISBLANK($J494)),LEFT($J494,6),"")</f>
        <v/>
      </c>
      <c r="I494" s="66" t="str">
        <f aca="false">IF(NOT(ISBLANK($J494)),LEFT($J494,9),"")</f>
        <v/>
      </c>
      <c r="J494" s="66"/>
      <c r="K494" s="63" t="s">
        <v>54</v>
      </c>
      <c r="L494" s="66" t="str">
        <f aca="false">IF(NOT(ISBLANK($N494)),LEFT($N494,9),"")</f>
        <v>05.18.22.</v>
      </c>
      <c r="M494" s="66" t="str">
        <f aca="false">IF(NOT(ISBLANK($N494)),LEFT($N494,12),"")</f>
        <v>05.18.22.01.</v>
      </c>
      <c r="N494" s="66" t="s">
        <v>2008</v>
      </c>
      <c r="O494" s="66" t="s">
        <v>2009</v>
      </c>
      <c r="P494" s="63" t="s">
        <v>54</v>
      </c>
      <c r="Q494" s="66" t="str">
        <f aca="false">IF(NOT(ISBLANK($S494)),LEFT($S494,12),"")</f>
        <v>05.16.17.02.</v>
      </c>
      <c r="R494" s="66" t="str">
        <f aca="false">IF(NOT(ISBLANK($S494)),LEFT($S494,18),"")</f>
        <v>05.16.17.02.01.01.</v>
      </c>
      <c r="S494" s="66" t="s">
        <v>2010</v>
      </c>
      <c r="T494" s="67" t="n">
        <v>4</v>
      </c>
    </row>
    <row r="495" customFormat="false" ht="10.15" hidden="false" customHeight="false" outlineLevel="0" collapsed="false">
      <c r="A495" s="66" t="str">
        <f aca="false">IF(NOT(ISBLANK($B495)),LEFT($B495,3),"")</f>
        <v/>
      </c>
      <c r="B495" s="66"/>
      <c r="C495" s="63" t="s">
        <v>54</v>
      </c>
      <c r="D495" s="66" t="str">
        <f aca="false">IF(NOT(ISBLANK($F495)),LEFT($F495,3),"")</f>
        <v/>
      </c>
      <c r="E495" s="66" t="str">
        <f aca="false">IF(NOT(ISBLANK($F495)),LEFT($F495,6),"")</f>
        <v/>
      </c>
      <c r="F495" s="66"/>
      <c r="G495" s="63" t="s">
        <v>54</v>
      </c>
      <c r="H495" s="66" t="str">
        <f aca="false">IF(NOT(ISBLANK($J495)),LEFT($J495,6),"")</f>
        <v/>
      </c>
      <c r="I495" s="66" t="str">
        <f aca="false">IF(NOT(ISBLANK($J495)),LEFT($J495,9),"")</f>
        <v/>
      </c>
      <c r="J495" s="66"/>
      <c r="K495" s="63" t="s">
        <v>54</v>
      </c>
      <c r="L495" s="66" t="str">
        <f aca="false">IF(NOT(ISBLANK($N495)),LEFT($N495,9),"")</f>
        <v>05.18.23.</v>
      </c>
      <c r="M495" s="66" t="str">
        <f aca="false">IF(NOT(ISBLANK($N495)),LEFT($N495,12),"")</f>
        <v>05.18.23.01.</v>
      </c>
      <c r="N495" s="66" t="s">
        <v>2011</v>
      </c>
      <c r="O495" s="66" t="s">
        <v>2012</v>
      </c>
      <c r="P495" s="63" t="s">
        <v>54</v>
      </c>
      <c r="Q495" s="66" t="str">
        <f aca="false">IF(NOT(ISBLANK($S495)),LEFT($S495,12),"")</f>
        <v>05.16.18.01.</v>
      </c>
      <c r="R495" s="66" t="str">
        <f aca="false">IF(NOT(ISBLANK($S495)),LEFT($S495,18),"")</f>
        <v>05.16.18.01.01.01.</v>
      </c>
      <c r="S495" s="66" t="s">
        <v>2013</v>
      </c>
      <c r="T495" s="67" t="n">
        <v>16</v>
      </c>
    </row>
    <row r="496" customFormat="false" ht="10.15" hidden="false" customHeight="false" outlineLevel="0" collapsed="false">
      <c r="A496" s="66" t="str">
        <f aca="false">IF(NOT(ISBLANK($B496)),LEFT($B496,3),"")</f>
        <v/>
      </c>
      <c r="B496" s="66"/>
      <c r="C496" s="63" t="s">
        <v>54</v>
      </c>
      <c r="D496" s="66" t="str">
        <f aca="false">IF(NOT(ISBLANK($F496)),LEFT($F496,3),"")</f>
        <v/>
      </c>
      <c r="E496" s="66" t="str">
        <f aca="false">IF(NOT(ISBLANK($F496)),LEFT($F496,6),"")</f>
        <v/>
      </c>
      <c r="F496" s="66"/>
      <c r="G496" s="63" t="s">
        <v>54</v>
      </c>
      <c r="H496" s="66" t="str">
        <f aca="false">IF(NOT(ISBLANK($J496)),LEFT($J496,6),"")</f>
        <v/>
      </c>
      <c r="I496" s="66" t="str">
        <f aca="false">IF(NOT(ISBLANK($J496)),LEFT($J496,9),"")</f>
        <v/>
      </c>
      <c r="J496" s="66"/>
      <c r="K496" s="63" t="s">
        <v>54</v>
      </c>
      <c r="L496" s="66" t="str">
        <f aca="false">IF(NOT(ISBLANK($N496)),LEFT($N496,9),"")</f>
        <v>05.18.24.</v>
      </c>
      <c r="M496" s="66" t="str">
        <f aca="false">IF(NOT(ISBLANK($N496)),LEFT($N496,12),"")</f>
        <v>05.18.24.01.</v>
      </c>
      <c r="N496" s="66" t="s">
        <v>2014</v>
      </c>
      <c r="O496" s="66" t="s">
        <v>2015</v>
      </c>
      <c r="P496" s="63" t="s">
        <v>54</v>
      </c>
      <c r="Q496" s="66" t="str">
        <f aca="false">IF(NOT(ISBLANK($S496)),LEFT($S496,12),"")</f>
        <v>05.16.19.01.</v>
      </c>
      <c r="R496" s="66" t="str">
        <f aca="false">IF(NOT(ISBLANK($S496)),LEFT($S496,18),"")</f>
        <v>05.16.19.01.01.01.</v>
      </c>
      <c r="S496" s="66" t="s">
        <v>2016</v>
      </c>
      <c r="T496" s="67" t="n">
        <v>30</v>
      </c>
    </row>
    <row r="497" customFormat="false" ht="10.15" hidden="false" customHeight="false" outlineLevel="0" collapsed="false">
      <c r="A497" s="66" t="str">
        <f aca="false">IF(NOT(ISBLANK($B497)),LEFT($B497,3),"")</f>
        <v/>
      </c>
      <c r="B497" s="66"/>
      <c r="C497" s="63" t="s">
        <v>54</v>
      </c>
      <c r="D497" s="66" t="str">
        <f aca="false">IF(NOT(ISBLANK($F497)),LEFT($F497,3),"")</f>
        <v/>
      </c>
      <c r="E497" s="66" t="str">
        <f aca="false">IF(NOT(ISBLANK($F497)),LEFT($F497,6),"")</f>
        <v/>
      </c>
      <c r="F497" s="66"/>
      <c r="G497" s="63" t="s">
        <v>54</v>
      </c>
      <c r="H497" s="66" t="str">
        <f aca="false">IF(NOT(ISBLANK($J497)),LEFT($J497,6),"")</f>
        <v/>
      </c>
      <c r="I497" s="66" t="str">
        <f aca="false">IF(NOT(ISBLANK($J497)),LEFT($J497,9),"")</f>
        <v/>
      </c>
      <c r="J497" s="66"/>
      <c r="K497" s="63" t="s">
        <v>54</v>
      </c>
      <c r="L497" s="66" t="str">
        <f aca="false">IF(NOT(ISBLANK($N497)),LEFT($N497,9),"")</f>
        <v>05.18.25.</v>
      </c>
      <c r="M497" s="66" t="str">
        <f aca="false">IF(NOT(ISBLANK($N497)),LEFT($N497,12),"")</f>
        <v>05.18.25.01.</v>
      </c>
      <c r="N497" s="66" t="s">
        <v>2017</v>
      </c>
      <c r="O497" s="66" t="s">
        <v>2018</v>
      </c>
      <c r="P497" s="63" t="s">
        <v>54</v>
      </c>
      <c r="Q497" s="66" t="str">
        <f aca="false">IF(NOT(ISBLANK($S497)),LEFT($S497,12),"")</f>
        <v>05.16.20.01.</v>
      </c>
      <c r="R497" s="66" t="str">
        <f aca="false">IF(NOT(ISBLANK($S497)),LEFT($S497,18),"")</f>
        <v>05.16.20.01.01.01.</v>
      </c>
      <c r="S497" s="66" t="s">
        <v>2019</v>
      </c>
      <c r="T497" s="67" t="n">
        <v>24</v>
      </c>
    </row>
    <row r="498" customFormat="false" ht="10.15" hidden="false" customHeight="false" outlineLevel="0" collapsed="false">
      <c r="A498" s="66" t="str">
        <f aca="false">IF(NOT(ISBLANK($B498)),LEFT($B498,3),"")</f>
        <v/>
      </c>
      <c r="B498" s="66"/>
      <c r="C498" s="63" t="s">
        <v>54</v>
      </c>
      <c r="D498" s="66" t="str">
        <f aca="false">IF(NOT(ISBLANK($F498)),LEFT($F498,3),"")</f>
        <v/>
      </c>
      <c r="E498" s="66" t="str">
        <f aca="false">IF(NOT(ISBLANK($F498)),LEFT($F498,6),"")</f>
        <v/>
      </c>
      <c r="F498" s="66"/>
      <c r="G498" s="63" t="s">
        <v>54</v>
      </c>
      <c r="H498" s="66" t="str">
        <f aca="false">IF(NOT(ISBLANK($J498)),LEFT($J498,6),"")</f>
        <v/>
      </c>
      <c r="I498" s="66" t="str">
        <f aca="false">IF(NOT(ISBLANK($J498)),LEFT($J498,9),"")</f>
        <v/>
      </c>
      <c r="J498" s="66"/>
      <c r="K498" s="63" t="s">
        <v>54</v>
      </c>
      <c r="L498" s="66" t="str">
        <f aca="false">IF(NOT(ISBLANK($N498)),LEFT($N498,9),"")</f>
        <v>05.18.26.</v>
      </c>
      <c r="M498" s="66" t="str">
        <f aca="false">IF(NOT(ISBLANK($N498)),LEFT($N498,12),"")</f>
        <v>05.18.26.01.</v>
      </c>
      <c r="N498" s="66" t="s">
        <v>2020</v>
      </c>
      <c r="O498" s="66" t="s">
        <v>2021</v>
      </c>
      <c r="P498" s="63" t="s">
        <v>54</v>
      </c>
      <c r="Q498" s="66" t="str">
        <f aca="false">IF(NOT(ISBLANK($S498)),LEFT($S498,12),"")</f>
        <v>05.16.21.01.</v>
      </c>
      <c r="R498" s="66" t="str">
        <f aca="false">IF(NOT(ISBLANK($S498)),LEFT($S498,18),"")</f>
        <v>05.16.21.01.01.01.</v>
      </c>
      <c r="S498" s="66" t="s">
        <v>2022</v>
      </c>
      <c r="T498" s="67" t="n">
        <v>8</v>
      </c>
    </row>
    <row r="499" customFormat="false" ht="10.15" hidden="false" customHeight="false" outlineLevel="0" collapsed="false">
      <c r="A499" s="66" t="str">
        <f aca="false">IF(NOT(ISBLANK($B499)),LEFT($B499,3),"")</f>
        <v/>
      </c>
      <c r="B499" s="66"/>
      <c r="C499" s="63" t="s">
        <v>54</v>
      </c>
      <c r="D499" s="66" t="str">
        <f aca="false">IF(NOT(ISBLANK($F499)),LEFT($F499,3),"")</f>
        <v/>
      </c>
      <c r="E499" s="66" t="str">
        <f aca="false">IF(NOT(ISBLANK($F499)),LEFT($F499,6),"")</f>
        <v/>
      </c>
      <c r="F499" s="66"/>
      <c r="G499" s="63" t="s">
        <v>54</v>
      </c>
      <c r="H499" s="66" t="str">
        <f aca="false">IF(NOT(ISBLANK($J499)),LEFT($J499,6),"")</f>
        <v/>
      </c>
      <c r="I499" s="66" t="str">
        <f aca="false">IF(NOT(ISBLANK($J499)),LEFT($J499,9),"")</f>
        <v/>
      </c>
      <c r="J499" s="66"/>
      <c r="K499" s="63" t="s">
        <v>54</v>
      </c>
      <c r="L499" s="66" t="str">
        <f aca="false">IF(NOT(ISBLANK($N499)),LEFT($N499,9),"")</f>
        <v>05.19.01.</v>
      </c>
      <c r="M499" s="66" t="str">
        <f aca="false">IF(NOT(ISBLANK($N499)),LEFT($N499,12),"")</f>
        <v>05.19.01.01.</v>
      </c>
      <c r="N499" s="66" t="s">
        <v>2023</v>
      </c>
      <c r="O499" s="66" t="s">
        <v>2024</v>
      </c>
      <c r="P499" s="63" t="s">
        <v>54</v>
      </c>
      <c r="Q499" s="66" t="str">
        <f aca="false">IF(NOT(ISBLANK($S499)),LEFT($S499,12),"")</f>
        <v>05.16.22.01.</v>
      </c>
      <c r="R499" s="66" t="str">
        <f aca="false">IF(NOT(ISBLANK($S499)),LEFT($S499,18),"")</f>
        <v>05.16.22.01.01.01.</v>
      </c>
      <c r="S499" s="66" t="s">
        <v>2025</v>
      </c>
      <c r="T499" s="67" t="n">
        <v>4</v>
      </c>
    </row>
    <row r="500" customFormat="false" ht="10.15" hidden="false" customHeight="false" outlineLevel="0" collapsed="false">
      <c r="A500" s="66" t="str">
        <f aca="false">IF(NOT(ISBLANK($B500)),LEFT($B500,3),"")</f>
        <v/>
      </c>
      <c r="B500" s="66"/>
      <c r="C500" s="63" t="s">
        <v>54</v>
      </c>
      <c r="D500" s="66" t="str">
        <f aca="false">IF(NOT(ISBLANK($F500)),LEFT($F500,3),"")</f>
        <v/>
      </c>
      <c r="E500" s="66" t="str">
        <f aca="false">IF(NOT(ISBLANK($F500)),LEFT($F500,6),"")</f>
        <v/>
      </c>
      <c r="F500" s="66"/>
      <c r="G500" s="63" t="s">
        <v>54</v>
      </c>
      <c r="H500" s="66" t="str">
        <f aca="false">IF(NOT(ISBLANK($J500)),LEFT($J500,6),"")</f>
        <v/>
      </c>
      <c r="I500" s="66" t="str">
        <f aca="false">IF(NOT(ISBLANK($J500)),LEFT($J500,9),"")</f>
        <v/>
      </c>
      <c r="J500" s="66"/>
      <c r="K500" s="63" t="s">
        <v>54</v>
      </c>
      <c r="L500" s="66" t="str">
        <f aca="false">IF(NOT(ISBLANK($N500)),LEFT($N500,9),"")</f>
        <v>05.19.01.</v>
      </c>
      <c r="M500" s="66" t="str">
        <f aca="false">IF(NOT(ISBLANK($N500)),LEFT($N500,12),"")</f>
        <v>05.19.01.02.</v>
      </c>
      <c r="N500" s="66" t="s">
        <v>2026</v>
      </c>
      <c r="O500" s="66" t="s">
        <v>2027</v>
      </c>
      <c r="P500" s="63" t="s">
        <v>54</v>
      </c>
      <c r="Q500" s="66" t="str">
        <f aca="false">IF(NOT(ISBLANK($S500)),LEFT($S500,12),"")</f>
        <v>05.16.22.02.</v>
      </c>
      <c r="R500" s="66" t="str">
        <f aca="false">IF(NOT(ISBLANK($S500)),LEFT($S500,18),"")</f>
        <v>05.16.22.02.01.01.</v>
      </c>
      <c r="S500" s="66" t="s">
        <v>2028</v>
      </c>
      <c r="T500" s="67" t="n">
        <v>12</v>
      </c>
    </row>
    <row r="501" customFormat="false" ht="10.15" hidden="false" customHeight="false" outlineLevel="0" collapsed="false">
      <c r="A501" s="66" t="str">
        <f aca="false">IF(NOT(ISBLANK($B501)),LEFT($B501,3),"")</f>
        <v/>
      </c>
      <c r="B501" s="66"/>
      <c r="C501" s="63" t="s">
        <v>54</v>
      </c>
      <c r="D501" s="66" t="str">
        <f aca="false">IF(NOT(ISBLANK($F501)),LEFT($F501,3),"")</f>
        <v/>
      </c>
      <c r="E501" s="66" t="str">
        <f aca="false">IF(NOT(ISBLANK($F501)),LEFT($F501,6),"")</f>
        <v/>
      </c>
      <c r="F501" s="66"/>
      <c r="G501" s="63" t="s">
        <v>54</v>
      </c>
      <c r="H501" s="66" t="str">
        <f aca="false">IF(NOT(ISBLANK($J501)),LEFT($J501,6),"")</f>
        <v/>
      </c>
      <c r="I501" s="66" t="str">
        <f aca="false">IF(NOT(ISBLANK($J501)),LEFT($J501,9),"")</f>
        <v/>
      </c>
      <c r="J501" s="66"/>
      <c r="K501" s="63" t="s">
        <v>54</v>
      </c>
      <c r="L501" s="66" t="str">
        <f aca="false">IF(NOT(ISBLANK($N501)),LEFT($N501,9),"")</f>
        <v>05.19.01.</v>
      </c>
      <c r="M501" s="66" t="str">
        <f aca="false">IF(NOT(ISBLANK($N501)),LEFT($N501,12),"")</f>
        <v>05.19.01.03.</v>
      </c>
      <c r="N501" s="66" t="s">
        <v>2029</v>
      </c>
      <c r="O501" s="66" t="s">
        <v>2030</v>
      </c>
      <c r="P501" s="63" t="s">
        <v>54</v>
      </c>
      <c r="Q501" s="66" t="str">
        <f aca="false">IF(NOT(ISBLANK($S501)),LEFT($S501,12),"")</f>
        <v>05.16.22.03.</v>
      </c>
      <c r="R501" s="66" t="str">
        <f aca="false">IF(NOT(ISBLANK($S501)),LEFT($S501,18),"")</f>
        <v>05.16.22.03.01.01.</v>
      </c>
      <c r="S501" s="66" t="s">
        <v>2031</v>
      </c>
      <c r="T501" s="67" t="n">
        <v>20</v>
      </c>
    </row>
    <row r="502" customFormat="false" ht="10.15" hidden="false" customHeight="false" outlineLevel="0" collapsed="false">
      <c r="A502" s="66" t="str">
        <f aca="false">IF(NOT(ISBLANK($B502)),LEFT($B502,3),"")</f>
        <v/>
      </c>
      <c r="B502" s="66"/>
      <c r="C502" s="63" t="s">
        <v>54</v>
      </c>
      <c r="D502" s="66" t="str">
        <f aca="false">IF(NOT(ISBLANK($F502)),LEFT($F502,3),"")</f>
        <v/>
      </c>
      <c r="E502" s="66" t="str">
        <f aca="false">IF(NOT(ISBLANK($F502)),LEFT($F502,6),"")</f>
        <v/>
      </c>
      <c r="F502" s="66"/>
      <c r="G502" s="63" t="s">
        <v>54</v>
      </c>
      <c r="H502" s="66" t="str">
        <f aca="false">IF(NOT(ISBLANK($J502)),LEFT($J502,6),"")</f>
        <v/>
      </c>
      <c r="I502" s="66" t="str">
        <f aca="false">IF(NOT(ISBLANK($J502)),LEFT($J502,9),"")</f>
        <v/>
      </c>
      <c r="J502" s="66"/>
      <c r="K502" s="63" t="s">
        <v>54</v>
      </c>
      <c r="L502" s="66" t="str">
        <f aca="false">IF(NOT(ISBLANK($N502)),LEFT($N502,9),"")</f>
        <v>05.19.02.</v>
      </c>
      <c r="M502" s="66" t="str">
        <f aca="false">IF(NOT(ISBLANK($N502)),LEFT($N502,12),"")</f>
        <v>05.19.02.01.</v>
      </c>
      <c r="N502" s="66" t="s">
        <v>2032</v>
      </c>
      <c r="O502" s="66" t="s">
        <v>2033</v>
      </c>
      <c r="P502" s="63" t="s">
        <v>54</v>
      </c>
      <c r="Q502" s="66" t="str">
        <f aca="false">IF(NOT(ISBLANK($S502)),LEFT($S502,12),"")</f>
        <v>05.17.01.01.</v>
      </c>
      <c r="R502" s="66" t="str">
        <f aca="false">IF(NOT(ISBLANK($S502)),LEFT($S502,18),"")</f>
        <v>05.17.01.01.01.01.</v>
      </c>
      <c r="S502" s="66" t="s">
        <v>2034</v>
      </c>
      <c r="T502" s="67" t="n">
        <v>0.5</v>
      </c>
    </row>
    <row r="503" customFormat="false" ht="10.15" hidden="false" customHeight="false" outlineLevel="0" collapsed="false">
      <c r="A503" s="66" t="str">
        <f aca="false">IF(NOT(ISBLANK($B503)),LEFT($B503,3),"")</f>
        <v/>
      </c>
      <c r="B503" s="66"/>
      <c r="C503" s="63" t="s">
        <v>54</v>
      </c>
      <c r="D503" s="66" t="str">
        <f aca="false">IF(NOT(ISBLANK($F503)),LEFT($F503,3),"")</f>
        <v/>
      </c>
      <c r="E503" s="66" t="str">
        <f aca="false">IF(NOT(ISBLANK($F503)),LEFT($F503,6),"")</f>
        <v/>
      </c>
      <c r="F503" s="66"/>
      <c r="G503" s="63" t="s">
        <v>54</v>
      </c>
      <c r="H503" s="66" t="str">
        <f aca="false">IF(NOT(ISBLANK($J503)),LEFT($J503,6),"")</f>
        <v/>
      </c>
      <c r="I503" s="66" t="str">
        <f aca="false">IF(NOT(ISBLANK($J503)),LEFT($J503,9),"")</f>
        <v/>
      </c>
      <c r="J503" s="66"/>
      <c r="K503" s="63" t="s">
        <v>54</v>
      </c>
      <c r="L503" s="66" t="str">
        <f aca="false">IF(NOT(ISBLANK($N503)),LEFT($N503,9),"")</f>
        <v>05.19.02.</v>
      </c>
      <c r="M503" s="66" t="str">
        <f aca="false">IF(NOT(ISBLANK($N503)),LEFT($N503,12),"")</f>
        <v>05.19.02.02.</v>
      </c>
      <c r="N503" s="66" t="s">
        <v>2035</v>
      </c>
      <c r="O503" s="66" t="s">
        <v>2036</v>
      </c>
      <c r="P503" s="63" t="s">
        <v>54</v>
      </c>
      <c r="Q503" s="66" t="str">
        <f aca="false">IF(NOT(ISBLANK($S503)),LEFT($S503,12),"")</f>
        <v>05.17.02.01.</v>
      </c>
      <c r="R503" s="66" t="str">
        <f aca="false">IF(NOT(ISBLANK($S503)),LEFT($S503,18),"")</f>
        <v>05.17.02.01.01.01.</v>
      </c>
      <c r="S503" s="66" t="s">
        <v>2037</v>
      </c>
      <c r="T503" s="67" t="n">
        <v>0.5</v>
      </c>
    </row>
    <row r="504" customFormat="false" ht="10.15" hidden="false" customHeight="false" outlineLevel="0" collapsed="false">
      <c r="A504" s="66" t="str">
        <f aca="false">IF(NOT(ISBLANK($B504)),LEFT($B504,3),"")</f>
        <v/>
      </c>
      <c r="B504" s="66"/>
      <c r="C504" s="63" t="s">
        <v>54</v>
      </c>
      <c r="D504" s="66" t="str">
        <f aca="false">IF(NOT(ISBLANK($F504)),LEFT($F504,3),"")</f>
        <v/>
      </c>
      <c r="E504" s="66" t="str">
        <f aca="false">IF(NOT(ISBLANK($F504)),LEFT($F504,6),"")</f>
        <v/>
      </c>
      <c r="F504" s="66"/>
      <c r="G504" s="63" t="s">
        <v>54</v>
      </c>
      <c r="H504" s="66" t="str">
        <f aca="false">IF(NOT(ISBLANK($J504)),LEFT($J504,6),"")</f>
        <v/>
      </c>
      <c r="I504" s="66" t="str">
        <f aca="false">IF(NOT(ISBLANK($J504)),LEFT($J504,9),"")</f>
        <v/>
      </c>
      <c r="J504" s="66"/>
      <c r="K504" s="63" t="s">
        <v>54</v>
      </c>
      <c r="L504" s="66" t="str">
        <f aca="false">IF(NOT(ISBLANK($N504)),LEFT($N504,9),"")</f>
        <v>05.19.03.</v>
      </c>
      <c r="M504" s="66" t="str">
        <f aca="false">IF(NOT(ISBLANK($N504)),LEFT($N504,12),"")</f>
        <v>05.19.03.01.</v>
      </c>
      <c r="N504" s="66" t="s">
        <v>2038</v>
      </c>
      <c r="O504" s="66" t="s">
        <v>2039</v>
      </c>
      <c r="P504" s="63" t="s">
        <v>54</v>
      </c>
      <c r="Q504" s="66" t="str">
        <f aca="false">IF(NOT(ISBLANK($S504)),LEFT($S504,12),"")</f>
        <v>05.17.03.01.</v>
      </c>
      <c r="R504" s="66" t="str">
        <f aca="false">IF(NOT(ISBLANK($S504)),LEFT($S504,18),"")</f>
        <v>05.17.03.01.01.01.</v>
      </c>
      <c r="S504" s="66" t="s">
        <v>2040</v>
      </c>
      <c r="T504" s="67" t="n">
        <v>2</v>
      </c>
    </row>
    <row r="505" customFormat="false" ht="10.15" hidden="false" customHeight="false" outlineLevel="0" collapsed="false">
      <c r="A505" s="66" t="str">
        <f aca="false">IF(NOT(ISBLANK($B505)),LEFT($B505,3),"")</f>
        <v/>
      </c>
      <c r="B505" s="66"/>
      <c r="C505" s="63" t="s">
        <v>54</v>
      </c>
      <c r="D505" s="66" t="str">
        <f aca="false">IF(NOT(ISBLANK($F505)),LEFT($F505,3),"")</f>
        <v/>
      </c>
      <c r="E505" s="66" t="str">
        <f aca="false">IF(NOT(ISBLANK($F505)),LEFT($F505,6),"")</f>
        <v/>
      </c>
      <c r="F505" s="66"/>
      <c r="G505" s="63" t="s">
        <v>54</v>
      </c>
      <c r="H505" s="66" t="str">
        <f aca="false">IF(NOT(ISBLANK($J505)),LEFT($J505,6),"")</f>
        <v/>
      </c>
      <c r="I505" s="66" t="str">
        <f aca="false">IF(NOT(ISBLANK($J505)),LEFT($J505,9),"")</f>
        <v/>
      </c>
      <c r="J505" s="66"/>
      <c r="K505" s="63" t="s">
        <v>54</v>
      </c>
      <c r="L505" s="66" t="str">
        <f aca="false">IF(NOT(ISBLANK($N505)),LEFT($N505,9),"")</f>
        <v>05.19.03.</v>
      </c>
      <c r="M505" s="66" t="str">
        <f aca="false">IF(NOT(ISBLANK($N505)),LEFT($N505,12),"")</f>
        <v>05.19.03.02.</v>
      </c>
      <c r="N505" s="66" t="s">
        <v>2041</v>
      </c>
      <c r="O505" s="66" t="s">
        <v>2042</v>
      </c>
      <c r="P505" s="63" t="s">
        <v>54</v>
      </c>
      <c r="Q505" s="66" t="str">
        <f aca="false">IF(NOT(ISBLANK($S505)),LEFT($S505,12),"")</f>
        <v>05.17.04.01.</v>
      </c>
      <c r="R505" s="66" t="str">
        <f aca="false">IF(NOT(ISBLANK($S505)),LEFT($S505,18),"")</f>
        <v>05.17.04.01.01.01.</v>
      </c>
      <c r="S505" s="66" t="s">
        <v>2043</v>
      </c>
      <c r="T505" s="67" t="n">
        <v>0.8</v>
      </c>
    </row>
    <row r="506" customFormat="false" ht="10.15" hidden="false" customHeight="false" outlineLevel="0" collapsed="false">
      <c r="A506" s="66" t="str">
        <f aca="false">IF(NOT(ISBLANK($B506)),LEFT($B506,3),"")</f>
        <v/>
      </c>
      <c r="B506" s="66"/>
      <c r="C506" s="63" t="s">
        <v>54</v>
      </c>
      <c r="D506" s="66" t="str">
        <f aca="false">IF(NOT(ISBLANK($F506)),LEFT($F506,3),"")</f>
        <v/>
      </c>
      <c r="E506" s="66" t="str">
        <f aca="false">IF(NOT(ISBLANK($F506)),LEFT($F506,6),"")</f>
        <v/>
      </c>
      <c r="F506" s="66"/>
      <c r="G506" s="63" t="s">
        <v>54</v>
      </c>
      <c r="H506" s="66" t="str">
        <f aca="false">IF(NOT(ISBLANK($J506)),LEFT($J506,6),"")</f>
        <v/>
      </c>
      <c r="I506" s="66" t="str">
        <f aca="false">IF(NOT(ISBLANK($J506)),LEFT($J506,9),"")</f>
        <v/>
      </c>
      <c r="J506" s="66"/>
      <c r="K506" s="63" t="s">
        <v>54</v>
      </c>
      <c r="L506" s="66" t="str">
        <f aca="false">IF(NOT(ISBLANK($N506)),LEFT($N506,9),"")</f>
        <v>05.19.03.</v>
      </c>
      <c r="M506" s="66" t="str">
        <f aca="false">IF(NOT(ISBLANK($N506)),LEFT($N506,12),"")</f>
        <v>05.19.03.03.</v>
      </c>
      <c r="N506" s="66" t="s">
        <v>2044</v>
      </c>
      <c r="O506" s="66" t="s">
        <v>2045</v>
      </c>
      <c r="P506" s="63" t="s">
        <v>54</v>
      </c>
      <c r="Q506" s="66" t="str">
        <f aca="false">IF(NOT(ISBLANK($S506)),LEFT($S506,12),"")</f>
        <v>05.17.05.01.</v>
      </c>
      <c r="R506" s="66" t="str">
        <f aca="false">IF(NOT(ISBLANK($S506)),LEFT($S506,18),"")</f>
        <v>05.17.05.01.01.01.</v>
      </c>
      <c r="S506" s="66" t="s">
        <v>2046</v>
      </c>
      <c r="T506" s="67" t="n">
        <v>1.5</v>
      </c>
    </row>
    <row r="507" customFormat="false" ht="10.15" hidden="false" customHeight="false" outlineLevel="0" collapsed="false">
      <c r="A507" s="66" t="str">
        <f aca="false">IF(NOT(ISBLANK($B507)),LEFT($B507,3),"")</f>
        <v/>
      </c>
      <c r="B507" s="66"/>
      <c r="C507" s="63" t="s">
        <v>54</v>
      </c>
      <c r="D507" s="66" t="str">
        <f aca="false">IF(NOT(ISBLANK($F507)),LEFT($F507,3),"")</f>
        <v/>
      </c>
      <c r="E507" s="66" t="str">
        <f aca="false">IF(NOT(ISBLANK($F507)),LEFT($F507,6),"")</f>
        <v/>
      </c>
      <c r="F507" s="66"/>
      <c r="G507" s="63" t="s">
        <v>54</v>
      </c>
      <c r="H507" s="66" t="str">
        <f aca="false">IF(NOT(ISBLANK($J507)),LEFT($J507,6),"")</f>
        <v/>
      </c>
      <c r="I507" s="66" t="str">
        <f aca="false">IF(NOT(ISBLANK($J507)),LEFT($J507,9),"")</f>
        <v/>
      </c>
      <c r="J507" s="66"/>
      <c r="K507" s="63" t="s">
        <v>54</v>
      </c>
      <c r="L507" s="66" t="str">
        <f aca="false">IF(NOT(ISBLANK($N507)),LEFT($N507,9),"")</f>
        <v>05.19.04.</v>
      </c>
      <c r="M507" s="66" t="str">
        <f aca="false">IF(NOT(ISBLANK($N507)),LEFT($N507,12),"")</f>
        <v>05.19.04.01.</v>
      </c>
      <c r="N507" s="66" t="s">
        <v>2047</v>
      </c>
      <c r="O507" s="66" t="s">
        <v>2048</v>
      </c>
      <c r="P507" s="63" t="s">
        <v>54</v>
      </c>
      <c r="Q507" s="66" t="str">
        <f aca="false">IF(NOT(ISBLANK($S507)),LEFT($S507,12),"")</f>
        <v>05.17.06.01.</v>
      </c>
      <c r="R507" s="66" t="str">
        <f aca="false">IF(NOT(ISBLANK($S507)),LEFT($S507,18),"")</f>
        <v>05.17.06.01.01.01.</v>
      </c>
      <c r="S507" s="66" t="s">
        <v>35</v>
      </c>
      <c r="T507" s="67" t="n">
        <v>19</v>
      </c>
    </row>
    <row r="508" customFormat="false" ht="10.15" hidden="false" customHeight="false" outlineLevel="0" collapsed="false">
      <c r="A508" s="66" t="str">
        <f aca="false">IF(NOT(ISBLANK($B508)),LEFT($B508,3),"")</f>
        <v/>
      </c>
      <c r="B508" s="66"/>
      <c r="C508" s="63" t="s">
        <v>54</v>
      </c>
      <c r="D508" s="66" t="str">
        <f aca="false">IF(NOT(ISBLANK($F508)),LEFT($F508,3),"")</f>
        <v/>
      </c>
      <c r="E508" s="66" t="str">
        <f aca="false">IF(NOT(ISBLANK($F508)),LEFT($F508,6),"")</f>
        <v/>
      </c>
      <c r="F508" s="66"/>
      <c r="G508" s="63" t="s">
        <v>54</v>
      </c>
      <c r="H508" s="66" t="str">
        <f aca="false">IF(NOT(ISBLANK($J508)),LEFT($J508,6),"")</f>
        <v/>
      </c>
      <c r="I508" s="66" t="str">
        <f aca="false">IF(NOT(ISBLANK($J508)),LEFT($J508,9),"")</f>
        <v/>
      </c>
      <c r="J508" s="66"/>
      <c r="K508" s="63" t="s">
        <v>54</v>
      </c>
      <c r="L508" s="66" t="str">
        <f aca="false">IF(NOT(ISBLANK($N508)),LEFT($N508,9),"")</f>
        <v>05.19.05.</v>
      </c>
      <c r="M508" s="66" t="str">
        <f aca="false">IF(NOT(ISBLANK($N508)),LEFT($N508,12),"")</f>
        <v>05.19.05.01.</v>
      </c>
      <c r="N508" s="66" t="s">
        <v>2049</v>
      </c>
      <c r="O508" s="66" t="s">
        <v>2050</v>
      </c>
      <c r="P508" s="63" t="s">
        <v>54</v>
      </c>
      <c r="Q508" s="66" t="str">
        <f aca="false">IF(NOT(ISBLANK($S508)),LEFT($S508,12),"")</f>
        <v>05.17.07.01.</v>
      </c>
      <c r="R508" s="66" t="str">
        <f aca="false">IF(NOT(ISBLANK($S508)),LEFT($S508,18),"")</f>
        <v>05.17.07.01.01.01.</v>
      </c>
      <c r="S508" s="66" t="s">
        <v>38</v>
      </c>
      <c r="T508" s="67" t="n">
        <v>17</v>
      </c>
    </row>
    <row r="509" customFormat="false" ht="10.15" hidden="false" customHeight="false" outlineLevel="0" collapsed="false">
      <c r="A509" s="66" t="str">
        <f aca="false">IF(NOT(ISBLANK($B509)),LEFT($B509,3),"")</f>
        <v/>
      </c>
      <c r="B509" s="66"/>
      <c r="C509" s="63" t="s">
        <v>54</v>
      </c>
      <c r="D509" s="66" t="str">
        <f aca="false">IF(NOT(ISBLANK($F509)),LEFT($F509,3),"")</f>
        <v/>
      </c>
      <c r="E509" s="66" t="str">
        <f aca="false">IF(NOT(ISBLANK($F509)),LEFT($F509,6),"")</f>
        <v/>
      </c>
      <c r="F509" s="66"/>
      <c r="G509" s="63" t="s">
        <v>54</v>
      </c>
      <c r="H509" s="66" t="str">
        <f aca="false">IF(NOT(ISBLANK($J509)),LEFT($J509,6),"")</f>
        <v/>
      </c>
      <c r="I509" s="66" t="str">
        <f aca="false">IF(NOT(ISBLANK($J509)),LEFT($J509,9),"")</f>
        <v/>
      </c>
      <c r="J509" s="66"/>
      <c r="K509" s="63" t="s">
        <v>54</v>
      </c>
      <c r="L509" s="66" t="str">
        <f aca="false">IF(NOT(ISBLANK($N509)),LEFT($N509,9),"")</f>
        <v>05.19.06.</v>
      </c>
      <c r="M509" s="66" t="str">
        <f aca="false">IF(NOT(ISBLANK($N509)),LEFT($N509,12),"")</f>
        <v>05.19.06.01.</v>
      </c>
      <c r="N509" s="66" t="s">
        <v>2051</v>
      </c>
      <c r="O509" s="66" t="s">
        <v>2052</v>
      </c>
      <c r="P509" s="63" t="s">
        <v>54</v>
      </c>
      <c r="Q509" s="66" t="str">
        <f aca="false">IF(NOT(ISBLANK($S509)),LEFT($S509,12),"")</f>
        <v>05.17.08.01.</v>
      </c>
      <c r="R509" s="66" t="str">
        <f aca="false">IF(NOT(ISBLANK($S509)),LEFT($S509,18),"")</f>
        <v>05.17.08.01.01.01.</v>
      </c>
      <c r="S509" s="66" t="s">
        <v>41</v>
      </c>
      <c r="T509" s="67" t="n">
        <v>9</v>
      </c>
    </row>
    <row r="510" customFormat="false" ht="10.15" hidden="false" customHeight="false" outlineLevel="0" collapsed="false">
      <c r="A510" s="66" t="str">
        <f aca="false">IF(NOT(ISBLANK($B510)),LEFT($B510,3),"")</f>
        <v/>
      </c>
      <c r="B510" s="66"/>
      <c r="C510" s="63" t="s">
        <v>54</v>
      </c>
      <c r="D510" s="66" t="str">
        <f aca="false">IF(NOT(ISBLANK($F510)),LEFT($F510,3),"")</f>
        <v/>
      </c>
      <c r="E510" s="66" t="str">
        <f aca="false">IF(NOT(ISBLANK($F510)),LEFT($F510,6),"")</f>
        <v/>
      </c>
      <c r="F510" s="66"/>
      <c r="G510" s="63" t="s">
        <v>54</v>
      </c>
      <c r="H510" s="66" t="str">
        <f aca="false">IF(NOT(ISBLANK($J510)),LEFT($J510,6),"")</f>
        <v/>
      </c>
      <c r="I510" s="66" t="str">
        <f aca="false">IF(NOT(ISBLANK($J510)),LEFT($J510,9),"")</f>
        <v/>
      </c>
      <c r="J510" s="66"/>
      <c r="K510" s="63" t="s">
        <v>54</v>
      </c>
      <c r="L510" s="66" t="str">
        <f aca="false">IF(NOT(ISBLANK($N510)),LEFT($N510,9),"")</f>
        <v>05.19.07.</v>
      </c>
      <c r="M510" s="66" t="str">
        <f aca="false">IF(NOT(ISBLANK($N510)),LEFT($N510,12),"")</f>
        <v>05.19.07.01.</v>
      </c>
      <c r="N510" s="66" t="s">
        <v>2053</v>
      </c>
      <c r="O510" s="66" t="s">
        <v>2054</v>
      </c>
      <c r="P510" s="63" t="s">
        <v>54</v>
      </c>
      <c r="Q510" s="66" t="str">
        <f aca="false">IF(NOT(ISBLANK($S510)),LEFT($S510,12),"")</f>
        <v>05.17.09.01.</v>
      </c>
      <c r="R510" s="66" t="str">
        <f aca="false">IF(NOT(ISBLANK($S510)),LEFT($S510,18),"")</f>
        <v>05.17.09.01.01.01.</v>
      </c>
      <c r="S510" s="66" t="s">
        <v>2055</v>
      </c>
      <c r="T510" s="67" t="n">
        <v>0.5</v>
      </c>
    </row>
    <row r="511" customFormat="false" ht="10.15" hidden="false" customHeight="false" outlineLevel="0" collapsed="false">
      <c r="A511" s="66" t="str">
        <f aca="false">IF(NOT(ISBLANK($B511)),LEFT($B511,3),"")</f>
        <v/>
      </c>
      <c r="B511" s="66"/>
      <c r="C511" s="63" t="s">
        <v>54</v>
      </c>
      <c r="D511" s="66" t="str">
        <f aca="false">IF(NOT(ISBLANK($F511)),LEFT($F511,3),"")</f>
        <v/>
      </c>
      <c r="E511" s="66" t="str">
        <f aca="false">IF(NOT(ISBLANK($F511)),LEFT($F511,6),"")</f>
        <v/>
      </c>
      <c r="F511" s="66"/>
      <c r="G511" s="63" t="s">
        <v>54</v>
      </c>
      <c r="H511" s="66" t="str">
        <f aca="false">IF(NOT(ISBLANK($J511)),LEFT($J511,6),"")</f>
        <v/>
      </c>
      <c r="I511" s="66" t="str">
        <f aca="false">IF(NOT(ISBLANK($J511)),LEFT($J511,9),"")</f>
        <v/>
      </c>
      <c r="J511" s="66"/>
      <c r="K511" s="63" t="s">
        <v>54</v>
      </c>
      <c r="L511" s="66" t="str">
        <f aca="false">IF(NOT(ISBLANK($N511)),LEFT($N511,9),"")</f>
        <v>05.19.08.</v>
      </c>
      <c r="M511" s="66" t="str">
        <f aca="false">IF(NOT(ISBLANK($N511)),LEFT($N511,12),"")</f>
        <v>05.19.08.01.</v>
      </c>
      <c r="N511" s="66" t="s">
        <v>2056</v>
      </c>
      <c r="O511" s="66" t="s">
        <v>2057</v>
      </c>
      <c r="P511" s="63" t="s">
        <v>54</v>
      </c>
      <c r="Q511" s="66" t="str">
        <f aca="false">IF(NOT(ISBLANK($S511)),LEFT($S511,12),"")</f>
        <v>05.17.10.01.</v>
      </c>
      <c r="R511" s="66" t="str">
        <f aca="false">IF(NOT(ISBLANK($S511)),LEFT($S511,18),"")</f>
        <v>05.17.10.01.01.01.</v>
      </c>
      <c r="S511" s="66" t="s">
        <v>2058</v>
      </c>
      <c r="T511" s="67" t="n">
        <v>0.5</v>
      </c>
    </row>
    <row r="512" customFormat="false" ht="10.15" hidden="false" customHeight="false" outlineLevel="0" collapsed="false">
      <c r="A512" s="66" t="str">
        <f aca="false">IF(NOT(ISBLANK($B512)),LEFT($B512,3),"")</f>
        <v/>
      </c>
      <c r="B512" s="66"/>
      <c r="C512" s="63" t="s">
        <v>54</v>
      </c>
      <c r="D512" s="66" t="str">
        <f aca="false">IF(NOT(ISBLANK($F512)),LEFT($F512,3),"")</f>
        <v/>
      </c>
      <c r="E512" s="66" t="str">
        <f aca="false">IF(NOT(ISBLANK($F512)),LEFT($F512,6),"")</f>
        <v/>
      </c>
      <c r="F512" s="66"/>
      <c r="G512" s="63" t="s">
        <v>54</v>
      </c>
      <c r="H512" s="66" t="str">
        <f aca="false">IF(NOT(ISBLANK($J512)),LEFT($J512,6),"")</f>
        <v/>
      </c>
      <c r="I512" s="66" t="str">
        <f aca="false">IF(NOT(ISBLANK($J512)),LEFT($J512,9),"")</f>
        <v/>
      </c>
      <c r="J512" s="66"/>
      <c r="K512" s="63" t="s">
        <v>54</v>
      </c>
      <c r="L512" s="66" t="str">
        <f aca="false">IF(NOT(ISBLANK($N512)),LEFT($N512,9),"")</f>
        <v>05.19.09.</v>
      </c>
      <c r="M512" s="66" t="str">
        <f aca="false">IF(NOT(ISBLANK($N512)),LEFT($N512,12),"")</f>
        <v>05.19.09.01.</v>
      </c>
      <c r="N512" s="66" t="s">
        <v>2059</v>
      </c>
      <c r="O512" s="66" t="s">
        <v>2060</v>
      </c>
      <c r="P512" s="63" t="s">
        <v>54</v>
      </c>
      <c r="Q512" s="66" t="str">
        <f aca="false">IF(NOT(ISBLANK($S512)),LEFT($S512,12),"")</f>
        <v>05.17.11.01.</v>
      </c>
      <c r="R512" s="66" t="str">
        <f aca="false">IF(NOT(ISBLANK($S512)),LEFT($S512,18),"")</f>
        <v>05.17.11.01.01.01.</v>
      </c>
      <c r="S512" s="66" t="s">
        <v>2061</v>
      </c>
      <c r="T512" s="67" t="n">
        <v>75</v>
      </c>
    </row>
    <row r="513" customFormat="false" ht="10.15" hidden="false" customHeight="false" outlineLevel="0" collapsed="false">
      <c r="A513" s="66" t="str">
        <f aca="false">IF(NOT(ISBLANK($B513)),LEFT($B513,3),"")</f>
        <v/>
      </c>
      <c r="B513" s="66"/>
      <c r="C513" s="63" t="s">
        <v>54</v>
      </c>
      <c r="D513" s="66" t="str">
        <f aca="false">IF(NOT(ISBLANK($F513)),LEFT($F513,3),"")</f>
        <v/>
      </c>
      <c r="E513" s="66" t="str">
        <f aca="false">IF(NOT(ISBLANK($F513)),LEFT($F513,6),"")</f>
        <v/>
      </c>
      <c r="F513" s="66"/>
      <c r="G513" s="63" t="s">
        <v>54</v>
      </c>
      <c r="H513" s="66" t="str">
        <f aca="false">IF(NOT(ISBLANK($J513)),LEFT($J513,6),"")</f>
        <v/>
      </c>
      <c r="I513" s="66" t="str">
        <f aca="false">IF(NOT(ISBLANK($J513)),LEFT($J513,9),"")</f>
        <v/>
      </c>
      <c r="J513" s="66"/>
      <c r="K513" s="63" t="s">
        <v>54</v>
      </c>
      <c r="L513" s="66" t="str">
        <f aca="false">IF(NOT(ISBLANK($N513)),LEFT($N513,9),"")</f>
        <v>05.19.10.</v>
      </c>
      <c r="M513" s="66" t="str">
        <f aca="false">IF(NOT(ISBLANK($N513)),LEFT($N513,12),"")</f>
        <v>05.19.10.01.</v>
      </c>
      <c r="N513" s="66" t="s">
        <v>2062</v>
      </c>
      <c r="O513" s="66" t="s">
        <v>2063</v>
      </c>
      <c r="P513" s="63" t="s">
        <v>54</v>
      </c>
      <c r="Q513" s="66" t="str">
        <f aca="false">IF(NOT(ISBLANK($S513)),LEFT($S513,12),"")</f>
        <v>05.17.12.01.</v>
      </c>
      <c r="R513" s="66" t="str">
        <f aca="false">IF(NOT(ISBLANK($S513)),LEFT($S513,18),"")</f>
        <v>05.17.12.01.01.01.</v>
      </c>
      <c r="S513" s="66" t="s">
        <v>2064</v>
      </c>
      <c r="T513" s="67" t="n">
        <v>1.5</v>
      </c>
    </row>
    <row r="514" customFormat="false" ht="10.15" hidden="false" customHeight="false" outlineLevel="0" collapsed="false">
      <c r="A514" s="66" t="str">
        <f aca="false">IF(NOT(ISBLANK($B514)),LEFT($B514,3),"")</f>
        <v/>
      </c>
      <c r="B514" s="66"/>
      <c r="C514" s="63" t="s">
        <v>54</v>
      </c>
      <c r="D514" s="66" t="str">
        <f aca="false">IF(NOT(ISBLANK($F514)),LEFT($F514,3),"")</f>
        <v/>
      </c>
      <c r="E514" s="66" t="str">
        <f aca="false">IF(NOT(ISBLANK($F514)),LEFT($F514,6),"")</f>
        <v/>
      </c>
      <c r="F514" s="66"/>
      <c r="G514" s="63" t="s">
        <v>54</v>
      </c>
      <c r="H514" s="66" t="str">
        <f aca="false">IF(NOT(ISBLANK($J514)),LEFT($J514,6),"")</f>
        <v/>
      </c>
      <c r="I514" s="66" t="str">
        <f aca="false">IF(NOT(ISBLANK($J514)),LEFT($J514,9),"")</f>
        <v/>
      </c>
      <c r="J514" s="66"/>
      <c r="K514" s="63" t="s">
        <v>54</v>
      </c>
      <c r="L514" s="66" t="str">
        <f aca="false">IF(NOT(ISBLANK($N514)),LEFT($N514,9),"")</f>
        <v>05.19.11.</v>
      </c>
      <c r="M514" s="66" t="str">
        <f aca="false">IF(NOT(ISBLANK($N514)),LEFT($N514,12),"")</f>
        <v>05.19.11.01.</v>
      </c>
      <c r="N514" s="66" t="s">
        <v>2065</v>
      </c>
      <c r="O514" s="66" t="s">
        <v>2066</v>
      </c>
      <c r="P514" s="63" t="s">
        <v>54</v>
      </c>
      <c r="Q514" s="66" t="str">
        <f aca="false">IF(NOT(ISBLANK($S514)),LEFT($S514,12),"")</f>
        <v>05.17.13.01.</v>
      </c>
      <c r="R514" s="66" t="str">
        <f aca="false">IF(NOT(ISBLANK($S514)),LEFT($S514,18),"")</f>
        <v>05.17.13.01.01.01.</v>
      </c>
      <c r="S514" s="66" t="s">
        <v>2067</v>
      </c>
      <c r="T514" s="67" t="n">
        <v>16</v>
      </c>
    </row>
    <row r="515" customFormat="false" ht="10.15" hidden="false" customHeight="false" outlineLevel="0" collapsed="false">
      <c r="A515" s="66" t="str">
        <f aca="false">IF(NOT(ISBLANK($B515)),LEFT($B515,3),"")</f>
        <v/>
      </c>
      <c r="B515" s="66"/>
      <c r="C515" s="63" t="s">
        <v>54</v>
      </c>
      <c r="D515" s="66" t="str">
        <f aca="false">IF(NOT(ISBLANK($F515)),LEFT($F515,3),"")</f>
        <v/>
      </c>
      <c r="E515" s="66" t="str">
        <f aca="false">IF(NOT(ISBLANK($F515)),LEFT($F515,6),"")</f>
        <v/>
      </c>
      <c r="F515" s="66"/>
      <c r="G515" s="63" t="s">
        <v>54</v>
      </c>
      <c r="H515" s="66" t="str">
        <f aca="false">IF(NOT(ISBLANK($J515)),LEFT($J515,6),"")</f>
        <v/>
      </c>
      <c r="I515" s="66" t="str">
        <f aca="false">IF(NOT(ISBLANK($J515)),LEFT($J515,9),"")</f>
        <v/>
      </c>
      <c r="J515" s="66"/>
      <c r="K515" s="63" t="s">
        <v>54</v>
      </c>
      <c r="L515" s="66" t="str">
        <f aca="false">IF(NOT(ISBLANK($N515)),LEFT($N515,9),"")</f>
        <v>05.19.12.</v>
      </c>
      <c r="M515" s="66" t="str">
        <f aca="false">IF(NOT(ISBLANK($N515)),LEFT($N515,12),"")</f>
        <v>05.19.12.01.</v>
      </c>
      <c r="N515" s="66" t="s">
        <v>2068</v>
      </c>
      <c r="O515" s="66" t="s">
        <v>2069</v>
      </c>
      <c r="P515" s="63" t="s">
        <v>54</v>
      </c>
      <c r="Q515" s="66" t="str">
        <f aca="false">IF(NOT(ISBLANK($S515)),LEFT($S515,12),"")</f>
        <v>05.17.14.01.</v>
      </c>
      <c r="R515" s="66" t="str">
        <f aca="false">IF(NOT(ISBLANK($S515)),LEFT($S515,18),"")</f>
        <v>05.17.14.01.01.01.</v>
      </c>
      <c r="S515" s="66" t="s">
        <v>2070</v>
      </c>
      <c r="T515" s="67" t="n">
        <v>32</v>
      </c>
    </row>
    <row r="516" customFormat="false" ht="10.15" hidden="false" customHeight="false" outlineLevel="0" collapsed="false">
      <c r="A516" s="66" t="str">
        <f aca="false">IF(NOT(ISBLANK($B516)),LEFT($B516,3),"")</f>
        <v/>
      </c>
      <c r="B516" s="66"/>
      <c r="C516" s="63" t="s">
        <v>54</v>
      </c>
      <c r="D516" s="66" t="str">
        <f aca="false">IF(NOT(ISBLANK($F516)),LEFT($F516,3),"")</f>
        <v/>
      </c>
      <c r="E516" s="66" t="str">
        <f aca="false">IF(NOT(ISBLANK($F516)),LEFT($F516,6),"")</f>
        <v/>
      </c>
      <c r="F516" s="66"/>
      <c r="G516" s="63" t="s">
        <v>54</v>
      </c>
      <c r="H516" s="66" t="str">
        <f aca="false">IF(NOT(ISBLANK($J516)),LEFT($J516,6),"")</f>
        <v/>
      </c>
      <c r="I516" s="66" t="str">
        <f aca="false">IF(NOT(ISBLANK($J516)),LEFT($J516,9),"")</f>
        <v/>
      </c>
      <c r="J516" s="66"/>
      <c r="K516" s="63" t="s">
        <v>54</v>
      </c>
      <c r="L516" s="66" t="str">
        <f aca="false">IF(NOT(ISBLANK($N516)),LEFT($N516,9),"")</f>
        <v>05.20.01.</v>
      </c>
      <c r="M516" s="66" t="str">
        <f aca="false">IF(NOT(ISBLANK($N516)),LEFT($N516,12),"")</f>
        <v>05.20.01.01.</v>
      </c>
      <c r="N516" s="66" t="s">
        <v>2071</v>
      </c>
      <c r="O516" s="66" t="s">
        <v>2072</v>
      </c>
      <c r="P516" s="63" t="s">
        <v>54</v>
      </c>
      <c r="Q516" s="66" t="str">
        <f aca="false">IF(NOT(ISBLANK($S516)),LEFT($S516,12),"")</f>
        <v>05.17.15.01.</v>
      </c>
      <c r="R516" s="66" t="str">
        <f aca="false">IF(NOT(ISBLANK($S516)),LEFT($S516,18),"")</f>
        <v>05.17.15.01.01.01.</v>
      </c>
      <c r="S516" s="66" t="s">
        <v>2073</v>
      </c>
      <c r="T516" s="67" t="n">
        <v>20</v>
      </c>
    </row>
    <row r="517" customFormat="false" ht="10.15" hidden="false" customHeight="false" outlineLevel="0" collapsed="false">
      <c r="A517" s="66" t="str">
        <f aca="false">IF(NOT(ISBLANK($B517)),LEFT($B517,3),"")</f>
        <v/>
      </c>
      <c r="B517" s="66"/>
      <c r="C517" s="63" t="s">
        <v>54</v>
      </c>
      <c r="D517" s="66" t="str">
        <f aca="false">IF(NOT(ISBLANK($F517)),LEFT($F517,3),"")</f>
        <v/>
      </c>
      <c r="E517" s="66" t="str">
        <f aca="false">IF(NOT(ISBLANK($F517)),LEFT($F517,6),"")</f>
        <v/>
      </c>
      <c r="F517" s="66"/>
      <c r="G517" s="63" t="s">
        <v>54</v>
      </c>
      <c r="H517" s="66" t="str">
        <f aca="false">IF(NOT(ISBLANK($J517)),LEFT($J517,6),"")</f>
        <v/>
      </c>
      <c r="I517" s="66" t="str">
        <f aca="false">IF(NOT(ISBLANK($J517)),LEFT($J517,9),"")</f>
        <v/>
      </c>
      <c r="J517" s="66"/>
      <c r="K517" s="63" t="s">
        <v>54</v>
      </c>
      <c r="L517" s="66" t="str">
        <f aca="false">IF(NOT(ISBLANK($N517)),LEFT($N517,9),"")</f>
        <v>05.20.02.</v>
      </c>
      <c r="M517" s="66" t="str">
        <f aca="false">IF(NOT(ISBLANK($N517)),LEFT($N517,12),"")</f>
        <v>05.20.02.01.</v>
      </c>
      <c r="N517" s="66" t="s">
        <v>2074</v>
      </c>
      <c r="O517" s="66" t="s">
        <v>2075</v>
      </c>
      <c r="P517" s="63" t="s">
        <v>54</v>
      </c>
      <c r="Q517" s="66" t="str">
        <f aca="false">IF(NOT(ISBLANK($S517)),LEFT($S517,12),"")</f>
        <v>05.18.01.01.</v>
      </c>
      <c r="R517" s="66" t="str">
        <f aca="false">IF(NOT(ISBLANK($S517)),LEFT($S517,18),"")</f>
        <v>05.18.01.01.01.01.</v>
      </c>
      <c r="S517" s="66" t="s">
        <v>2076</v>
      </c>
      <c r="T517" s="67" t="n">
        <v>16</v>
      </c>
    </row>
    <row r="518" customFormat="false" ht="10.15" hidden="false" customHeight="false" outlineLevel="0" collapsed="false">
      <c r="A518" s="66" t="str">
        <f aca="false">IF(NOT(ISBLANK($B518)),LEFT($B518,3),"")</f>
        <v/>
      </c>
      <c r="B518" s="66"/>
      <c r="C518" s="63" t="s">
        <v>54</v>
      </c>
      <c r="D518" s="66" t="str">
        <f aca="false">IF(NOT(ISBLANK($F518)),LEFT($F518,3),"")</f>
        <v/>
      </c>
      <c r="E518" s="66" t="str">
        <f aca="false">IF(NOT(ISBLANK($F518)),LEFT($F518,6),"")</f>
        <v/>
      </c>
      <c r="F518" s="66"/>
      <c r="G518" s="63" t="s">
        <v>54</v>
      </c>
      <c r="H518" s="66" t="str">
        <f aca="false">IF(NOT(ISBLANK($J518)),LEFT($J518,6),"")</f>
        <v/>
      </c>
      <c r="I518" s="66" t="str">
        <f aca="false">IF(NOT(ISBLANK($J518)),LEFT($J518,9),"")</f>
        <v/>
      </c>
      <c r="J518" s="66"/>
      <c r="K518" s="63" t="s">
        <v>54</v>
      </c>
      <c r="L518" s="66" t="str">
        <f aca="false">IF(NOT(ISBLANK($N518)),LEFT($N518,9),"")</f>
        <v>05.20.03.</v>
      </c>
      <c r="M518" s="66" t="str">
        <f aca="false">IF(NOT(ISBLANK($N518)),LEFT($N518,12),"")</f>
        <v>05.20.03.01.</v>
      </c>
      <c r="N518" s="66" t="s">
        <v>2077</v>
      </c>
      <c r="O518" s="66" t="s">
        <v>2078</v>
      </c>
      <c r="P518" s="63" t="s">
        <v>54</v>
      </c>
      <c r="Q518" s="66" t="str">
        <f aca="false">IF(NOT(ISBLANK($S518)),LEFT($S518,12),"")</f>
        <v>05.18.02.01.</v>
      </c>
      <c r="R518" s="66" t="str">
        <f aca="false">IF(NOT(ISBLANK($S518)),LEFT($S518,18),"")</f>
        <v>05.18.02.01.01.01.</v>
      </c>
      <c r="S518" s="66" t="s">
        <v>2079</v>
      </c>
      <c r="T518" s="67" t="n">
        <v>5</v>
      </c>
    </row>
    <row r="519" customFormat="false" ht="10.15" hidden="false" customHeight="false" outlineLevel="0" collapsed="false">
      <c r="A519" s="66" t="str">
        <f aca="false">IF(NOT(ISBLANK($B519)),LEFT($B519,3),"")</f>
        <v/>
      </c>
      <c r="B519" s="66"/>
      <c r="C519" s="63" t="s">
        <v>54</v>
      </c>
      <c r="D519" s="66" t="str">
        <f aca="false">IF(NOT(ISBLANK($F519)),LEFT($F519,3),"")</f>
        <v/>
      </c>
      <c r="E519" s="66" t="str">
        <f aca="false">IF(NOT(ISBLANK($F519)),LEFT($F519,6),"")</f>
        <v/>
      </c>
      <c r="F519" s="66"/>
      <c r="G519" s="63" t="s">
        <v>54</v>
      </c>
      <c r="H519" s="66" t="str">
        <f aca="false">IF(NOT(ISBLANK($J519)),LEFT($J519,6),"")</f>
        <v/>
      </c>
      <c r="I519" s="66" t="str">
        <f aca="false">IF(NOT(ISBLANK($J519)),LEFT($J519,9),"")</f>
        <v/>
      </c>
      <c r="J519" s="66"/>
      <c r="K519" s="63" t="s">
        <v>54</v>
      </c>
      <c r="L519" s="66" t="str">
        <f aca="false">IF(NOT(ISBLANK($N519)),LEFT($N519,9),"")</f>
        <v>05.20.04.</v>
      </c>
      <c r="M519" s="66" t="str">
        <f aca="false">IF(NOT(ISBLANK($N519)),LEFT($N519,12),"")</f>
        <v>05.20.04.01.</v>
      </c>
      <c r="N519" s="66" t="s">
        <v>2080</v>
      </c>
      <c r="O519" s="66" t="s">
        <v>2081</v>
      </c>
      <c r="P519" s="63" t="s">
        <v>54</v>
      </c>
      <c r="Q519" s="66" t="str">
        <f aca="false">IF(NOT(ISBLANK($S519)),LEFT($S519,12),"")</f>
        <v>05.18.03.01.</v>
      </c>
      <c r="R519" s="66" t="str">
        <f aca="false">IF(NOT(ISBLANK($S519)),LEFT($S519,18),"")</f>
        <v>05.18.03.01.01.01.</v>
      </c>
      <c r="S519" s="66" t="s">
        <v>2082</v>
      </c>
      <c r="T519" s="67" t="n">
        <v>10</v>
      </c>
    </row>
    <row r="520" customFormat="false" ht="10.15" hidden="false" customHeight="false" outlineLevel="0" collapsed="false">
      <c r="A520" s="66" t="str">
        <f aca="false">IF(NOT(ISBLANK($B520)),LEFT($B520,3),"")</f>
        <v/>
      </c>
      <c r="B520" s="66"/>
      <c r="C520" s="63" t="s">
        <v>54</v>
      </c>
      <c r="D520" s="66" t="str">
        <f aca="false">IF(NOT(ISBLANK($F520)),LEFT($F520,3),"")</f>
        <v/>
      </c>
      <c r="E520" s="66" t="str">
        <f aca="false">IF(NOT(ISBLANK($F520)),LEFT($F520,6),"")</f>
        <v/>
      </c>
      <c r="F520" s="66"/>
      <c r="G520" s="63" t="s">
        <v>54</v>
      </c>
      <c r="H520" s="66" t="str">
        <f aca="false">IF(NOT(ISBLANK($J520)),LEFT($J520,6),"")</f>
        <v/>
      </c>
      <c r="I520" s="66" t="str">
        <f aca="false">IF(NOT(ISBLANK($J520)),LEFT($J520,9),"")</f>
        <v/>
      </c>
      <c r="J520" s="66"/>
      <c r="K520" s="63" t="s">
        <v>54</v>
      </c>
      <c r="L520" s="66" t="str">
        <f aca="false">IF(NOT(ISBLANK($N520)),LEFT($N520,9),"")</f>
        <v>05.20.05.</v>
      </c>
      <c r="M520" s="66" t="str">
        <f aca="false">IF(NOT(ISBLANK($N520)),LEFT($N520,12),"")</f>
        <v>05.20.05.01.</v>
      </c>
      <c r="N520" s="66" t="s">
        <v>2083</v>
      </c>
      <c r="O520" s="66" t="s">
        <v>2084</v>
      </c>
      <c r="P520" s="63" t="s">
        <v>54</v>
      </c>
      <c r="Q520" s="66" t="str">
        <f aca="false">IF(NOT(ISBLANK($S520)),LEFT($S520,12),"")</f>
        <v>05.18.04.01.</v>
      </c>
      <c r="R520" s="66" t="str">
        <f aca="false">IF(NOT(ISBLANK($S520)),LEFT($S520,18),"")</f>
        <v>05.18.04.01.01.01.</v>
      </c>
      <c r="S520" s="66" t="s">
        <v>2085</v>
      </c>
      <c r="T520" s="67" t="n">
        <v>15</v>
      </c>
    </row>
    <row r="521" customFormat="false" ht="10.15" hidden="false" customHeight="false" outlineLevel="0" collapsed="false">
      <c r="A521" s="66" t="str">
        <f aca="false">IF(NOT(ISBLANK($B521)),LEFT($B521,3),"")</f>
        <v/>
      </c>
      <c r="B521" s="66"/>
      <c r="C521" s="63" t="s">
        <v>54</v>
      </c>
      <c r="D521" s="66" t="str">
        <f aca="false">IF(NOT(ISBLANK($F521)),LEFT($F521,3),"")</f>
        <v/>
      </c>
      <c r="E521" s="66" t="str">
        <f aca="false">IF(NOT(ISBLANK($F521)),LEFT($F521,6),"")</f>
        <v/>
      </c>
      <c r="F521" s="66"/>
      <c r="G521" s="63" t="s">
        <v>54</v>
      </c>
      <c r="H521" s="66" t="str">
        <f aca="false">IF(NOT(ISBLANK($J521)),LEFT($J521,6),"")</f>
        <v/>
      </c>
      <c r="I521" s="66" t="str">
        <f aca="false">IF(NOT(ISBLANK($J521)),LEFT($J521,9),"")</f>
        <v/>
      </c>
      <c r="J521" s="66"/>
      <c r="K521" s="63" t="s">
        <v>54</v>
      </c>
      <c r="L521" s="66" t="str">
        <f aca="false">IF(NOT(ISBLANK($N521)),LEFT($N521,9),"")</f>
        <v>05.20.06.</v>
      </c>
      <c r="M521" s="66" t="str">
        <f aca="false">IF(NOT(ISBLANK($N521)),LEFT($N521,12),"")</f>
        <v>05.20.06.01.</v>
      </c>
      <c r="N521" s="66" t="s">
        <v>2086</v>
      </c>
      <c r="O521" s="66" t="s">
        <v>2087</v>
      </c>
      <c r="P521" s="63" t="s">
        <v>54</v>
      </c>
      <c r="Q521" s="66" t="str">
        <f aca="false">IF(NOT(ISBLANK($S521)),LEFT($S521,12),"")</f>
        <v>05.18.05.01.</v>
      </c>
      <c r="R521" s="66" t="str">
        <f aca="false">IF(NOT(ISBLANK($S521)),LEFT($S521,18),"")</f>
        <v>05.18.05.01.01.01.</v>
      </c>
      <c r="S521" s="66" t="s">
        <v>2088</v>
      </c>
      <c r="T521" s="67" t="n">
        <v>15</v>
      </c>
    </row>
    <row r="522" customFormat="false" ht="10.15" hidden="false" customHeight="false" outlineLevel="0" collapsed="false">
      <c r="A522" s="66" t="str">
        <f aca="false">IF(NOT(ISBLANK($B522)),LEFT($B522,3),"")</f>
        <v/>
      </c>
      <c r="B522" s="66"/>
      <c r="C522" s="63" t="s">
        <v>54</v>
      </c>
      <c r="D522" s="66" t="str">
        <f aca="false">IF(NOT(ISBLANK($F522)),LEFT($F522,3),"")</f>
        <v/>
      </c>
      <c r="E522" s="66" t="str">
        <f aca="false">IF(NOT(ISBLANK($F522)),LEFT($F522,6),"")</f>
        <v/>
      </c>
      <c r="F522" s="66"/>
      <c r="G522" s="63" t="s">
        <v>54</v>
      </c>
      <c r="H522" s="66" t="str">
        <f aca="false">IF(NOT(ISBLANK($J522)),LEFT($J522,6),"")</f>
        <v/>
      </c>
      <c r="I522" s="66" t="str">
        <f aca="false">IF(NOT(ISBLANK($J522)),LEFT($J522,9),"")</f>
        <v/>
      </c>
      <c r="J522" s="66"/>
      <c r="K522" s="63" t="s">
        <v>54</v>
      </c>
      <c r="L522" s="66" t="str">
        <f aca="false">IF(NOT(ISBLANK($N522)),LEFT($N522,9),"")</f>
        <v>05.20.07.</v>
      </c>
      <c r="M522" s="66" t="str">
        <f aca="false">IF(NOT(ISBLANK($N522)),LEFT($N522,12),"")</f>
        <v>05.20.07.01.</v>
      </c>
      <c r="N522" s="66" t="s">
        <v>2089</v>
      </c>
      <c r="O522" s="66" t="s">
        <v>2090</v>
      </c>
      <c r="P522" s="63" t="s">
        <v>54</v>
      </c>
      <c r="Q522" s="66" t="str">
        <f aca="false">IF(NOT(ISBLANK($S522)),LEFT($S522,12),"")</f>
        <v>05.18.06.01.</v>
      </c>
      <c r="R522" s="66" t="str">
        <f aca="false">IF(NOT(ISBLANK($S522)),LEFT($S522,18),"")</f>
        <v>05.18.06.01.01.01.</v>
      </c>
      <c r="S522" s="66" t="s">
        <v>2091</v>
      </c>
      <c r="T522" s="67" t="n">
        <v>6</v>
      </c>
    </row>
    <row r="523" customFormat="false" ht="10.15" hidden="false" customHeight="false" outlineLevel="0" collapsed="false">
      <c r="A523" s="66" t="str">
        <f aca="false">IF(NOT(ISBLANK($B523)),LEFT($B523,3),"")</f>
        <v/>
      </c>
      <c r="B523" s="66"/>
      <c r="C523" s="63" t="s">
        <v>54</v>
      </c>
      <c r="D523" s="66" t="str">
        <f aca="false">IF(NOT(ISBLANK($F523)),LEFT($F523,3),"")</f>
        <v/>
      </c>
      <c r="E523" s="66" t="str">
        <f aca="false">IF(NOT(ISBLANK($F523)),LEFT($F523,6),"")</f>
        <v/>
      </c>
      <c r="F523" s="66"/>
      <c r="G523" s="63" t="s">
        <v>54</v>
      </c>
      <c r="H523" s="66" t="str">
        <f aca="false">IF(NOT(ISBLANK($J523)),LEFT($J523,6),"")</f>
        <v/>
      </c>
      <c r="I523" s="66" t="str">
        <f aca="false">IF(NOT(ISBLANK($J523)),LEFT($J523,9),"")</f>
        <v/>
      </c>
      <c r="J523" s="66"/>
      <c r="K523" s="63" t="s">
        <v>54</v>
      </c>
      <c r="L523" s="66" t="str">
        <f aca="false">IF(NOT(ISBLANK($N523)),LEFT($N523,9),"")</f>
        <v>05.20.08.</v>
      </c>
      <c r="M523" s="66" t="str">
        <f aca="false">IF(NOT(ISBLANK($N523)),LEFT($N523,12),"")</f>
        <v>05.20.08.01.</v>
      </c>
      <c r="N523" s="66" t="s">
        <v>2092</v>
      </c>
      <c r="O523" s="66" t="s">
        <v>2093</v>
      </c>
      <c r="P523" s="63" t="s">
        <v>54</v>
      </c>
      <c r="Q523" s="66" t="str">
        <f aca="false">IF(NOT(ISBLANK($S523)),LEFT($S523,12),"")</f>
        <v>05.18.07.01.</v>
      </c>
      <c r="R523" s="66" t="str">
        <f aca="false">IF(NOT(ISBLANK($S523)),LEFT($S523,18),"")</f>
        <v>05.18.07.01.01.01.</v>
      </c>
      <c r="S523" s="66" t="s">
        <v>2094</v>
      </c>
      <c r="T523" s="67" t="n">
        <v>6</v>
      </c>
    </row>
    <row r="524" customFormat="false" ht="10.15" hidden="false" customHeight="false" outlineLevel="0" collapsed="false">
      <c r="A524" s="66" t="str">
        <f aca="false">IF(NOT(ISBLANK($B524)),LEFT($B524,3),"")</f>
        <v/>
      </c>
      <c r="B524" s="66"/>
      <c r="C524" s="63" t="s">
        <v>54</v>
      </c>
      <c r="D524" s="66" t="str">
        <f aca="false">IF(NOT(ISBLANK($F524)),LEFT($F524,3),"")</f>
        <v/>
      </c>
      <c r="E524" s="66" t="str">
        <f aca="false">IF(NOT(ISBLANK($F524)),LEFT($F524,6),"")</f>
        <v/>
      </c>
      <c r="F524" s="66"/>
      <c r="G524" s="63" t="s">
        <v>54</v>
      </c>
      <c r="H524" s="66" t="str">
        <f aca="false">IF(NOT(ISBLANK($J524)),LEFT($J524,6),"")</f>
        <v/>
      </c>
      <c r="I524" s="66" t="str">
        <f aca="false">IF(NOT(ISBLANK($J524)),LEFT($J524,9),"")</f>
        <v/>
      </c>
      <c r="J524" s="66"/>
      <c r="K524" s="63" t="s">
        <v>54</v>
      </c>
      <c r="L524" s="66" t="str">
        <f aca="false">IF(NOT(ISBLANK($N524)),LEFT($N524,9),"")</f>
        <v>05.21.01.</v>
      </c>
      <c r="M524" s="66" t="str">
        <f aca="false">IF(NOT(ISBLANK($N524)),LEFT($N524,12),"")</f>
        <v>05.21.01.01.</v>
      </c>
      <c r="N524" s="66" t="s">
        <v>2095</v>
      </c>
      <c r="O524" s="66" t="s">
        <v>2096</v>
      </c>
      <c r="P524" s="63" t="s">
        <v>54</v>
      </c>
      <c r="Q524" s="66" t="str">
        <f aca="false">IF(NOT(ISBLANK($S524)),LEFT($S524,12),"")</f>
        <v>05.18.08.01.</v>
      </c>
      <c r="R524" s="66" t="str">
        <f aca="false">IF(NOT(ISBLANK($S524)),LEFT($S524,18),"")</f>
        <v>05.18.08.01.01.01.</v>
      </c>
      <c r="S524" s="66" t="s">
        <v>2097</v>
      </c>
      <c r="T524" s="67" t="n">
        <v>12</v>
      </c>
    </row>
    <row r="525" customFormat="false" ht="10.15" hidden="false" customHeight="false" outlineLevel="0" collapsed="false">
      <c r="A525" s="66" t="str">
        <f aca="false">IF(NOT(ISBLANK($B525)),LEFT($B525,3),"")</f>
        <v/>
      </c>
      <c r="B525" s="66"/>
      <c r="C525" s="63" t="s">
        <v>54</v>
      </c>
      <c r="D525" s="66" t="str">
        <f aca="false">IF(NOT(ISBLANK($F525)),LEFT($F525,3),"")</f>
        <v/>
      </c>
      <c r="E525" s="66" t="str">
        <f aca="false">IF(NOT(ISBLANK($F525)),LEFT($F525,6),"")</f>
        <v/>
      </c>
      <c r="F525" s="66"/>
      <c r="G525" s="63" t="s">
        <v>54</v>
      </c>
      <c r="H525" s="66" t="str">
        <f aca="false">IF(NOT(ISBLANK($J525)),LEFT($J525,6),"")</f>
        <v/>
      </c>
      <c r="I525" s="66" t="str">
        <f aca="false">IF(NOT(ISBLANK($J525)),LEFT($J525,9),"")</f>
        <v/>
      </c>
      <c r="J525" s="66"/>
      <c r="K525" s="63" t="s">
        <v>54</v>
      </c>
      <c r="L525" s="66" t="str">
        <f aca="false">IF(NOT(ISBLANK($N525)),LEFT($N525,9),"")</f>
        <v>05.21.02.</v>
      </c>
      <c r="M525" s="66" t="str">
        <f aca="false">IF(NOT(ISBLANK($N525)),LEFT($N525,12),"")</f>
        <v>05.21.02.01.</v>
      </c>
      <c r="N525" s="66" t="s">
        <v>2098</v>
      </c>
      <c r="O525" s="66" t="s">
        <v>2099</v>
      </c>
      <c r="P525" s="63" t="s">
        <v>54</v>
      </c>
      <c r="Q525" s="66" t="str">
        <f aca="false">IF(NOT(ISBLANK($S525)),LEFT($S525,12),"")</f>
        <v>05.18.09.01.</v>
      </c>
      <c r="R525" s="66" t="str">
        <f aca="false">IF(NOT(ISBLANK($S525)),LEFT($S525,18),"")</f>
        <v>05.18.09.01.01.01.</v>
      </c>
      <c r="S525" s="66" t="s">
        <v>2100</v>
      </c>
      <c r="T525" s="67" t="n">
        <v>5</v>
      </c>
    </row>
    <row r="526" customFormat="false" ht="10.15" hidden="false" customHeight="false" outlineLevel="0" collapsed="false">
      <c r="A526" s="66" t="str">
        <f aca="false">IF(NOT(ISBLANK($B526)),LEFT($B526,3),"")</f>
        <v/>
      </c>
      <c r="B526" s="66"/>
      <c r="C526" s="63" t="s">
        <v>54</v>
      </c>
      <c r="D526" s="66" t="str">
        <f aca="false">IF(NOT(ISBLANK($F526)),LEFT($F526,3),"")</f>
        <v/>
      </c>
      <c r="E526" s="66" t="str">
        <f aca="false">IF(NOT(ISBLANK($F526)),LEFT($F526,6),"")</f>
        <v/>
      </c>
      <c r="F526" s="66"/>
      <c r="G526" s="63" t="s">
        <v>54</v>
      </c>
      <c r="H526" s="66" t="str">
        <f aca="false">IF(NOT(ISBLANK($J526)),LEFT($J526,6),"")</f>
        <v/>
      </c>
      <c r="I526" s="66" t="str">
        <f aca="false">IF(NOT(ISBLANK($J526)),LEFT($J526,9),"")</f>
        <v/>
      </c>
      <c r="J526" s="66"/>
      <c r="K526" s="63" t="s">
        <v>54</v>
      </c>
      <c r="L526" s="66" t="str">
        <f aca="false">IF(NOT(ISBLANK($N526)),LEFT($N526,9),"")</f>
        <v>05.21.03.</v>
      </c>
      <c r="M526" s="66" t="str">
        <f aca="false">IF(NOT(ISBLANK($N526)),LEFT($N526,12),"")</f>
        <v>05.21.03.01.</v>
      </c>
      <c r="N526" s="66" t="s">
        <v>2101</v>
      </c>
      <c r="O526" s="66" t="s">
        <v>2102</v>
      </c>
      <c r="P526" s="63" t="s">
        <v>54</v>
      </c>
      <c r="Q526" s="66" t="str">
        <f aca="false">IF(NOT(ISBLANK($S526)),LEFT($S526,12),"")</f>
        <v>05.18.10.01.</v>
      </c>
      <c r="R526" s="66" t="str">
        <f aca="false">IF(NOT(ISBLANK($S526)),LEFT($S526,18),"")</f>
        <v>05.18.10.01.01.01.</v>
      </c>
      <c r="S526" s="66" t="s">
        <v>2103</v>
      </c>
      <c r="T526" s="67" t="n">
        <v>10</v>
      </c>
    </row>
    <row r="527" customFormat="false" ht="10.15" hidden="false" customHeight="false" outlineLevel="0" collapsed="false">
      <c r="A527" s="66" t="str">
        <f aca="false">IF(NOT(ISBLANK($B527)),LEFT($B527,3),"")</f>
        <v/>
      </c>
      <c r="B527" s="66"/>
      <c r="C527" s="63" t="s">
        <v>54</v>
      </c>
      <c r="D527" s="66" t="str">
        <f aca="false">IF(NOT(ISBLANK($F527)),LEFT($F527,3),"")</f>
        <v/>
      </c>
      <c r="E527" s="66" t="str">
        <f aca="false">IF(NOT(ISBLANK($F527)),LEFT($F527,6),"")</f>
        <v/>
      </c>
      <c r="F527" s="66"/>
      <c r="G527" s="63" t="s">
        <v>54</v>
      </c>
      <c r="H527" s="66" t="str">
        <f aca="false">IF(NOT(ISBLANK($J527)),LEFT($J527,6),"")</f>
        <v/>
      </c>
      <c r="I527" s="66" t="str">
        <f aca="false">IF(NOT(ISBLANK($J527)),LEFT($J527,9),"")</f>
        <v/>
      </c>
      <c r="J527" s="66"/>
      <c r="K527" s="63" t="s">
        <v>54</v>
      </c>
      <c r="L527" s="66" t="str">
        <f aca="false">IF(NOT(ISBLANK($N527)),LEFT($N527,9),"")</f>
        <v>05.21.04.</v>
      </c>
      <c r="M527" s="66" t="str">
        <f aca="false">IF(NOT(ISBLANK($N527)),LEFT($N527,12),"")</f>
        <v>05.21.04.01.</v>
      </c>
      <c r="N527" s="66" t="s">
        <v>2104</v>
      </c>
      <c r="O527" s="66" t="s">
        <v>2105</v>
      </c>
      <c r="P527" s="63" t="s">
        <v>54</v>
      </c>
      <c r="Q527" s="66" t="str">
        <f aca="false">IF(NOT(ISBLANK($S527)),LEFT($S527,12),"")</f>
        <v>05.18.11.01.</v>
      </c>
      <c r="R527" s="66" t="str">
        <f aca="false">IF(NOT(ISBLANK($S527)),LEFT($S527,18),"")</f>
        <v>05.18.11.01.01.01.</v>
      </c>
      <c r="S527" s="66" t="s">
        <v>2106</v>
      </c>
      <c r="T527" s="67" t="n">
        <v>10</v>
      </c>
    </row>
    <row r="528" customFormat="false" ht="10.15" hidden="false" customHeight="false" outlineLevel="0" collapsed="false">
      <c r="A528" s="66" t="str">
        <f aca="false">IF(NOT(ISBLANK($B528)),LEFT($B528,3),"")</f>
        <v/>
      </c>
      <c r="B528" s="66"/>
      <c r="C528" s="63" t="s">
        <v>54</v>
      </c>
      <c r="D528" s="66" t="str">
        <f aca="false">IF(NOT(ISBLANK($F528)),LEFT($F528,3),"")</f>
        <v/>
      </c>
      <c r="E528" s="66" t="str">
        <f aca="false">IF(NOT(ISBLANK($F528)),LEFT($F528,6),"")</f>
        <v/>
      </c>
      <c r="F528" s="66"/>
      <c r="G528" s="63" t="s">
        <v>54</v>
      </c>
      <c r="H528" s="66" t="str">
        <f aca="false">IF(NOT(ISBLANK($J528)),LEFT($J528,6),"")</f>
        <v/>
      </c>
      <c r="I528" s="66" t="str">
        <f aca="false">IF(NOT(ISBLANK($J528)),LEFT($J528,9),"")</f>
        <v/>
      </c>
      <c r="J528" s="66"/>
      <c r="K528" s="63" t="s">
        <v>54</v>
      </c>
      <c r="L528" s="66" t="str">
        <f aca="false">IF(NOT(ISBLANK($N528)),LEFT($N528,9),"")</f>
        <v>05.21.05.</v>
      </c>
      <c r="M528" s="66" t="str">
        <f aca="false">IF(NOT(ISBLANK($N528)),LEFT($N528,12),"")</f>
        <v>05.21.05.01.</v>
      </c>
      <c r="N528" s="66" t="s">
        <v>2107</v>
      </c>
      <c r="O528" s="66" t="s">
        <v>2108</v>
      </c>
      <c r="P528" s="63" t="s">
        <v>54</v>
      </c>
      <c r="Q528" s="66" t="str">
        <f aca="false">IF(NOT(ISBLANK($S528)),LEFT($S528,12),"")</f>
        <v>05.18.12.01.</v>
      </c>
      <c r="R528" s="66" t="str">
        <f aca="false">IF(NOT(ISBLANK($S528)),LEFT($S528,18),"")</f>
        <v>05.18.12.01.01.01.</v>
      </c>
      <c r="S528" s="66" t="s">
        <v>2109</v>
      </c>
      <c r="T528" s="67" t="n">
        <v>20</v>
      </c>
    </row>
    <row r="529" customFormat="false" ht="10.15" hidden="false" customHeight="false" outlineLevel="0" collapsed="false">
      <c r="A529" s="66" t="str">
        <f aca="false">IF(NOT(ISBLANK($B529)),LEFT($B529,3),"")</f>
        <v/>
      </c>
      <c r="B529" s="66"/>
      <c r="C529" s="63" t="s">
        <v>54</v>
      </c>
      <c r="D529" s="66" t="str">
        <f aca="false">IF(NOT(ISBLANK($F529)),LEFT($F529,3),"")</f>
        <v/>
      </c>
      <c r="E529" s="66" t="str">
        <f aca="false">IF(NOT(ISBLANK($F529)),LEFT($F529,6),"")</f>
        <v/>
      </c>
      <c r="F529" s="66"/>
      <c r="G529" s="63" t="s">
        <v>54</v>
      </c>
      <c r="H529" s="66" t="str">
        <f aca="false">IF(NOT(ISBLANK($J529)),LEFT($J529,6),"")</f>
        <v/>
      </c>
      <c r="I529" s="66" t="str">
        <f aca="false">IF(NOT(ISBLANK($J529)),LEFT($J529,9),"")</f>
        <v/>
      </c>
      <c r="J529" s="66"/>
      <c r="K529" s="63" t="s">
        <v>54</v>
      </c>
      <c r="L529" s="66" t="str">
        <f aca="false">IF(NOT(ISBLANK($N529)),LEFT($N529,9),"")</f>
        <v>05.21.06.</v>
      </c>
      <c r="M529" s="66" t="str">
        <f aca="false">IF(NOT(ISBLANK($N529)),LEFT($N529,12),"")</f>
        <v>05.21.06.01.</v>
      </c>
      <c r="N529" s="66" t="s">
        <v>2110</v>
      </c>
      <c r="O529" s="66" t="s">
        <v>2111</v>
      </c>
      <c r="P529" s="63" t="s">
        <v>54</v>
      </c>
      <c r="Q529" s="66" t="str">
        <f aca="false">IF(NOT(ISBLANK($S529)),LEFT($S529,12),"")</f>
        <v>05.18.13.01.</v>
      </c>
      <c r="R529" s="66" t="str">
        <f aca="false">IF(NOT(ISBLANK($S529)),LEFT($S529,18),"")</f>
        <v>05.18.13.01.01.01.</v>
      </c>
      <c r="S529" s="66" t="s">
        <v>2112</v>
      </c>
      <c r="T529" s="67" t="n">
        <v>5</v>
      </c>
    </row>
    <row r="530" customFormat="false" ht="10.15" hidden="false" customHeight="false" outlineLevel="0" collapsed="false">
      <c r="A530" s="66" t="str">
        <f aca="false">IF(NOT(ISBLANK($B530)),LEFT($B530,3),"")</f>
        <v/>
      </c>
      <c r="B530" s="66"/>
      <c r="C530" s="63" t="s">
        <v>54</v>
      </c>
      <c r="D530" s="66" t="str">
        <f aca="false">IF(NOT(ISBLANK($F530)),LEFT($F530,3),"")</f>
        <v/>
      </c>
      <c r="E530" s="66" t="str">
        <f aca="false">IF(NOT(ISBLANK($F530)),LEFT($F530,6),"")</f>
        <v/>
      </c>
      <c r="F530" s="66"/>
      <c r="G530" s="63" t="s">
        <v>54</v>
      </c>
      <c r="H530" s="66" t="str">
        <f aca="false">IF(NOT(ISBLANK($J530)),LEFT($J530,6),"")</f>
        <v/>
      </c>
      <c r="I530" s="66" t="str">
        <f aca="false">IF(NOT(ISBLANK($J530)),LEFT($J530,9),"")</f>
        <v/>
      </c>
      <c r="J530" s="66"/>
      <c r="K530" s="63" t="s">
        <v>54</v>
      </c>
      <c r="L530" s="66" t="str">
        <f aca="false">IF(NOT(ISBLANK($N530)),LEFT($N530,9),"")</f>
        <v>05.21.07.</v>
      </c>
      <c r="M530" s="66" t="str">
        <f aca="false">IF(NOT(ISBLANK($N530)),LEFT($N530,12),"")</f>
        <v>05.21.07.01.</v>
      </c>
      <c r="N530" s="66" t="s">
        <v>2113</v>
      </c>
      <c r="O530" s="66" t="s">
        <v>2114</v>
      </c>
      <c r="P530" s="63" t="s">
        <v>54</v>
      </c>
      <c r="Q530" s="66" t="str">
        <f aca="false">IF(NOT(ISBLANK($S530)),LEFT($S530,12),"")</f>
        <v>05.18.14.01.</v>
      </c>
      <c r="R530" s="66" t="str">
        <f aca="false">IF(NOT(ISBLANK($S530)),LEFT($S530,18),"")</f>
        <v>05.18.14.01.01.01.</v>
      </c>
      <c r="S530" s="66" t="s">
        <v>2115</v>
      </c>
      <c r="T530" s="67" t="n">
        <v>12</v>
      </c>
    </row>
    <row r="531" customFormat="false" ht="10.15" hidden="false" customHeight="false" outlineLevel="0" collapsed="false">
      <c r="A531" s="66" t="str">
        <f aca="false">IF(NOT(ISBLANK($B531)),LEFT($B531,3),"")</f>
        <v/>
      </c>
      <c r="B531" s="66"/>
      <c r="C531" s="63" t="s">
        <v>54</v>
      </c>
      <c r="D531" s="66" t="str">
        <f aca="false">IF(NOT(ISBLANK($F531)),LEFT($F531,3),"")</f>
        <v/>
      </c>
      <c r="E531" s="66" t="str">
        <f aca="false">IF(NOT(ISBLANK($F531)),LEFT($F531,6),"")</f>
        <v/>
      </c>
      <c r="F531" s="66"/>
      <c r="G531" s="63" t="s">
        <v>54</v>
      </c>
      <c r="H531" s="66" t="str">
        <f aca="false">IF(NOT(ISBLANK($J531)),LEFT($J531,6),"")</f>
        <v/>
      </c>
      <c r="I531" s="66" t="str">
        <f aca="false">IF(NOT(ISBLANK($J531)),LEFT($J531,9),"")</f>
        <v/>
      </c>
      <c r="J531" s="66"/>
      <c r="K531" s="63" t="s">
        <v>54</v>
      </c>
      <c r="L531" s="66" t="str">
        <f aca="false">IF(NOT(ISBLANK($N531)),LEFT($N531,9),"")</f>
        <v>05.21.08.</v>
      </c>
      <c r="M531" s="66" t="str">
        <f aca="false">IF(NOT(ISBLANK($N531)),LEFT($N531,12),"")</f>
        <v>05.21.08.01.</v>
      </c>
      <c r="N531" s="66" t="s">
        <v>2116</v>
      </c>
      <c r="O531" s="66" t="s">
        <v>2117</v>
      </c>
      <c r="P531" s="63" t="s">
        <v>54</v>
      </c>
      <c r="Q531" s="66" t="str">
        <f aca="false">IF(NOT(ISBLANK($S531)),LEFT($S531,12),"")</f>
        <v>05.18.15.01.</v>
      </c>
      <c r="R531" s="66" t="str">
        <f aca="false">IF(NOT(ISBLANK($S531)),LEFT($S531,18),"")</f>
        <v>05.18.15.01.01.01.</v>
      </c>
      <c r="S531" s="66" t="s">
        <v>2118</v>
      </c>
      <c r="T531" s="67" t="n">
        <v>4</v>
      </c>
    </row>
    <row r="532" customFormat="false" ht="10.15" hidden="false" customHeight="false" outlineLevel="0" collapsed="false">
      <c r="A532" s="66" t="str">
        <f aca="false">IF(NOT(ISBLANK($B532)),LEFT($B532,3),"")</f>
        <v/>
      </c>
      <c r="B532" s="66"/>
      <c r="C532" s="63" t="s">
        <v>54</v>
      </c>
      <c r="D532" s="66" t="str">
        <f aca="false">IF(NOT(ISBLANK($F532)),LEFT($F532,3),"")</f>
        <v/>
      </c>
      <c r="E532" s="66" t="str">
        <f aca="false">IF(NOT(ISBLANK($F532)),LEFT($F532,6),"")</f>
        <v/>
      </c>
      <c r="F532" s="66"/>
      <c r="G532" s="63" t="s">
        <v>54</v>
      </c>
      <c r="H532" s="66" t="str">
        <f aca="false">IF(NOT(ISBLANK($J532)),LEFT($J532,6),"")</f>
        <v/>
      </c>
      <c r="I532" s="66" t="str">
        <f aca="false">IF(NOT(ISBLANK($J532)),LEFT($J532,9),"")</f>
        <v/>
      </c>
      <c r="J532" s="66"/>
      <c r="K532" s="63" t="s">
        <v>54</v>
      </c>
      <c r="L532" s="66" t="str">
        <f aca="false">IF(NOT(ISBLANK($N532)),LEFT($N532,9),"")</f>
        <v>05.21.09.</v>
      </c>
      <c r="M532" s="66" t="str">
        <f aca="false">IF(NOT(ISBLANK($N532)),LEFT($N532,12),"")</f>
        <v>05.21.09.01.</v>
      </c>
      <c r="N532" s="66" t="s">
        <v>2119</v>
      </c>
      <c r="O532" s="66" t="s">
        <v>2120</v>
      </c>
      <c r="P532" s="63" t="s">
        <v>54</v>
      </c>
      <c r="Q532" s="66" t="str">
        <f aca="false">IF(NOT(ISBLANK($S532)),LEFT($S532,12),"")</f>
        <v>05.18.16.01.</v>
      </c>
      <c r="R532" s="66" t="str">
        <f aca="false">IF(NOT(ISBLANK($S532)),LEFT($S532,18),"")</f>
        <v>05.18.16.01.01.01.</v>
      </c>
      <c r="S532" s="66" t="s">
        <v>2121</v>
      </c>
      <c r="T532" s="67" t="n">
        <v>5</v>
      </c>
    </row>
    <row r="533" customFormat="false" ht="10.15" hidden="false" customHeight="false" outlineLevel="0" collapsed="false">
      <c r="A533" s="66" t="str">
        <f aca="false">IF(NOT(ISBLANK($B533)),LEFT($B533,3),"")</f>
        <v/>
      </c>
      <c r="B533" s="66"/>
      <c r="C533" s="63" t="s">
        <v>54</v>
      </c>
      <c r="D533" s="66" t="str">
        <f aca="false">IF(NOT(ISBLANK($F533)),LEFT($F533,3),"")</f>
        <v/>
      </c>
      <c r="E533" s="66" t="str">
        <f aca="false">IF(NOT(ISBLANK($F533)),LEFT($F533,6),"")</f>
        <v/>
      </c>
      <c r="F533" s="66"/>
      <c r="G533" s="63" t="s">
        <v>54</v>
      </c>
      <c r="H533" s="66" t="str">
        <f aca="false">IF(NOT(ISBLANK($J533)),LEFT($J533,6),"")</f>
        <v/>
      </c>
      <c r="I533" s="66" t="str">
        <f aca="false">IF(NOT(ISBLANK($J533)),LEFT($J533,9),"")</f>
        <v/>
      </c>
      <c r="J533" s="66"/>
      <c r="K533" s="63" t="s">
        <v>54</v>
      </c>
      <c r="L533" s="66" t="str">
        <f aca="false">IF(NOT(ISBLANK($N533)),LEFT($N533,9),"")</f>
        <v>05.22.01.</v>
      </c>
      <c r="M533" s="66" t="str">
        <f aca="false">IF(NOT(ISBLANK($N533)),LEFT($N533,12),"")</f>
        <v>05.22.01.01.</v>
      </c>
      <c r="N533" s="66" t="s">
        <v>2122</v>
      </c>
      <c r="O533" s="66" t="s">
        <v>2123</v>
      </c>
      <c r="P533" s="63" t="s">
        <v>54</v>
      </c>
      <c r="Q533" s="66" t="str">
        <f aca="false">IF(NOT(ISBLANK($S533)),LEFT($S533,12),"")</f>
        <v>05.18.17.01.</v>
      </c>
      <c r="R533" s="66" t="str">
        <f aca="false">IF(NOT(ISBLANK($S533)),LEFT($S533,18),"")</f>
        <v>05.18.17.01.01.01.</v>
      </c>
      <c r="S533" s="66" t="s">
        <v>2124</v>
      </c>
      <c r="T533" s="67" t="n">
        <v>12</v>
      </c>
    </row>
    <row r="534" customFormat="false" ht="10.15" hidden="false" customHeight="false" outlineLevel="0" collapsed="false">
      <c r="A534" s="66" t="str">
        <f aca="false">IF(NOT(ISBLANK($B534)),LEFT($B534,3),"")</f>
        <v/>
      </c>
      <c r="B534" s="66"/>
      <c r="C534" s="63" t="s">
        <v>54</v>
      </c>
      <c r="D534" s="66" t="str">
        <f aca="false">IF(NOT(ISBLANK($F534)),LEFT($F534,3),"")</f>
        <v/>
      </c>
      <c r="E534" s="66" t="str">
        <f aca="false">IF(NOT(ISBLANK($F534)),LEFT($F534,6),"")</f>
        <v/>
      </c>
      <c r="F534" s="66"/>
      <c r="G534" s="63" t="s">
        <v>54</v>
      </c>
      <c r="H534" s="66" t="str">
        <f aca="false">IF(NOT(ISBLANK($J534)),LEFT($J534,6),"")</f>
        <v/>
      </c>
      <c r="I534" s="66" t="str">
        <f aca="false">IF(NOT(ISBLANK($J534)),LEFT($J534,9),"")</f>
        <v/>
      </c>
      <c r="J534" s="66"/>
      <c r="K534" s="63" t="s">
        <v>54</v>
      </c>
      <c r="L534" s="66" t="str">
        <f aca="false">IF(NOT(ISBLANK($N534)),LEFT($N534,9),"")</f>
        <v>05.22.02.</v>
      </c>
      <c r="M534" s="66" t="str">
        <f aca="false">IF(NOT(ISBLANK($N534)),LEFT($N534,12),"")</f>
        <v>05.22.02.01.</v>
      </c>
      <c r="N534" s="66" t="s">
        <v>2125</v>
      </c>
      <c r="O534" s="66" t="s">
        <v>2126</v>
      </c>
      <c r="P534" s="63" t="s">
        <v>54</v>
      </c>
      <c r="Q534" s="66" t="str">
        <f aca="false">IF(NOT(ISBLANK($S534)),LEFT($S534,12),"")</f>
        <v>05.18.18.01.</v>
      </c>
      <c r="R534" s="66" t="str">
        <f aca="false">IF(NOT(ISBLANK($S534)),LEFT($S534,18),"")</f>
        <v>05.18.18.01.01.01.</v>
      </c>
      <c r="S534" s="66" t="s">
        <v>2127</v>
      </c>
      <c r="T534" s="67" t="n">
        <v>8</v>
      </c>
    </row>
    <row r="535" customFormat="false" ht="10.15" hidden="false" customHeight="false" outlineLevel="0" collapsed="false">
      <c r="A535" s="66" t="str">
        <f aca="false">IF(NOT(ISBLANK($B535)),LEFT($B535,3),"")</f>
        <v/>
      </c>
      <c r="B535" s="66"/>
      <c r="C535" s="63" t="s">
        <v>54</v>
      </c>
      <c r="D535" s="66" t="str">
        <f aca="false">IF(NOT(ISBLANK($F535)),LEFT($F535,3),"")</f>
        <v/>
      </c>
      <c r="E535" s="66" t="str">
        <f aca="false">IF(NOT(ISBLANK($F535)),LEFT($F535,6),"")</f>
        <v/>
      </c>
      <c r="F535" s="66"/>
      <c r="G535" s="63" t="s">
        <v>54</v>
      </c>
      <c r="H535" s="66" t="str">
        <f aca="false">IF(NOT(ISBLANK($J535)),LEFT($J535,6),"")</f>
        <v/>
      </c>
      <c r="I535" s="66" t="str">
        <f aca="false">IF(NOT(ISBLANK($J535)),LEFT($J535,9),"")</f>
        <v/>
      </c>
      <c r="J535" s="66"/>
      <c r="K535" s="63" t="s">
        <v>54</v>
      </c>
      <c r="L535" s="66" t="str">
        <f aca="false">IF(NOT(ISBLANK($N535)),LEFT($N535,9),"")</f>
        <v>05.22.03.</v>
      </c>
      <c r="M535" s="66" t="str">
        <f aca="false">IF(NOT(ISBLANK($N535)),LEFT($N535,12),"")</f>
        <v>05.22.03.01.</v>
      </c>
      <c r="N535" s="66" t="s">
        <v>2128</v>
      </c>
      <c r="O535" s="66" t="s">
        <v>2129</v>
      </c>
      <c r="P535" s="63" t="s">
        <v>54</v>
      </c>
      <c r="Q535" s="66" t="str">
        <f aca="false">IF(NOT(ISBLANK($S535)),LEFT($S535,12),"")</f>
        <v>05.18.19.01.</v>
      </c>
      <c r="R535" s="66" t="str">
        <f aca="false">IF(NOT(ISBLANK($S535)),LEFT($S535,18),"")</f>
        <v>05.18.19.01.01.01.</v>
      </c>
      <c r="S535" s="66" t="s">
        <v>2130</v>
      </c>
      <c r="T535" s="67" t="n">
        <v>4</v>
      </c>
    </row>
    <row r="536" customFormat="false" ht="10.15" hidden="false" customHeight="false" outlineLevel="0" collapsed="false">
      <c r="A536" s="66" t="str">
        <f aca="false">IF(NOT(ISBLANK($B536)),LEFT($B536,3),"")</f>
        <v/>
      </c>
      <c r="B536" s="66"/>
      <c r="C536" s="63" t="s">
        <v>54</v>
      </c>
      <c r="D536" s="66" t="str">
        <f aca="false">IF(NOT(ISBLANK($F536)),LEFT($F536,3),"")</f>
        <v/>
      </c>
      <c r="E536" s="66" t="str">
        <f aca="false">IF(NOT(ISBLANK($F536)),LEFT($F536,6),"")</f>
        <v/>
      </c>
      <c r="F536" s="66"/>
      <c r="G536" s="63" t="s">
        <v>54</v>
      </c>
      <c r="H536" s="66" t="str">
        <f aca="false">IF(NOT(ISBLANK($J536)),LEFT($J536,6),"")</f>
        <v/>
      </c>
      <c r="I536" s="66" t="str">
        <f aca="false">IF(NOT(ISBLANK($J536)),LEFT($J536,9),"")</f>
        <v/>
      </c>
      <c r="J536" s="66"/>
      <c r="K536" s="63" t="s">
        <v>54</v>
      </c>
      <c r="L536" s="66" t="str">
        <f aca="false">IF(NOT(ISBLANK($N536)),LEFT($N536,9),"")</f>
        <v>05.22.04.</v>
      </c>
      <c r="M536" s="66" t="str">
        <f aca="false">IF(NOT(ISBLANK($N536)),LEFT($N536,12),"")</f>
        <v>05.22.04.01.</v>
      </c>
      <c r="N536" s="66" t="s">
        <v>2131</v>
      </c>
      <c r="O536" s="66" t="s">
        <v>2132</v>
      </c>
      <c r="P536" s="63" t="s">
        <v>54</v>
      </c>
      <c r="Q536" s="66" t="str">
        <f aca="false">IF(NOT(ISBLANK($S536)),LEFT($S536,12),"")</f>
        <v>05.18.20.01.</v>
      </c>
      <c r="R536" s="66" t="str">
        <f aca="false">IF(NOT(ISBLANK($S536)),LEFT($S536,18),"")</f>
        <v>05.18.20.01.01.01.</v>
      </c>
      <c r="S536" s="66" t="s">
        <v>2133</v>
      </c>
      <c r="T536" s="67" t="n">
        <v>4</v>
      </c>
    </row>
    <row r="537" customFormat="false" ht="10.15" hidden="false" customHeight="false" outlineLevel="0" collapsed="false">
      <c r="A537" s="66" t="str">
        <f aca="false">IF(NOT(ISBLANK($B537)),LEFT($B537,3),"")</f>
        <v/>
      </c>
      <c r="B537" s="66"/>
      <c r="C537" s="63" t="s">
        <v>54</v>
      </c>
      <c r="D537" s="66" t="str">
        <f aca="false">IF(NOT(ISBLANK($F537)),LEFT($F537,3),"")</f>
        <v/>
      </c>
      <c r="E537" s="66" t="str">
        <f aca="false">IF(NOT(ISBLANK($F537)),LEFT($F537,6),"")</f>
        <v/>
      </c>
      <c r="F537" s="66"/>
      <c r="G537" s="63" t="s">
        <v>54</v>
      </c>
      <c r="H537" s="66" t="str">
        <f aca="false">IF(NOT(ISBLANK($J537)),LEFT($J537,6),"")</f>
        <v/>
      </c>
      <c r="I537" s="66" t="str">
        <f aca="false">IF(NOT(ISBLANK($J537)),LEFT($J537,9),"")</f>
        <v/>
      </c>
      <c r="J537" s="66"/>
      <c r="K537" s="63" t="s">
        <v>54</v>
      </c>
      <c r="L537" s="66" t="str">
        <f aca="false">IF(NOT(ISBLANK($N537)),LEFT($N537,9),"")</f>
        <v>05.22.05.</v>
      </c>
      <c r="M537" s="66" t="str">
        <f aca="false">IF(NOT(ISBLANK($N537)),LEFT($N537,12),"")</f>
        <v>05.22.05.01.</v>
      </c>
      <c r="N537" s="66" t="s">
        <v>2134</v>
      </c>
      <c r="O537" s="66" t="s">
        <v>2135</v>
      </c>
      <c r="P537" s="63" t="s">
        <v>54</v>
      </c>
      <c r="Q537" s="66" t="str">
        <f aca="false">IF(NOT(ISBLANK($S537)),LEFT($S537,12),"")</f>
        <v>05.18.21.01.</v>
      </c>
      <c r="R537" s="66" t="str">
        <f aca="false">IF(NOT(ISBLANK($S537)),LEFT($S537,18),"")</f>
        <v>05.18.21.01.01.01.</v>
      </c>
      <c r="S537" s="66" t="s">
        <v>2136</v>
      </c>
      <c r="T537" s="67" t="n">
        <v>8</v>
      </c>
    </row>
    <row r="538" customFormat="false" ht="10.15" hidden="false" customHeight="false" outlineLevel="0" collapsed="false">
      <c r="A538" s="66" t="str">
        <f aca="false">IF(NOT(ISBLANK($B538)),LEFT($B538,3),"")</f>
        <v/>
      </c>
      <c r="B538" s="66"/>
      <c r="C538" s="63" t="s">
        <v>54</v>
      </c>
      <c r="D538" s="66" t="str">
        <f aca="false">IF(NOT(ISBLANK($F538)),LEFT($F538,3),"")</f>
        <v/>
      </c>
      <c r="E538" s="66" t="str">
        <f aca="false">IF(NOT(ISBLANK($F538)),LEFT($F538,6),"")</f>
        <v/>
      </c>
      <c r="F538" s="66"/>
      <c r="G538" s="63" t="s">
        <v>54</v>
      </c>
      <c r="H538" s="66" t="str">
        <f aca="false">IF(NOT(ISBLANK($J538)),LEFT($J538,6),"")</f>
        <v/>
      </c>
      <c r="I538" s="66" t="str">
        <f aca="false">IF(NOT(ISBLANK($J538)),LEFT($J538,9),"")</f>
        <v/>
      </c>
      <c r="J538" s="66"/>
      <c r="K538" s="63" t="s">
        <v>54</v>
      </c>
      <c r="L538" s="66" t="str">
        <f aca="false">IF(NOT(ISBLANK($N538)),LEFT($N538,9),"")</f>
        <v>05.22.06.</v>
      </c>
      <c r="M538" s="66" t="str">
        <f aca="false">IF(NOT(ISBLANK($N538)),LEFT($N538,12),"")</f>
        <v>05.22.06.01.</v>
      </c>
      <c r="N538" s="66" t="s">
        <v>2137</v>
      </c>
      <c r="O538" s="66" t="s">
        <v>2138</v>
      </c>
      <c r="P538" s="63" t="s">
        <v>54</v>
      </c>
      <c r="Q538" s="66" t="str">
        <f aca="false">IF(NOT(ISBLANK($S538)),LEFT($S538,12),"")</f>
        <v>05.18.22.01.</v>
      </c>
      <c r="R538" s="66" t="str">
        <f aca="false">IF(NOT(ISBLANK($S538)),LEFT($S538,18),"")</f>
        <v>05.18.22.01.01.01.</v>
      </c>
      <c r="S538" s="66" t="s">
        <v>2139</v>
      </c>
      <c r="T538" s="67" t="n">
        <v>5</v>
      </c>
    </row>
    <row r="539" customFormat="false" ht="10.15" hidden="false" customHeight="false" outlineLevel="0" collapsed="false">
      <c r="A539" s="66" t="str">
        <f aca="false">IF(NOT(ISBLANK($B539)),LEFT($B539,3),"")</f>
        <v/>
      </c>
      <c r="B539" s="66"/>
      <c r="C539" s="63" t="s">
        <v>54</v>
      </c>
      <c r="D539" s="66" t="str">
        <f aca="false">IF(NOT(ISBLANK($F539)),LEFT($F539,3),"")</f>
        <v/>
      </c>
      <c r="E539" s="66" t="str">
        <f aca="false">IF(NOT(ISBLANK($F539)),LEFT($F539,6),"")</f>
        <v/>
      </c>
      <c r="F539" s="66"/>
      <c r="G539" s="63" t="s">
        <v>54</v>
      </c>
      <c r="H539" s="66" t="str">
        <f aca="false">IF(NOT(ISBLANK($J539)),LEFT($J539,6),"")</f>
        <v/>
      </c>
      <c r="I539" s="66" t="str">
        <f aca="false">IF(NOT(ISBLANK($J539)),LEFT($J539,9),"")</f>
        <v/>
      </c>
      <c r="J539" s="66"/>
      <c r="K539" s="63" t="s">
        <v>54</v>
      </c>
      <c r="L539" s="66" t="str">
        <f aca="false">IF(NOT(ISBLANK($N539)),LEFT($N539,9),"")</f>
        <v>05.22.07.</v>
      </c>
      <c r="M539" s="66" t="str">
        <f aca="false">IF(NOT(ISBLANK($N539)),LEFT($N539,12),"")</f>
        <v>05.22.07.01.</v>
      </c>
      <c r="N539" s="66" t="s">
        <v>2140</v>
      </c>
      <c r="O539" s="66" t="s">
        <v>2141</v>
      </c>
      <c r="P539" s="63" t="s">
        <v>54</v>
      </c>
      <c r="Q539" s="66" t="str">
        <f aca="false">IF(NOT(ISBLANK($S539)),LEFT($S539,12),"")</f>
        <v>05.18.23.01.</v>
      </c>
      <c r="R539" s="66" t="str">
        <f aca="false">IF(NOT(ISBLANK($S539)),LEFT($S539,18),"")</f>
        <v>05.18.23.01.01.01.</v>
      </c>
      <c r="S539" s="66" t="s">
        <v>2142</v>
      </c>
      <c r="T539" s="67" t="n">
        <v>5</v>
      </c>
    </row>
    <row r="540" customFormat="false" ht="10.15" hidden="false" customHeight="false" outlineLevel="0" collapsed="false">
      <c r="A540" s="66" t="str">
        <f aca="false">IF(NOT(ISBLANK($B540)),LEFT($B540,3),"")</f>
        <v/>
      </c>
      <c r="B540" s="66"/>
      <c r="C540" s="63" t="s">
        <v>54</v>
      </c>
      <c r="D540" s="66" t="str">
        <f aca="false">IF(NOT(ISBLANK($F540)),LEFT($F540,3),"")</f>
        <v/>
      </c>
      <c r="E540" s="66" t="str">
        <f aca="false">IF(NOT(ISBLANK($F540)),LEFT($F540,6),"")</f>
        <v/>
      </c>
      <c r="F540" s="66"/>
      <c r="G540" s="63" t="s">
        <v>54</v>
      </c>
      <c r="H540" s="66" t="str">
        <f aca="false">IF(NOT(ISBLANK($J540)),LEFT($J540,6),"")</f>
        <v/>
      </c>
      <c r="I540" s="66" t="str">
        <f aca="false">IF(NOT(ISBLANK($J540)),LEFT($J540,9),"")</f>
        <v/>
      </c>
      <c r="J540" s="66"/>
      <c r="K540" s="63" t="s">
        <v>54</v>
      </c>
      <c r="L540" s="66" t="str">
        <f aca="false">IF(NOT(ISBLANK($N540)),LEFT($N540,9),"")</f>
        <v>05.22.08.</v>
      </c>
      <c r="M540" s="66" t="str">
        <f aca="false">IF(NOT(ISBLANK($N540)),LEFT($N540,12),"")</f>
        <v>05.22.08.01.</v>
      </c>
      <c r="N540" s="66" t="s">
        <v>2143</v>
      </c>
      <c r="O540" s="66" t="s">
        <v>2144</v>
      </c>
      <c r="P540" s="63" t="s">
        <v>54</v>
      </c>
      <c r="Q540" s="66" t="str">
        <f aca="false">IF(NOT(ISBLANK($S540)),LEFT($S540,12),"")</f>
        <v>05.18.24.01.</v>
      </c>
      <c r="R540" s="66" t="str">
        <f aca="false">IF(NOT(ISBLANK($S540)),LEFT($S540,18),"")</f>
        <v>05.18.24.01.01.01.</v>
      </c>
      <c r="S540" s="66" t="s">
        <v>2145</v>
      </c>
      <c r="T540" s="67" t="n">
        <v>3</v>
      </c>
    </row>
    <row r="541" customFormat="false" ht="10.15" hidden="false" customHeight="false" outlineLevel="0" collapsed="false">
      <c r="A541" s="66" t="str">
        <f aca="false">IF(NOT(ISBLANK($B541)),LEFT($B541,3),"")</f>
        <v/>
      </c>
      <c r="B541" s="66"/>
      <c r="C541" s="63" t="s">
        <v>54</v>
      </c>
      <c r="D541" s="66" t="str">
        <f aca="false">IF(NOT(ISBLANK($F541)),LEFT($F541,3),"")</f>
        <v/>
      </c>
      <c r="E541" s="66" t="str">
        <f aca="false">IF(NOT(ISBLANK($F541)),LEFT($F541,6),"")</f>
        <v/>
      </c>
      <c r="F541" s="66"/>
      <c r="G541" s="63" t="s">
        <v>54</v>
      </c>
      <c r="H541" s="66" t="str">
        <f aca="false">IF(NOT(ISBLANK($J541)),LEFT($J541,6),"")</f>
        <v/>
      </c>
      <c r="I541" s="66" t="str">
        <f aca="false">IF(NOT(ISBLANK($J541)),LEFT($J541,9),"")</f>
        <v/>
      </c>
      <c r="J541" s="66"/>
      <c r="K541" s="63" t="s">
        <v>54</v>
      </c>
      <c r="L541" s="66" t="str">
        <f aca="false">IF(NOT(ISBLANK($N541)),LEFT($N541,9),"")</f>
        <v>05.22.09.</v>
      </c>
      <c r="M541" s="66" t="str">
        <f aca="false">IF(NOT(ISBLANK($N541)),LEFT($N541,12),"")</f>
        <v>05.22.09.01.</v>
      </c>
      <c r="N541" s="66" t="s">
        <v>2146</v>
      </c>
      <c r="O541" s="66" t="s">
        <v>2147</v>
      </c>
      <c r="P541" s="63" t="s">
        <v>54</v>
      </c>
      <c r="Q541" s="66" t="str">
        <f aca="false">IF(NOT(ISBLANK($S541)),LEFT($S541,12),"")</f>
        <v>05.18.25.01.</v>
      </c>
      <c r="R541" s="66" t="str">
        <f aca="false">IF(NOT(ISBLANK($S541)),LEFT($S541,18),"")</f>
        <v>05.18.25.01.01.01.</v>
      </c>
      <c r="S541" s="66" t="s">
        <v>2148</v>
      </c>
      <c r="T541" s="67" t="n">
        <v>10</v>
      </c>
    </row>
    <row r="542" customFormat="false" ht="10.15" hidden="false" customHeight="false" outlineLevel="0" collapsed="false">
      <c r="A542" s="66" t="str">
        <f aca="false">IF(NOT(ISBLANK($B542)),LEFT($B542,3),"")</f>
        <v/>
      </c>
      <c r="B542" s="66"/>
      <c r="C542" s="63" t="s">
        <v>54</v>
      </c>
      <c r="D542" s="66" t="str">
        <f aca="false">IF(NOT(ISBLANK($F542)),LEFT($F542,3),"")</f>
        <v/>
      </c>
      <c r="E542" s="66" t="str">
        <f aca="false">IF(NOT(ISBLANK($F542)),LEFT($F542,6),"")</f>
        <v/>
      </c>
      <c r="F542" s="66"/>
      <c r="G542" s="63" t="s">
        <v>54</v>
      </c>
      <c r="H542" s="66" t="str">
        <f aca="false">IF(NOT(ISBLANK($J542)),LEFT($J542,6),"")</f>
        <v/>
      </c>
      <c r="I542" s="66" t="str">
        <f aca="false">IF(NOT(ISBLANK($J542)),LEFT($J542,9),"")</f>
        <v/>
      </c>
      <c r="J542" s="66"/>
      <c r="K542" s="63" t="s">
        <v>54</v>
      </c>
      <c r="L542" s="66" t="str">
        <f aca="false">IF(NOT(ISBLANK($N542)),LEFT($N542,9),"")</f>
        <v>05.22.10.</v>
      </c>
      <c r="M542" s="66" t="str">
        <f aca="false">IF(NOT(ISBLANK($N542)),LEFT($N542,12),"")</f>
        <v>05.22.10.01.</v>
      </c>
      <c r="N542" s="66" t="s">
        <v>2149</v>
      </c>
      <c r="O542" s="66" t="s">
        <v>2150</v>
      </c>
      <c r="P542" s="63" t="s">
        <v>54</v>
      </c>
      <c r="Q542" s="66" t="str">
        <f aca="false">IF(NOT(ISBLANK($S542)),LEFT($S542,12),"")</f>
        <v>05.18.26.01.</v>
      </c>
      <c r="R542" s="66" t="str">
        <f aca="false">IF(NOT(ISBLANK($S542)),LEFT($S542,18),"")</f>
        <v>05.18.26.01.01.01.</v>
      </c>
      <c r="S542" s="66" t="s">
        <v>2151</v>
      </c>
      <c r="T542" s="67" t="n">
        <v>3</v>
      </c>
    </row>
    <row r="543" customFormat="false" ht="10.15" hidden="false" customHeight="false" outlineLevel="0" collapsed="false">
      <c r="A543" s="66" t="str">
        <f aca="false">IF(NOT(ISBLANK($B543)),LEFT($B543,3),"")</f>
        <v/>
      </c>
      <c r="B543" s="66"/>
      <c r="C543" s="63" t="s">
        <v>54</v>
      </c>
      <c r="D543" s="66" t="str">
        <f aca="false">IF(NOT(ISBLANK($F543)),LEFT($F543,3),"")</f>
        <v/>
      </c>
      <c r="E543" s="66" t="str">
        <f aca="false">IF(NOT(ISBLANK($F543)),LEFT($F543,6),"")</f>
        <v/>
      </c>
      <c r="F543" s="66"/>
      <c r="G543" s="63" t="s">
        <v>54</v>
      </c>
      <c r="H543" s="66" t="str">
        <f aca="false">IF(NOT(ISBLANK($J543)),LEFT($J543,6),"")</f>
        <v/>
      </c>
      <c r="I543" s="66" t="str">
        <f aca="false">IF(NOT(ISBLANK($J543)),LEFT($J543,9),"")</f>
        <v/>
      </c>
      <c r="J543" s="66"/>
      <c r="K543" s="63" t="s">
        <v>54</v>
      </c>
      <c r="L543" s="66" t="str">
        <f aca="false">IF(NOT(ISBLANK($N543)),LEFT($N543,9),"")</f>
        <v>05.22.11.</v>
      </c>
      <c r="M543" s="66" t="str">
        <f aca="false">IF(NOT(ISBLANK($N543)),LEFT($N543,12),"")</f>
        <v>05.22.11.01.</v>
      </c>
      <c r="N543" s="66" t="s">
        <v>2152</v>
      </c>
      <c r="O543" s="66" t="s">
        <v>2153</v>
      </c>
      <c r="P543" s="63" t="s">
        <v>54</v>
      </c>
      <c r="Q543" s="66" t="str">
        <f aca="false">IF(NOT(ISBLANK($S543)),LEFT($S543,12),"")</f>
        <v>05.19.01.01.</v>
      </c>
      <c r="R543" s="66" t="str">
        <f aca="false">IF(NOT(ISBLANK($S543)),LEFT($S543,18),"")</f>
        <v>05.19.01.01.01.01.</v>
      </c>
      <c r="S543" s="66" t="s">
        <v>2154</v>
      </c>
      <c r="T543" s="67" t="n">
        <v>12</v>
      </c>
    </row>
    <row r="544" customFormat="false" ht="10.15" hidden="false" customHeight="false" outlineLevel="0" collapsed="false">
      <c r="A544" s="66" t="str">
        <f aca="false">IF(NOT(ISBLANK($B544)),LEFT($B544,3),"")</f>
        <v/>
      </c>
      <c r="B544" s="66"/>
      <c r="C544" s="63" t="s">
        <v>54</v>
      </c>
      <c r="D544" s="66" t="str">
        <f aca="false">IF(NOT(ISBLANK($F544)),LEFT($F544,3),"")</f>
        <v/>
      </c>
      <c r="E544" s="66" t="str">
        <f aca="false">IF(NOT(ISBLANK($F544)),LEFT($F544,6),"")</f>
        <v/>
      </c>
      <c r="F544" s="66"/>
      <c r="G544" s="63" t="s">
        <v>54</v>
      </c>
      <c r="H544" s="66" t="str">
        <f aca="false">IF(NOT(ISBLANK($J544)),LEFT($J544,6),"")</f>
        <v/>
      </c>
      <c r="I544" s="66" t="str">
        <f aca="false">IF(NOT(ISBLANK($J544)),LEFT($J544,9),"")</f>
        <v/>
      </c>
      <c r="J544" s="66"/>
      <c r="K544" s="63" t="s">
        <v>54</v>
      </c>
      <c r="L544" s="66" t="str">
        <f aca="false">IF(NOT(ISBLANK($N544)),LEFT($N544,9),"")</f>
        <v>05.22.12.</v>
      </c>
      <c r="M544" s="66" t="str">
        <f aca="false">IF(NOT(ISBLANK($N544)),LEFT($N544,12),"")</f>
        <v>05.22.12.01.</v>
      </c>
      <c r="N544" s="66" t="s">
        <v>2155</v>
      </c>
      <c r="O544" s="66" t="s">
        <v>2156</v>
      </c>
      <c r="P544" s="63" t="s">
        <v>54</v>
      </c>
      <c r="Q544" s="66" t="str">
        <f aca="false">IF(NOT(ISBLANK($S544)),LEFT($S544,12),"")</f>
        <v>05.19.01.02.</v>
      </c>
      <c r="R544" s="66" t="str">
        <f aca="false">IF(NOT(ISBLANK($S544)),LEFT($S544,18),"")</f>
        <v>05.19.01.02.01.01.</v>
      </c>
      <c r="S544" s="66" t="s">
        <v>2157</v>
      </c>
      <c r="T544" s="67" t="n">
        <v>24</v>
      </c>
    </row>
    <row r="545" customFormat="false" ht="10.15" hidden="false" customHeight="false" outlineLevel="0" collapsed="false">
      <c r="A545" s="66" t="str">
        <f aca="false">IF(NOT(ISBLANK($B545)),LEFT($B545,3),"")</f>
        <v/>
      </c>
      <c r="B545" s="66"/>
      <c r="C545" s="63" t="s">
        <v>54</v>
      </c>
      <c r="D545" s="66" t="str">
        <f aca="false">IF(NOT(ISBLANK($F545)),LEFT($F545,3),"")</f>
        <v/>
      </c>
      <c r="E545" s="66" t="str">
        <f aca="false">IF(NOT(ISBLANK($F545)),LEFT($F545,6),"")</f>
        <v/>
      </c>
      <c r="F545" s="66"/>
      <c r="G545" s="63" t="s">
        <v>54</v>
      </c>
      <c r="H545" s="66" t="str">
        <f aca="false">IF(NOT(ISBLANK($J545)),LEFT($J545,6),"")</f>
        <v/>
      </c>
      <c r="I545" s="66" t="str">
        <f aca="false">IF(NOT(ISBLANK($J545)),LEFT($J545,9),"")</f>
        <v/>
      </c>
      <c r="J545" s="66"/>
      <c r="K545" s="63" t="s">
        <v>54</v>
      </c>
      <c r="L545" s="66" t="str">
        <f aca="false">IF(NOT(ISBLANK($N545)),LEFT($N545,9),"")</f>
        <v>05.22.13.</v>
      </c>
      <c r="M545" s="66" t="str">
        <f aca="false">IF(NOT(ISBLANK($N545)),LEFT($N545,12),"")</f>
        <v>05.22.13.01.</v>
      </c>
      <c r="N545" s="66" t="s">
        <v>2158</v>
      </c>
      <c r="O545" s="66" t="s">
        <v>2159</v>
      </c>
      <c r="P545" s="63" t="s">
        <v>54</v>
      </c>
      <c r="Q545" s="66" t="str">
        <f aca="false">IF(NOT(ISBLANK($S545)),LEFT($S545,12),"")</f>
        <v>05.19.01.03.</v>
      </c>
      <c r="R545" s="66" t="str">
        <f aca="false">IF(NOT(ISBLANK($S545)),LEFT($S545,18),"")</f>
        <v>05.19.01.03.01.01.</v>
      </c>
      <c r="S545" s="66" t="s">
        <v>2160</v>
      </c>
      <c r="T545" s="67" t="n">
        <v>72</v>
      </c>
    </row>
    <row r="546" customFormat="false" ht="10.15" hidden="false" customHeight="false" outlineLevel="0" collapsed="false">
      <c r="A546" s="66" t="str">
        <f aca="false">IF(NOT(ISBLANK($B546)),LEFT($B546,3),"")</f>
        <v/>
      </c>
      <c r="B546" s="66"/>
      <c r="C546" s="63" t="s">
        <v>54</v>
      </c>
      <c r="D546" s="66" t="str">
        <f aca="false">IF(NOT(ISBLANK($F546)),LEFT($F546,3),"")</f>
        <v/>
      </c>
      <c r="E546" s="66" t="str">
        <f aca="false">IF(NOT(ISBLANK($F546)),LEFT($F546,6),"")</f>
        <v/>
      </c>
      <c r="F546" s="66"/>
      <c r="G546" s="63" t="s">
        <v>54</v>
      </c>
      <c r="H546" s="66" t="str">
        <f aca="false">IF(NOT(ISBLANK($J546)),LEFT($J546,6),"")</f>
        <v/>
      </c>
      <c r="I546" s="66" t="str">
        <f aca="false">IF(NOT(ISBLANK($J546)),LEFT($J546,9),"")</f>
        <v/>
      </c>
      <c r="J546" s="66"/>
      <c r="K546" s="63" t="s">
        <v>54</v>
      </c>
      <c r="L546" s="66" t="str">
        <f aca="false">IF(NOT(ISBLANK($N546)),LEFT($N546,9),"")</f>
        <v>05.22.14.</v>
      </c>
      <c r="M546" s="66" t="str">
        <f aca="false">IF(NOT(ISBLANK($N546)),LEFT($N546,12),"")</f>
        <v>05.22.14.01.</v>
      </c>
      <c r="N546" s="66" t="s">
        <v>2161</v>
      </c>
      <c r="O546" s="66" t="s">
        <v>2162</v>
      </c>
      <c r="P546" s="63" t="s">
        <v>54</v>
      </c>
      <c r="Q546" s="66" t="str">
        <f aca="false">IF(NOT(ISBLANK($S546)),LEFT($S546,12),"")</f>
        <v>05.19.02.01.</v>
      </c>
      <c r="R546" s="66" t="str">
        <f aca="false">IF(NOT(ISBLANK($S546)),LEFT($S546,18),"")</f>
        <v>05.19.02.01.01.01.</v>
      </c>
      <c r="S546" s="66" t="s">
        <v>2163</v>
      </c>
      <c r="T546" s="67" t="n">
        <v>12</v>
      </c>
    </row>
    <row r="547" customFormat="false" ht="10.15" hidden="false" customHeight="false" outlineLevel="0" collapsed="false">
      <c r="A547" s="66" t="str">
        <f aca="false">IF(NOT(ISBLANK($B547)),LEFT($B547,3),"")</f>
        <v/>
      </c>
      <c r="B547" s="66"/>
      <c r="C547" s="63" t="s">
        <v>54</v>
      </c>
      <c r="D547" s="66" t="str">
        <f aca="false">IF(NOT(ISBLANK($F547)),LEFT($F547,3),"")</f>
        <v/>
      </c>
      <c r="E547" s="66" t="str">
        <f aca="false">IF(NOT(ISBLANK($F547)),LEFT($F547,6),"")</f>
        <v/>
      </c>
      <c r="F547" s="66"/>
      <c r="G547" s="63" t="s">
        <v>54</v>
      </c>
      <c r="H547" s="66" t="str">
        <f aca="false">IF(NOT(ISBLANK($J547)),LEFT($J547,6),"")</f>
        <v/>
      </c>
      <c r="I547" s="66" t="str">
        <f aca="false">IF(NOT(ISBLANK($J547)),LEFT($J547,9),"")</f>
        <v/>
      </c>
      <c r="J547" s="66"/>
      <c r="K547" s="63" t="s">
        <v>54</v>
      </c>
      <c r="L547" s="66" t="str">
        <f aca="false">IF(NOT(ISBLANK($N547)),LEFT($N547,9),"")</f>
        <v>05.22.15.</v>
      </c>
      <c r="M547" s="66" t="str">
        <f aca="false">IF(NOT(ISBLANK($N547)),LEFT($N547,12),"")</f>
        <v>05.22.15.01.</v>
      </c>
      <c r="N547" s="66" t="s">
        <v>2164</v>
      </c>
      <c r="O547" s="66" t="s">
        <v>2165</v>
      </c>
      <c r="P547" s="63" t="s">
        <v>54</v>
      </c>
      <c r="Q547" s="66" t="str">
        <f aca="false">IF(NOT(ISBLANK($S547)),LEFT($S547,12),"")</f>
        <v>05.19.02.02.</v>
      </c>
      <c r="R547" s="66" t="str">
        <f aca="false">IF(NOT(ISBLANK($S547)),LEFT($S547,18),"")</f>
        <v>05.19.02.02.01.01.</v>
      </c>
      <c r="S547" s="66" t="s">
        <v>2166</v>
      </c>
      <c r="T547" s="67" t="n">
        <v>24</v>
      </c>
    </row>
    <row r="548" customFormat="false" ht="10.15" hidden="false" customHeight="false" outlineLevel="0" collapsed="false">
      <c r="A548" s="66" t="str">
        <f aca="false">IF(NOT(ISBLANK($B548)),LEFT($B548,3),"")</f>
        <v/>
      </c>
      <c r="B548" s="66"/>
      <c r="C548" s="63" t="s">
        <v>54</v>
      </c>
      <c r="D548" s="66" t="str">
        <f aca="false">IF(NOT(ISBLANK($F548)),LEFT($F548,3),"")</f>
        <v/>
      </c>
      <c r="E548" s="66" t="str">
        <f aca="false">IF(NOT(ISBLANK($F548)),LEFT($F548,6),"")</f>
        <v/>
      </c>
      <c r="F548" s="66"/>
      <c r="G548" s="63" t="s">
        <v>54</v>
      </c>
      <c r="H548" s="66" t="str">
        <f aca="false">IF(NOT(ISBLANK($J548)),LEFT($J548,6),"")</f>
        <v/>
      </c>
      <c r="I548" s="66" t="str">
        <f aca="false">IF(NOT(ISBLANK($J548)),LEFT($J548,9),"")</f>
        <v/>
      </c>
      <c r="J548" s="66"/>
      <c r="K548" s="63" t="s">
        <v>54</v>
      </c>
      <c r="L548" s="66" t="str">
        <f aca="false">IF(NOT(ISBLANK($N548)),LEFT($N548,9),"")</f>
        <v>05.22.16.</v>
      </c>
      <c r="M548" s="66" t="str">
        <f aca="false">IF(NOT(ISBLANK($N548)),LEFT($N548,12),"")</f>
        <v>05.22.16.01.</v>
      </c>
      <c r="N548" s="66" t="s">
        <v>2167</v>
      </c>
      <c r="O548" s="66" t="s">
        <v>2168</v>
      </c>
      <c r="P548" s="63" t="s">
        <v>54</v>
      </c>
      <c r="Q548" s="66" t="str">
        <f aca="false">IF(NOT(ISBLANK($S548)),LEFT($S548,12),"")</f>
        <v>05.19.03.01.</v>
      </c>
      <c r="R548" s="66" t="str">
        <f aca="false">IF(NOT(ISBLANK($S548)),LEFT($S548,18),"")</f>
        <v>05.19.03.01.01.01.</v>
      </c>
      <c r="S548" s="66" t="s">
        <v>2169</v>
      </c>
      <c r="T548" s="67" t="n">
        <v>2</v>
      </c>
    </row>
    <row r="549" customFormat="false" ht="10.15" hidden="false" customHeight="false" outlineLevel="0" collapsed="false">
      <c r="A549" s="66" t="str">
        <f aca="false">IF(NOT(ISBLANK($B549)),LEFT($B549,3),"")</f>
        <v/>
      </c>
      <c r="B549" s="66"/>
      <c r="C549" s="63" t="s">
        <v>54</v>
      </c>
      <c r="D549" s="66" t="str">
        <f aca="false">IF(NOT(ISBLANK($F549)),LEFT($F549,3),"")</f>
        <v/>
      </c>
      <c r="E549" s="66" t="str">
        <f aca="false">IF(NOT(ISBLANK($F549)),LEFT($F549,6),"")</f>
        <v/>
      </c>
      <c r="F549" s="66"/>
      <c r="G549" s="63" t="s">
        <v>54</v>
      </c>
      <c r="H549" s="66" t="str">
        <f aca="false">IF(NOT(ISBLANK($J549)),LEFT($J549,6),"")</f>
        <v/>
      </c>
      <c r="I549" s="66" t="str">
        <f aca="false">IF(NOT(ISBLANK($J549)),LEFT($J549,9),"")</f>
        <v/>
      </c>
      <c r="J549" s="66"/>
      <c r="K549" s="63" t="s">
        <v>54</v>
      </c>
      <c r="L549" s="66" t="str">
        <f aca="false">IF(NOT(ISBLANK($N549)),LEFT($N549,9),"")</f>
        <v>05.22.17.</v>
      </c>
      <c r="M549" s="66" t="str">
        <f aca="false">IF(NOT(ISBLANK($N549)),LEFT($N549,12),"")</f>
        <v>05.22.17.01.</v>
      </c>
      <c r="N549" s="66" t="s">
        <v>2170</v>
      </c>
      <c r="O549" s="66" t="s">
        <v>2171</v>
      </c>
      <c r="P549" s="63" t="s">
        <v>54</v>
      </c>
      <c r="Q549" s="66" t="str">
        <f aca="false">IF(NOT(ISBLANK($S549)),LEFT($S549,12),"")</f>
        <v>05.19.03.02.</v>
      </c>
      <c r="R549" s="66" t="str">
        <f aca="false">IF(NOT(ISBLANK($S549)),LEFT($S549,18),"")</f>
        <v>05.19.03.02.01.01.</v>
      </c>
      <c r="S549" s="66" t="s">
        <v>2172</v>
      </c>
      <c r="T549" s="67" t="n">
        <v>4</v>
      </c>
    </row>
    <row r="550" customFormat="false" ht="10.15" hidden="false" customHeight="false" outlineLevel="0" collapsed="false">
      <c r="A550" s="66" t="str">
        <f aca="false">IF(NOT(ISBLANK($B550)),LEFT($B550,3),"")</f>
        <v/>
      </c>
      <c r="B550" s="66"/>
      <c r="C550" s="63" t="s">
        <v>54</v>
      </c>
      <c r="D550" s="66" t="str">
        <f aca="false">IF(NOT(ISBLANK($F550)),LEFT($F550,3),"")</f>
        <v/>
      </c>
      <c r="E550" s="66" t="str">
        <f aca="false">IF(NOT(ISBLANK($F550)),LEFT($F550,6),"")</f>
        <v/>
      </c>
      <c r="F550" s="66"/>
      <c r="G550" s="63" t="s">
        <v>54</v>
      </c>
      <c r="H550" s="66" t="str">
        <f aca="false">IF(NOT(ISBLANK($J550)),LEFT($J550,6),"")</f>
        <v/>
      </c>
      <c r="I550" s="66" t="str">
        <f aca="false">IF(NOT(ISBLANK($J550)),LEFT($J550,9),"")</f>
        <v/>
      </c>
      <c r="J550" s="66"/>
      <c r="K550" s="63" t="s">
        <v>54</v>
      </c>
      <c r="L550" s="66" t="str">
        <f aca="false">IF(NOT(ISBLANK($N550)),LEFT($N550,9),"")</f>
        <v>05.22.18.</v>
      </c>
      <c r="M550" s="66" t="str">
        <f aca="false">IF(NOT(ISBLANK($N550)),LEFT($N550,12),"")</f>
        <v>05.22.18.01.</v>
      </c>
      <c r="N550" s="66" t="s">
        <v>2173</v>
      </c>
      <c r="O550" s="66" t="s">
        <v>2174</v>
      </c>
      <c r="P550" s="63" t="s">
        <v>54</v>
      </c>
      <c r="Q550" s="66" t="str">
        <f aca="false">IF(NOT(ISBLANK($S550)),LEFT($S550,12),"")</f>
        <v>05.19.03.03.</v>
      </c>
      <c r="R550" s="66" t="str">
        <f aca="false">IF(NOT(ISBLANK($S550)),LEFT($S550,18),"")</f>
        <v>05.19.03.03.01.01.</v>
      </c>
      <c r="S550" s="66" t="s">
        <v>2175</v>
      </c>
      <c r="T550" s="67" t="n">
        <v>12</v>
      </c>
    </row>
    <row r="551" customFormat="false" ht="10.15" hidden="false" customHeight="false" outlineLevel="0" collapsed="false">
      <c r="A551" s="66" t="str">
        <f aca="false">IF(NOT(ISBLANK($B551)),LEFT($B551,3),"")</f>
        <v/>
      </c>
      <c r="B551" s="66"/>
      <c r="C551" s="63" t="s">
        <v>54</v>
      </c>
      <c r="D551" s="66" t="str">
        <f aca="false">IF(NOT(ISBLANK($F551)),LEFT($F551,3),"")</f>
        <v/>
      </c>
      <c r="E551" s="66" t="str">
        <f aca="false">IF(NOT(ISBLANK($F551)),LEFT($F551,6),"")</f>
        <v/>
      </c>
      <c r="F551" s="66"/>
      <c r="G551" s="63" t="s">
        <v>54</v>
      </c>
      <c r="H551" s="66" t="str">
        <f aca="false">IF(NOT(ISBLANK($J551)),LEFT($J551,6),"")</f>
        <v/>
      </c>
      <c r="I551" s="66" t="str">
        <f aca="false">IF(NOT(ISBLANK($J551)),LEFT($J551,9),"")</f>
        <v/>
      </c>
      <c r="J551" s="66"/>
      <c r="K551" s="63" t="s">
        <v>54</v>
      </c>
      <c r="L551" s="66" t="str">
        <f aca="false">IF(NOT(ISBLANK($N551)),LEFT($N551,9),"")</f>
        <v>05.22.19.</v>
      </c>
      <c r="M551" s="66" t="str">
        <f aca="false">IF(NOT(ISBLANK($N551)),LEFT($N551,12),"")</f>
        <v>05.22.19.01.</v>
      </c>
      <c r="N551" s="66" t="s">
        <v>2176</v>
      </c>
      <c r="O551" s="66" t="s">
        <v>2177</v>
      </c>
      <c r="P551" s="63" t="s">
        <v>54</v>
      </c>
      <c r="Q551" s="66" t="str">
        <f aca="false">IF(NOT(ISBLANK($S551)),LEFT($S551,12),"")</f>
        <v>05.19.04.01.</v>
      </c>
      <c r="R551" s="66" t="str">
        <f aca="false">IF(NOT(ISBLANK($S551)),LEFT($S551,18),"")</f>
        <v>05.19.04.01.01.01.</v>
      </c>
      <c r="S551" s="66" t="s">
        <v>2178</v>
      </c>
      <c r="T551" s="67" t="n">
        <v>30</v>
      </c>
    </row>
    <row r="552" customFormat="false" ht="10.15" hidden="false" customHeight="false" outlineLevel="0" collapsed="false">
      <c r="A552" s="66" t="str">
        <f aca="false">IF(NOT(ISBLANK($B552)),LEFT($B552,3),"")</f>
        <v/>
      </c>
      <c r="B552" s="66"/>
      <c r="C552" s="63" t="s">
        <v>54</v>
      </c>
      <c r="D552" s="66" t="str">
        <f aca="false">IF(NOT(ISBLANK($F552)),LEFT($F552,3),"")</f>
        <v/>
      </c>
      <c r="E552" s="66" t="str">
        <f aca="false">IF(NOT(ISBLANK($F552)),LEFT($F552,6),"")</f>
        <v/>
      </c>
      <c r="F552" s="66"/>
      <c r="G552" s="63" t="s">
        <v>54</v>
      </c>
      <c r="H552" s="66" t="str">
        <f aca="false">IF(NOT(ISBLANK($J552)),LEFT($J552,6),"")</f>
        <v/>
      </c>
      <c r="I552" s="66" t="str">
        <f aca="false">IF(NOT(ISBLANK($J552)),LEFT($J552,9),"")</f>
        <v/>
      </c>
      <c r="J552" s="66"/>
      <c r="K552" s="63" t="s">
        <v>54</v>
      </c>
      <c r="L552" s="66" t="str">
        <f aca="false">IF(NOT(ISBLANK($N552)),LEFT($N552,9),"")</f>
        <v>05.22.20.</v>
      </c>
      <c r="M552" s="66" t="str">
        <f aca="false">IF(NOT(ISBLANK($N552)),LEFT($N552,12),"")</f>
        <v>05.22.20.01.</v>
      </c>
      <c r="N552" s="66" t="s">
        <v>2179</v>
      </c>
      <c r="O552" s="66" t="s">
        <v>2180</v>
      </c>
      <c r="P552" s="63" t="s">
        <v>54</v>
      </c>
      <c r="Q552" s="66" t="str">
        <f aca="false">IF(NOT(ISBLANK($S552)),LEFT($S552,12),"")</f>
        <v>05.19.05.01.</v>
      </c>
      <c r="R552" s="66" t="str">
        <f aca="false">IF(NOT(ISBLANK($S552)),LEFT($S552,18),"")</f>
        <v>05.19.05.01.01.01.</v>
      </c>
      <c r="S552" s="66" t="s">
        <v>2181</v>
      </c>
      <c r="T552" s="67" t="n">
        <v>16</v>
      </c>
    </row>
    <row r="553" customFormat="false" ht="10.15" hidden="false" customHeight="false" outlineLevel="0" collapsed="false">
      <c r="A553" s="66" t="str">
        <f aca="false">IF(NOT(ISBLANK($B553)),LEFT($B553,3),"")</f>
        <v/>
      </c>
      <c r="B553" s="66"/>
      <c r="C553" s="63" t="s">
        <v>54</v>
      </c>
      <c r="D553" s="66" t="str">
        <f aca="false">IF(NOT(ISBLANK($F553)),LEFT($F553,3),"")</f>
        <v/>
      </c>
      <c r="E553" s="66" t="str">
        <f aca="false">IF(NOT(ISBLANK($F553)),LEFT($F553,6),"")</f>
        <v/>
      </c>
      <c r="F553" s="66"/>
      <c r="G553" s="63" t="s">
        <v>54</v>
      </c>
      <c r="H553" s="66" t="str">
        <f aca="false">IF(NOT(ISBLANK($J553)),LEFT($J553,6),"")</f>
        <v/>
      </c>
      <c r="I553" s="66" t="str">
        <f aca="false">IF(NOT(ISBLANK($J553)),LEFT($J553,9),"")</f>
        <v/>
      </c>
      <c r="J553" s="66"/>
      <c r="K553" s="63" t="s">
        <v>54</v>
      </c>
      <c r="L553" s="66" t="str">
        <f aca="false">IF(NOT(ISBLANK($N553)),LEFT($N553,9),"")</f>
        <v>05.22.21.</v>
      </c>
      <c r="M553" s="66" t="str">
        <f aca="false">IF(NOT(ISBLANK($N553)),LEFT($N553,12),"")</f>
        <v>05.22.21.01.</v>
      </c>
      <c r="N553" s="66" t="s">
        <v>2182</v>
      </c>
      <c r="O553" s="66" t="s">
        <v>2183</v>
      </c>
      <c r="P553" s="63" t="s">
        <v>54</v>
      </c>
      <c r="Q553" s="66" t="str">
        <f aca="false">IF(NOT(ISBLANK($S553)),LEFT($S553,12),"")</f>
        <v>05.19.06.01.</v>
      </c>
      <c r="R553" s="66" t="str">
        <f aca="false">IF(NOT(ISBLANK($S553)),LEFT($S553,18),"")</f>
        <v>05.19.06.01.01.01.</v>
      </c>
      <c r="S553" s="66" t="s">
        <v>2184</v>
      </c>
      <c r="T553" s="67" t="n">
        <v>16</v>
      </c>
    </row>
    <row r="554" customFormat="false" ht="10.15" hidden="false" customHeight="false" outlineLevel="0" collapsed="false">
      <c r="A554" s="66" t="str">
        <f aca="false">IF(NOT(ISBLANK($B554)),LEFT($B554,3),"")</f>
        <v/>
      </c>
      <c r="B554" s="66"/>
      <c r="C554" s="63" t="s">
        <v>54</v>
      </c>
      <c r="D554" s="66" t="str">
        <f aca="false">IF(NOT(ISBLANK($F554)),LEFT($F554,3),"")</f>
        <v/>
      </c>
      <c r="E554" s="66" t="str">
        <f aca="false">IF(NOT(ISBLANK($F554)),LEFT($F554,6),"")</f>
        <v/>
      </c>
      <c r="F554" s="66"/>
      <c r="G554" s="63" t="s">
        <v>54</v>
      </c>
      <c r="H554" s="66" t="str">
        <f aca="false">IF(NOT(ISBLANK($J554)),LEFT($J554,6),"")</f>
        <v/>
      </c>
      <c r="I554" s="66" t="str">
        <f aca="false">IF(NOT(ISBLANK($J554)),LEFT($J554,9),"")</f>
        <v/>
      </c>
      <c r="J554" s="66"/>
      <c r="K554" s="63" t="s">
        <v>54</v>
      </c>
      <c r="L554" s="66" t="str">
        <f aca="false">IF(NOT(ISBLANK($N554)),LEFT($N554,9),"")</f>
        <v>05.22.22.</v>
      </c>
      <c r="M554" s="66" t="str">
        <f aca="false">IF(NOT(ISBLANK($N554)),LEFT($N554,12),"")</f>
        <v>05.22.22.01.</v>
      </c>
      <c r="N554" s="66" t="s">
        <v>2185</v>
      </c>
      <c r="O554" s="66" t="s">
        <v>2186</v>
      </c>
      <c r="P554" s="63" t="s">
        <v>54</v>
      </c>
      <c r="Q554" s="66" t="str">
        <f aca="false">IF(NOT(ISBLANK($S554)),LEFT($S554,12),"")</f>
        <v>05.19.07.01.</v>
      </c>
      <c r="R554" s="66" t="str">
        <f aca="false">IF(NOT(ISBLANK($S554)),LEFT($S554,18),"")</f>
        <v>05.19.07.01.01.01.</v>
      </c>
      <c r="S554" s="66" t="s">
        <v>2187</v>
      </c>
      <c r="T554" s="67" t="n">
        <v>8</v>
      </c>
    </row>
    <row r="555" customFormat="false" ht="10.15" hidden="false" customHeight="false" outlineLevel="0" collapsed="false">
      <c r="A555" s="66" t="str">
        <f aca="false">IF(NOT(ISBLANK($B555)),LEFT($B555,3),"")</f>
        <v/>
      </c>
      <c r="B555" s="66"/>
      <c r="C555" s="63" t="s">
        <v>54</v>
      </c>
      <c r="D555" s="66" t="str">
        <f aca="false">IF(NOT(ISBLANK($F555)),LEFT($F555,3),"")</f>
        <v/>
      </c>
      <c r="E555" s="66" t="str">
        <f aca="false">IF(NOT(ISBLANK($F555)),LEFT($F555,6),"")</f>
        <v/>
      </c>
      <c r="F555" s="66"/>
      <c r="G555" s="63" t="s">
        <v>54</v>
      </c>
      <c r="H555" s="66" t="str">
        <f aca="false">IF(NOT(ISBLANK($J555)),LEFT($J555,6),"")</f>
        <v/>
      </c>
      <c r="I555" s="66" t="str">
        <f aca="false">IF(NOT(ISBLANK($J555)),LEFT($J555,9),"")</f>
        <v/>
      </c>
      <c r="J555" s="66"/>
      <c r="K555" s="63" t="s">
        <v>54</v>
      </c>
      <c r="L555" s="66" t="str">
        <f aca="false">IF(NOT(ISBLANK($N555)),LEFT($N555,9),"")</f>
        <v>05.22.23.</v>
      </c>
      <c r="M555" s="66" t="str">
        <f aca="false">IF(NOT(ISBLANK($N555)),LEFT($N555,12),"")</f>
        <v>05.22.23.01.</v>
      </c>
      <c r="N555" s="66" t="s">
        <v>2188</v>
      </c>
      <c r="O555" s="66" t="s">
        <v>2189</v>
      </c>
      <c r="P555" s="63" t="s">
        <v>54</v>
      </c>
      <c r="Q555" s="66" t="str">
        <f aca="false">IF(NOT(ISBLANK($S555)),LEFT($S555,12),"")</f>
        <v>05.19.08.01.</v>
      </c>
      <c r="R555" s="66" t="str">
        <f aca="false">IF(NOT(ISBLANK($S555)),LEFT($S555,18),"")</f>
        <v>05.19.08.01.01.01.</v>
      </c>
      <c r="S555" s="66" t="s">
        <v>2190</v>
      </c>
      <c r="T555" s="67" t="n">
        <v>20</v>
      </c>
    </row>
    <row r="556" customFormat="false" ht="10.15" hidden="false" customHeight="false" outlineLevel="0" collapsed="false">
      <c r="A556" s="66" t="str">
        <f aca="false">IF(NOT(ISBLANK($B556)),LEFT($B556,3),"")</f>
        <v/>
      </c>
      <c r="B556" s="66"/>
      <c r="C556" s="63" t="s">
        <v>54</v>
      </c>
      <c r="D556" s="66" t="str">
        <f aca="false">IF(NOT(ISBLANK($F556)),LEFT($F556,3),"")</f>
        <v/>
      </c>
      <c r="E556" s="66" t="str">
        <f aca="false">IF(NOT(ISBLANK($F556)),LEFT($F556,6),"")</f>
        <v/>
      </c>
      <c r="F556" s="66"/>
      <c r="G556" s="63" t="s">
        <v>54</v>
      </c>
      <c r="H556" s="66" t="str">
        <f aca="false">IF(NOT(ISBLANK($J556)),LEFT($J556,6),"")</f>
        <v/>
      </c>
      <c r="I556" s="66" t="str">
        <f aca="false">IF(NOT(ISBLANK($J556)),LEFT($J556,9),"")</f>
        <v/>
      </c>
      <c r="J556" s="66"/>
      <c r="K556" s="63" t="s">
        <v>54</v>
      </c>
      <c r="L556" s="66" t="str">
        <f aca="false">IF(NOT(ISBLANK($N556)),LEFT($N556,9),"")</f>
        <v>05.22.24.</v>
      </c>
      <c r="M556" s="66" t="str">
        <f aca="false">IF(NOT(ISBLANK($N556)),LEFT($N556,12),"")</f>
        <v>05.22.24.01.</v>
      </c>
      <c r="N556" s="66" t="s">
        <v>2191</v>
      </c>
      <c r="O556" s="66" t="s">
        <v>2192</v>
      </c>
      <c r="P556" s="63" t="s">
        <v>54</v>
      </c>
      <c r="Q556" s="66" t="str">
        <f aca="false">IF(NOT(ISBLANK($S556)),LEFT($S556,12),"")</f>
        <v>05.19.09.01.</v>
      </c>
      <c r="R556" s="66" t="str">
        <f aca="false">IF(NOT(ISBLANK($S556)),LEFT($S556,18),"")</f>
        <v>05.19.09.01.01.01.</v>
      </c>
      <c r="S556" s="66" t="s">
        <v>2193</v>
      </c>
      <c r="T556" s="67" t="n">
        <v>5</v>
      </c>
    </row>
    <row r="557" customFormat="false" ht="10.15" hidden="false" customHeight="false" outlineLevel="0" collapsed="false">
      <c r="A557" s="66" t="str">
        <f aca="false">IF(NOT(ISBLANK($B557)),LEFT($B557,3),"")</f>
        <v/>
      </c>
      <c r="B557" s="66"/>
      <c r="C557" s="63" t="s">
        <v>54</v>
      </c>
      <c r="D557" s="66" t="str">
        <f aca="false">IF(NOT(ISBLANK($F557)),LEFT($F557,3),"")</f>
        <v/>
      </c>
      <c r="E557" s="66" t="str">
        <f aca="false">IF(NOT(ISBLANK($F557)),LEFT($F557,6),"")</f>
        <v/>
      </c>
      <c r="F557" s="66"/>
      <c r="G557" s="63" t="s">
        <v>54</v>
      </c>
      <c r="H557" s="66" t="str">
        <f aca="false">IF(NOT(ISBLANK($J557)),LEFT($J557,6),"")</f>
        <v/>
      </c>
      <c r="I557" s="66" t="str">
        <f aca="false">IF(NOT(ISBLANK($J557)),LEFT($J557,9),"")</f>
        <v/>
      </c>
      <c r="J557" s="66"/>
      <c r="K557" s="63" t="s">
        <v>54</v>
      </c>
      <c r="L557" s="66" t="str">
        <f aca="false">IF(NOT(ISBLANK($N557)),LEFT($N557,9),"")</f>
        <v>05.22.25.</v>
      </c>
      <c r="M557" s="66" t="str">
        <f aca="false">IF(NOT(ISBLANK($N557)),LEFT($N557,12),"")</f>
        <v>05.22.25.01.</v>
      </c>
      <c r="N557" s="66" t="s">
        <v>2194</v>
      </c>
      <c r="O557" s="66" t="s">
        <v>2195</v>
      </c>
      <c r="P557" s="63" t="s">
        <v>54</v>
      </c>
      <c r="Q557" s="66" t="str">
        <f aca="false">IF(NOT(ISBLANK($S557)),LEFT($S557,12),"")</f>
        <v>05.19.10.01.</v>
      </c>
      <c r="R557" s="66" t="str">
        <f aca="false">IF(NOT(ISBLANK($S557)),LEFT($S557,18),"")</f>
        <v>05.19.10.01.01.01.</v>
      </c>
      <c r="S557" s="66" t="s">
        <v>2196</v>
      </c>
      <c r="T557" s="67" t="n">
        <v>30</v>
      </c>
    </row>
    <row r="558" customFormat="false" ht="10.15" hidden="false" customHeight="false" outlineLevel="0" collapsed="false">
      <c r="A558" s="66" t="str">
        <f aca="false">IF(NOT(ISBLANK($B558)),LEFT($B558,3),"")</f>
        <v/>
      </c>
      <c r="B558" s="66"/>
      <c r="C558" s="63" t="s">
        <v>54</v>
      </c>
      <c r="D558" s="66" t="str">
        <f aca="false">IF(NOT(ISBLANK($F558)),LEFT($F558,3),"")</f>
        <v/>
      </c>
      <c r="E558" s="66" t="str">
        <f aca="false">IF(NOT(ISBLANK($F558)),LEFT($F558,6),"")</f>
        <v/>
      </c>
      <c r="F558" s="66"/>
      <c r="G558" s="63" t="s">
        <v>54</v>
      </c>
      <c r="H558" s="66" t="str">
        <f aca="false">IF(NOT(ISBLANK($J558)),LEFT($J558,6),"")</f>
        <v/>
      </c>
      <c r="I558" s="66" t="str">
        <f aca="false">IF(NOT(ISBLANK($J558)),LEFT($J558,9),"")</f>
        <v/>
      </c>
      <c r="J558" s="66"/>
      <c r="K558" s="63" t="s">
        <v>54</v>
      </c>
      <c r="L558" s="66" t="str">
        <f aca="false">IF(NOT(ISBLANK($N558)),LEFT($N558,9),"")</f>
        <v>05.22.26.</v>
      </c>
      <c r="M558" s="66" t="str">
        <f aca="false">IF(NOT(ISBLANK($N558)),LEFT($N558,12),"")</f>
        <v>05.22.26.01.</v>
      </c>
      <c r="N558" s="66" t="s">
        <v>2197</v>
      </c>
      <c r="O558" s="66" t="s">
        <v>2198</v>
      </c>
      <c r="P558" s="63" t="s">
        <v>54</v>
      </c>
      <c r="Q558" s="66" t="str">
        <f aca="false">IF(NOT(ISBLANK($S558)),LEFT($S558,12),"")</f>
        <v>05.19.11.01.</v>
      </c>
      <c r="R558" s="66" t="str">
        <f aca="false">IF(NOT(ISBLANK($S558)),LEFT($S558,18),"")</f>
        <v>05.19.11.01.01.01.</v>
      </c>
      <c r="S558" s="66" t="s">
        <v>2199</v>
      </c>
      <c r="T558" s="67" t="n">
        <v>40</v>
      </c>
    </row>
    <row r="559" customFormat="false" ht="10.15" hidden="false" customHeight="false" outlineLevel="0" collapsed="false">
      <c r="A559" s="66" t="str">
        <f aca="false">IF(NOT(ISBLANK($B559)),LEFT($B559,3),"")</f>
        <v/>
      </c>
      <c r="B559" s="66"/>
      <c r="C559" s="63" t="s">
        <v>54</v>
      </c>
      <c r="D559" s="66" t="str">
        <f aca="false">IF(NOT(ISBLANK($F559)),LEFT($F559,3),"")</f>
        <v/>
      </c>
      <c r="E559" s="66" t="str">
        <f aca="false">IF(NOT(ISBLANK($F559)),LEFT($F559,6),"")</f>
        <v/>
      </c>
      <c r="F559" s="66"/>
      <c r="G559" s="63" t="s">
        <v>54</v>
      </c>
      <c r="H559" s="66" t="str">
        <f aca="false">IF(NOT(ISBLANK($J559)),LEFT($J559,6),"")</f>
        <v/>
      </c>
      <c r="I559" s="66" t="str">
        <f aca="false">IF(NOT(ISBLANK($J559)),LEFT($J559,9),"")</f>
        <v/>
      </c>
      <c r="J559" s="66"/>
      <c r="K559" s="63" t="s">
        <v>54</v>
      </c>
      <c r="L559" s="66" t="str">
        <f aca="false">IF(NOT(ISBLANK($N559)),LEFT($N559,9),"")</f>
        <v>05.22.27.</v>
      </c>
      <c r="M559" s="66" t="str">
        <f aca="false">IF(NOT(ISBLANK($N559)),LEFT($N559,12),"")</f>
        <v>05.22.27.01.</v>
      </c>
      <c r="N559" s="66" t="s">
        <v>2200</v>
      </c>
      <c r="O559" s="66" t="s">
        <v>2201</v>
      </c>
      <c r="P559" s="63" t="s">
        <v>54</v>
      </c>
      <c r="Q559" s="66" t="str">
        <f aca="false">IF(NOT(ISBLANK($S559)),LEFT($S559,12),"")</f>
        <v>05.19.12.01.</v>
      </c>
      <c r="R559" s="66" t="str">
        <f aca="false">IF(NOT(ISBLANK($S559)),LEFT($S559,18),"")</f>
        <v>05.19.12.01.01.01.</v>
      </c>
      <c r="S559" s="66" t="s">
        <v>2202</v>
      </c>
      <c r="T559" s="67" t="n">
        <v>15</v>
      </c>
    </row>
    <row r="560" customFormat="false" ht="10.15" hidden="false" customHeight="false" outlineLevel="0" collapsed="false">
      <c r="A560" s="66" t="str">
        <f aca="false">IF(NOT(ISBLANK($B560)),LEFT($B560,3),"")</f>
        <v/>
      </c>
      <c r="B560" s="66"/>
      <c r="C560" s="63" t="s">
        <v>54</v>
      </c>
      <c r="D560" s="66" t="str">
        <f aca="false">IF(NOT(ISBLANK($F560)),LEFT($F560,3),"")</f>
        <v/>
      </c>
      <c r="E560" s="66" t="str">
        <f aca="false">IF(NOT(ISBLANK($F560)),LEFT($F560,6),"")</f>
        <v/>
      </c>
      <c r="F560" s="66"/>
      <c r="G560" s="63" t="s">
        <v>54</v>
      </c>
      <c r="H560" s="66" t="str">
        <f aca="false">IF(NOT(ISBLANK($J560)),LEFT($J560,6),"")</f>
        <v/>
      </c>
      <c r="I560" s="66" t="str">
        <f aca="false">IF(NOT(ISBLANK($J560)),LEFT($J560,9),"")</f>
        <v/>
      </c>
      <c r="J560" s="66"/>
      <c r="K560" s="63" t="s">
        <v>54</v>
      </c>
      <c r="L560" s="66" t="str">
        <f aca="false">IF(NOT(ISBLANK($N560)),LEFT($N560,9),"")</f>
        <v>05.22.28.</v>
      </c>
      <c r="M560" s="66" t="str">
        <f aca="false">IF(NOT(ISBLANK($N560)),LEFT($N560,12),"")</f>
        <v>05.22.28.01.</v>
      </c>
      <c r="N560" s="66" t="s">
        <v>2203</v>
      </c>
      <c r="O560" s="66" t="s">
        <v>2204</v>
      </c>
      <c r="P560" s="63" t="s">
        <v>54</v>
      </c>
      <c r="Q560" s="66" t="str">
        <f aca="false">IF(NOT(ISBLANK($S560)),LEFT($S560,12),"")</f>
        <v>05.20.01.01.</v>
      </c>
      <c r="R560" s="66" t="str">
        <f aca="false">IF(NOT(ISBLANK($S560)),LEFT($S560,18),"")</f>
        <v>05.20.01.01.01.01.</v>
      </c>
      <c r="S560" s="66" t="s">
        <v>2205</v>
      </c>
      <c r="T560" s="67" t="n">
        <v>24</v>
      </c>
    </row>
    <row r="561" customFormat="false" ht="10.15" hidden="false" customHeight="false" outlineLevel="0" collapsed="false">
      <c r="A561" s="66" t="str">
        <f aca="false">IF(NOT(ISBLANK($B561)),LEFT($B561,3),"")</f>
        <v/>
      </c>
      <c r="B561" s="66"/>
      <c r="C561" s="63" t="s">
        <v>54</v>
      </c>
      <c r="D561" s="66" t="str">
        <f aca="false">IF(NOT(ISBLANK($F561)),LEFT($F561,3),"")</f>
        <v/>
      </c>
      <c r="E561" s="66" t="str">
        <f aca="false">IF(NOT(ISBLANK($F561)),LEFT($F561,6),"")</f>
        <v/>
      </c>
      <c r="F561" s="66"/>
      <c r="G561" s="63" t="s">
        <v>54</v>
      </c>
      <c r="H561" s="66" t="str">
        <f aca="false">IF(NOT(ISBLANK($J561)),LEFT($J561,6),"")</f>
        <v/>
      </c>
      <c r="I561" s="66" t="str">
        <f aca="false">IF(NOT(ISBLANK($J561)),LEFT($J561,9),"")</f>
        <v/>
      </c>
      <c r="J561" s="66"/>
      <c r="K561" s="63" t="s">
        <v>54</v>
      </c>
      <c r="L561" s="66" t="str">
        <f aca="false">IF(NOT(ISBLANK($N561)),LEFT($N561,9),"")</f>
        <v>05.22.29.</v>
      </c>
      <c r="M561" s="66" t="str">
        <f aca="false">IF(NOT(ISBLANK($N561)),LEFT($N561,12),"")</f>
        <v>05.22.29.01.</v>
      </c>
      <c r="N561" s="66" t="s">
        <v>2206</v>
      </c>
      <c r="O561" s="66" t="s">
        <v>2207</v>
      </c>
      <c r="P561" s="63" t="s">
        <v>54</v>
      </c>
      <c r="Q561" s="66" t="str">
        <f aca="false">IF(NOT(ISBLANK($S561)),LEFT($S561,12),"")</f>
        <v>05.20.02.01.</v>
      </c>
      <c r="R561" s="66" t="str">
        <f aca="false">IF(NOT(ISBLANK($S561)),LEFT($S561,18),"")</f>
        <v>05.20.02.01.01.01.</v>
      </c>
      <c r="S561" s="66" t="s">
        <v>2208</v>
      </c>
      <c r="T561" s="67" t="n">
        <v>24</v>
      </c>
    </row>
    <row r="562" customFormat="false" ht="10.15" hidden="false" customHeight="false" outlineLevel="0" collapsed="false">
      <c r="A562" s="66" t="str">
        <f aca="false">IF(NOT(ISBLANK($B562)),LEFT($B562,3),"")</f>
        <v/>
      </c>
      <c r="B562" s="66"/>
      <c r="C562" s="63" t="s">
        <v>54</v>
      </c>
      <c r="D562" s="66" t="str">
        <f aca="false">IF(NOT(ISBLANK($F562)),LEFT($F562,3),"")</f>
        <v/>
      </c>
      <c r="E562" s="66" t="str">
        <f aca="false">IF(NOT(ISBLANK($F562)),LEFT($F562,6),"")</f>
        <v/>
      </c>
      <c r="F562" s="66"/>
      <c r="G562" s="63" t="s">
        <v>54</v>
      </c>
      <c r="H562" s="66" t="str">
        <f aca="false">IF(NOT(ISBLANK($J562)),LEFT($J562,6),"")</f>
        <v/>
      </c>
      <c r="I562" s="66" t="str">
        <f aca="false">IF(NOT(ISBLANK($J562)),LEFT($J562,9),"")</f>
        <v/>
      </c>
      <c r="J562" s="66"/>
      <c r="K562" s="63" t="s">
        <v>54</v>
      </c>
      <c r="L562" s="66" t="str">
        <f aca="false">IF(NOT(ISBLANK($N562)),LEFT($N562,9),"")</f>
        <v>05.22.30.</v>
      </c>
      <c r="M562" s="66" t="str">
        <f aca="false">IF(NOT(ISBLANK($N562)),LEFT($N562,12),"")</f>
        <v>05.22.30.01.</v>
      </c>
      <c r="N562" s="66" t="s">
        <v>2209</v>
      </c>
      <c r="O562" s="66" t="s">
        <v>2210</v>
      </c>
      <c r="P562" s="63" t="s">
        <v>54</v>
      </c>
      <c r="Q562" s="66" t="str">
        <f aca="false">IF(NOT(ISBLANK($S562)),LEFT($S562,12),"")</f>
        <v>05.20.03.01.</v>
      </c>
      <c r="R562" s="66" t="str">
        <f aca="false">IF(NOT(ISBLANK($S562)),LEFT($S562,18),"")</f>
        <v>05.20.03.01.01.01.</v>
      </c>
      <c r="S562" s="66" t="s">
        <v>2211</v>
      </c>
      <c r="T562" s="67" t="n">
        <v>40</v>
      </c>
    </row>
    <row r="563" customFormat="false" ht="10.15" hidden="false" customHeight="false" outlineLevel="0" collapsed="false">
      <c r="A563" s="66" t="str">
        <f aca="false">IF(NOT(ISBLANK($B563)),LEFT($B563,3),"")</f>
        <v/>
      </c>
      <c r="B563" s="66"/>
      <c r="C563" s="63" t="s">
        <v>54</v>
      </c>
      <c r="D563" s="66" t="str">
        <f aca="false">IF(NOT(ISBLANK($F563)),LEFT($F563,3),"")</f>
        <v/>
      </c>
      <c r="E563" s="66" t="str">
        <f aca="false">IF(NOT(ISBLANK($F563)),LEFT($F563,6),"")</f>
        <v/>
      </c>
      <c r="F563" s="66"/>
      <c r="G563" s="63" t="s">
        <v>54</v>
      </c>
      <c r="H563" s="66" t="str">
        <f aca="false">IF(NOT(ISBLANK($J563)),LEFT($J563,6),"")</f>
        <v/>
      </c>
      <c r="I563" s="66" t="str">
        <f aca="false">IF(NOT(ISBLANK($J563)),LEFT($J563,9),"")</f>
        <v/>
      </c>
      <c r="J563" s="66"/>
      <c r="K563" s="63" t="s">
        <v>54</v>
      </c>
      <c r="L563" s="66" t="str">
        <f aca="false">IF(NOT(ISBLANK($N563)),LEFT($N563,9),"")</f>
        <v>05.22.31.</v>
      </c>
      <c r="M563" s="66" t="str">
        <f aca="false">IF(NOT(ISBLANK($N563)),LEFT($N563,12),"")</f>
        <v>05.22.31.01.</v>
      </c>
      <c r="N563" s="66" t="s">
        <v>2212</v>
      </c>
      <c r="O563" s="66" t="s">
        <v>2213</v>
      </c>
      <c r="P563" s="63" t="s">
        <v>54</v>
      </c>
      <c r="Q563" s="66" t="str">
        <f aca="false">IF(NOT(ISBLANK($S563)),LEFT($S563,12),"")</f>
        <v>05.20.04.01.</v>
      </c>
      <c r="R563" s="66" t="str">
        <f aca="false">IF(NOT(ISBLANK($S563)),LEFT($S563,18),"")</f>
        <v>05.20.04.01.01.01.</v>
      </c>
      <c r="S563" s="66" t="s">
        <v>2214</v>
      </c>
      <c r="T563" s="67" t="n">
        <v>30</v>
      </c>
    </row>
    <row r="564" customFormat="false" ht="10.15" hidden="false" customHeight="false" outlineLevel="0" collapsed="false">
      <c r="A564" s="66" t="str">
        <f aca="false">IF(NOT(ISBLANK($B564)),LEFT($B564,3),"")</f>
        <v/>
      </c>
      <c r="B564" s="66"/>
      <c r="C564" s="63" t="s">
        <v>54</v>
      </c>
      <c r="D564" s="66" t="str">
        <f aca="false">IF(NOT(ISBLANK($F564)),LEFT($F564,3),"")</f>
        <v/>
      </c>
      <c r="E564" s="66" t="str">
        <f aca="false">IF(NOT(ISBLANK($F564)),LEFT($F564,6),"")</f>
        <v/>
      </c>
      <c r="F564" s="66"/>
      <c r="G564" s="63" t="s">
        <v>54</v>
      </c>
      <c r="H564" s="66" t="str">
        <f aca="false">IF(NOT(ISBLANK($J564)),LEFT($J564,6),"")</f>
        <v/>
      </c>
      <c r="I564" s="66" t="str">
        <f aca="false">IF(NOT(ISBLANK($J564)),LEFT($J564,9),"")</f>
        <v/>
      </c>
      <c r="J564" s="66"/>
      <c r="K564" s="63" t="s">
        <v>54</v>
      </c>
      <c r="L564" s="66" t="str">
        <f aca="false">IF(NOT(ISBLANK($N564)),LEFT($N564,9),"")</f>
        <v>05.22.32.</v>
      </c>
      <c r="M564" s="66" t="str">
        <f aca="false">IF(NOT(ISBLANK($N564)),LEFT($N564,12),"")</f>
        <v>05.22.32.01.</v>
      </c>
      <c r="N564" s="66" t="s">
        <v>2215</v>
      </c>
      <c r="O564" s="66" t="s">
        <v>2216</v>
      </c>
      <c r="P564" s="63" t="s">
        <v>54</v>
      </c>
      <c r="Q564" s="66" t="str">
        <f aca="false">IF(NOT(ISBLANK($S564)),LEFT($S564,12),"")</f>
        <v>05.20.05.01.</v>
      </c>
      <c r="R564" s="66" t="str">
        <f aca="false">IF(NOT(ISBLANK($S564)),LEFT($S564,18),"")</f>
        <v>05.20.05.01.01.01.</v>
      </c>
      <c r="S564" s="66" t="s">
        <v>2217</v>
      </c>
      <c r="T564" s="67" t="n">
        <v>25</v>
      </c>
    </row>
    <row r="565" customFormat="false" ht="10.15" hidden="false" customHeight="false" outlineLevel="0" collapsed="false">
      <c r="A565" s="66" t="str">
        <f aca="false">IF(NOT(ISBLANK($B565)),LEFT($B565,3),"")</f>
        <v/>
      </c>
      <c r="B565" s="66"/>
      <c r="C565" s="63" t="s">
        <v>54</v>
      </c>
      <c r="D565" s="66" t="str">
        <f aca="false">IF(NOT(ISBLANK($F565)),LEFT($F565,3),"")</f>
        <v/>
      </c>
      <c r="E565" s="66" t="str">
        <f aca="false">IF(NOT(ISBLANK($F565)),LEFT($F565,6),"")</f>
        <v/>
      </c>
      <c r="F565" s="66"/>
      <c r="G565" s="63" t="s">
        <v>54</v>
      </c>
      <c r="H565" s="66" t="str">
        <f aca="false">IF(NOT(ISBLANK($J565)),LEFT($J565,6),"")</f>
        <v/>
      </c>
      <c r="I565" s="66" t="str">
        <f aca="false">IF(NOT(ISBLANK($J565)),LEFT($J565,9),"")</f>
        <v/>
      </c>
      <c r="J565" s="66"/>
      <c r="K565" s="63" t="s">
        <v>54</v>
      </c>
      <c r="L565" s="66" t="str">
        <f aca="false">IF(NOT(ISBLANK($N565)),LEFT($N565,9),"")</f>
        <v>05.23.01.</v>
      </c>
      <c r="M565" s="66" t="str">
        <f aca="false">IF(NOT(ISBLANK($N565)),LEFT($N565,12),"")</f>
        <v>05.23.01.01.</v>
      </c>
      <c r="N565" s="66" t="s">
        <v>2218</v>
      </c>
      <c r="O565" s="66" t="s">
        <v>2219</v>
      </c>
      <c r="P565" s="63" t="s">
        <v>54</v>
      </c>
      <c r="Q565" s="66" t="str">
        <f aca="false">IF(NOT(ISBLANK($S565)),LEFT($S565,12),"")</f>
        <v>05.20.06.01.</v>
      </c>
      <c r="R565" s="66" t="str">
        <f aca="false">IF(NOT(ISBLANK($S565)),LEFT($S565,18),"")</f>
        <v>05.20.06.01.01.01.</v>
      </c>
      <c r="S565" s="66" t="s">
        <v>2220</v>
      </c>
      <c r="T565" s="67" t="n">
        <v>15</v>
      </c>
    </row>
    <row r="566" customFormat="false" ht="10.15" hidden="false" customHeight="false" outlineLevel="0" collapsed="false">
      <c r="A566" s="66" t="str">
        <f aca="false">IF(NOT(ISBLANK($B566)),LEFT($B566,3),"")</f>
        <v/>
      </c>
      <c r="B566" s="66"/>
      <c r="C566" s="63" t="s">
        <v>54</v>
      </c>
      <c r="D566" s="66" t="str">
        <f aca="false">IF(NOT(ISBLANK($F566)),LEFT($F566,3),"")</f>
        <v/>
      </c>
      <c r="E566" s="66" t="str">
        <f aca="false">IF(NOT(ISBLANK($F566)),LEFT($F566,6),"")</f>
        <v/>
      </c>
      <c r="F566" s="66"/>
      <c r="G566" s="63" t="s">
        <v>54</v>
      </c>
      <c r="H566" s="66" t="str">
        <f aca="false">IF(NOT(ISBLANK($J566)),LEFT($J566,6),"")</f>
        <v/>
      </c>
      <c r="I566" s="66" t="str">
        <f aca="false">IF(NOT(ISBLANK($J566)),LEFT($J566,9),"")</f>
        <v/>
      </c>
      <c r="J566" s="66"/>
      <c r="K566" s="63" t="s">
        <v>54</v>
      </c>
      <c r="L566" s="66" t="str">
        <f aca="false">IF(NOT(ISBLANK($N566)),LEFT($N566,9),"")</f>
        <v>05.23.02.</v>
      </c>
      <c r="M566" s="66" t="str">
        <f aca="false">IF(NOT(ISBLANK($N566)),LEFT($N566,12),"")</f>
        <v>05.23.02.01.</v>
      </c>
      <c r="N566" s="66" t="s">
        <v>2221</v>
      </c>
      <c r="O566" s="66" t="s">
        <v>2222</v>
      </c>
      <c r="P566" s="63" t="s">
        <v>54</v>
      </c>
      <c r="Q566" s="66" t="str">
        <f aca="false">IF(NOT(ISBLANK($S566)),LEFT($S566,12),"")</f>
        <v>05.20.07.01.</v>
      </c>
      <c r="R566" s="66" t="str">
        <f aca="false">IF(NOT(ISBLANK($S566)),LEFT($S566,18),"")</f>
        <v>05.20.07.01.01.01.</v>
      </c>
      <c r="S566" s="66" t="s">
        <v>2223</v>
      </c>
      <c r="T566" s="67" t="n">
        <v>10</v>
      </c>
    </row>
    <row r="567" customFormat="false" ht="10.15" hidden="false" customHeight="false" outlineLevel="0" collapsed="false">
      <c r="A567" s="66" t="str">
        <f aca="false">IF(NOT(ISBLANK($B567)),LEFT($B567,3),"")</f>
        <v/>
      </c>
      <c r="B567" s="66"/>
      <c r="C567" s="63" t="s">
        <v>54</v>
      </c>
      <c r="D567" s="66" t="str">
        <f aca="false">IF(NOT(ISBLANK($F567)),LEFT($F567,3),"")</f>
        <v/>
      </c>
      <c r="E567" s="66" t="str">
        <f aca="false">IF(NOT(ISBLANK($F567)),LEFT($F567,6),"")</f>
        <v/>
      </c>
      <c r="F567" s="66"/>
      <c r="G567" s="63" t="s">
        <v>54</v>
      </c>
      <c r="H567" s="66" t="str">
        <f aca="false">IF(NOT(ISBLANK($J567)),LEFT($J567,6),"")</f>
        <v/>
      </c>
      <c r="I567" s="66" t="str">
        <f aca="false">IF(NOT(ISBLANK($J567)),LEFT($J567,9),"")</f>
        <v/>
      </c>
      <c r="J567" s="66"/>
      <c r="K567" s="63" t="s">
        <v>54</v>
      </c>
      <c r="L567" s="66" t="str">
        <f aca="false">IF(NOT(ISBLANK($N567)),LEFT($N567,9),"")</f>
        <v>05.23.03.</v>
      </c>
      <c r="M567" s="66" t="str">
        <f aca="false">IF(NOT(ISBLANK($N567)),LEFT($N567,12),"")</f>
        <v>05.23.03.01.</v>
      </c>
      <c r="N567" s="66" t="s">
        <v>2224</v>
      </c>
      <c r="O567" s="66" t="s">
        <v>2225</v>
      </c>
      <c r="P567" s="63" t="s">
        <v>54</v>
      </c>
      <c r="Q567" s="66" t="str">
        <f aca="false">IF(NOT(ISBLANK($S567)),LEFT($S567,12),"")</f>
        <v>05.20.08.01.</v>
      </c>
      <c r="R567" s="66" t="str">
        <f aca="false">IF(NOT(ISBLANK($S567)),LEFT($S567,18),"")</f>
        <v>05.20.08.01.01.01.</v>
      </c>
      <c r="S567" s="66" t="s">
        <v>2226</v>
      </c>
      <c r="T567" s="67" t="n">
        <v>20</v>
      </c>
    </row>
    <row r="568" customFormat="false" ht="10.15" hidden="false" customHeight="false" outlineLevel="0" collapsed="false">
      <c r="A568" s="66" t="str">
        <f aca="false">IF(NOT(ISBLANK($B568)),LEFT($B568,3),"")</f>
        <v/>
      </c>
      <c r="B568" s="66"/>
      <c r="C568" s="63" t="s">
        <v>54</v>
      </c>
      <c r="D568" s="66" t="str">
        <f aca="false">IF(NOT(ISBLANK($F568)),LEFT($F568,3),"")</f>
        <v/>
      </c>
      <c r="E568" s="66" t="str">
        <f aca="false">IF(NOT(ISBLANK($F568)),LEFT($F568,6),"")</f>
        <v/>
      </c>
      <c r="F568" s="66"/>
      <c r="G568" s="63" t="s">
        <v>54</v>
      </c>
      <c r="H568" s="66" t="str">
        <f aca="false">IF(NOT(ISBLANK($J568)),LEFT($J568,6),"")</f>
        <v/>
      </c>
      <c r="I568" s="66" t="str">
        <f aca="false">IF(NOT(ISBLANK($J568)),LEFT($J568,9),"")</f>
        <v/>
      </c>
      <c r="J568" s="66"/>
      <c r="K568" s="63" t="s">
        <v>54</v>
      </c>
      <c r="L568" s="66" t="str">
        <f aca="false">IF(NOT(ISBLANK($N568)),LEFT($N568,9),"")</f>
        <v>05.23.04.</v>
      </c>
      <c r="M568" s="66" t="str">
        <f aca="false">IF(NOT(ISBLANK($N568)),LEFT($N568,12),"")</f>
        <v>05.23.04.01.</v>
      </c>
      <c r="N568" s="66" t="s">
        <v>2227</v>
      </c>
      <c r="O568" s="66" t="s">
        <v>2228</v>
      </c>
      <c r="P568" s="63" t="s">
        <v>54</v>
      </c>
      <c r="Q568" s="66" t="str">
        <f aca="false">IF(NOT(ISBLANK($S568)),LEFT($S568,12),"")</f>
        <v>05.21.01.01.</v>
      </c>
      <c r="R568" s="66" t="str">
        <f aca="false">IF(NOT(ISBLANK($S568)),LEFT($S568,18),"")</f>
        <v>05.21.01.01.01.01.</v>
      </c>
      <c r="S568" s="66" t="s">
        <v>2229</v>
      </c>
      <c r="T568" s="67" t="n">
        <v>5</v>
      </c>
    </row>
    <row r="569" customFormat="false" ht="10.15" hidden="false" customHeight="false" outlineLevel="0" collapsed="false">
      <c r="A569" s="66" t="str">
        <f aca="false">IF(NOT(ISBLANK($B569)),LEFT($B569,3),"")</f>
        <v/>
      </c>
      <c r="B569" s="66"/>
      <c r="C569" s="63" t="s">
        <v>54</v>
      </c>
      <c r="D569" s="66" t="str">
        <f aca="false">IF(NOT(ISBLANK($F569)),LEFT($F569,3),"")</f>
        <v/>
      </c>
      <c r="E569" s="66" t="str">
        <f aca="false">IF(NOT(ISBLANK($F569)),LEFT($F569,6),"")</f>
        <v/>
      </c>
      <c r="F569" s="66"/>
      <c r="G569" s="63" t="s">
        <v>54</v>
      </c>
      <c r="H569" s="66" t="str">
        <f aca="false">IF(NOT(ISBLANK($J569)),LEFT($J569,6),"")</f>
        <v/>
      </c>
      <c r="I569" s="66" t="str">
        <f aca="false">IF(NOT(ISBLANK($J569)),LEFT($J569,9),"")</f>
        <v/>
      </c>
      <c r="J569" s="66"/>
      <c r="K569" s="63" t="s">
        <v>54</v>
      </c>
      <c r="L569" s="66" t="str">
        <f aca="false">IF(NOT(ISBLANK($N569)),LEFT($N569,9),"")</f>
        <v>05.23.05.</v>
      </c>
      <c r="M569" s="66" t="str">
        <f aca="false">IF(NOT(ISBLANK($N569)),LEFT($N569,12),"")</f>
        <v>05.23.05.01.</v>
      </c>
      <c r="N569" s="66" t="s">
        <v>2230</v>
      </c>
      <c r="O569" s="66" t="s">
        <v>2231</v>
      </c>
      <c r="P569" s="63" t="s">
        <v>54</v>
      </c>
      <c r="Q569" s="66" t="str">
        <f aca="false">IF(NOT(ISBLANK($S569)),LEFT($S569,12),"")</f>
        <v>05.21.02.01.</v>
      </c>
      <c r="R569" s="66" t="str">
        <f aca="false">IF(NOT(ISBLANK($S569)),LEFT($S569,18),"")</f>
        <v>05.21.02.01.01.01.</v>
      </c>
      <c r="S569" s="66" t="s">
        <v>2232</v>
      </c>
      <c r="T569" s="67" t="n">
        <v>0.5</v>
      </c>
    </row>
    <row r="570" customFormat="false" ht="10.15" hidden="false" customHeight="false" outlineLevel="0" collapsed="false">
      <c r="A570" s="66" t="str">
        <f aca="false">IF(NOT(ISBLANK($B570)),LEFT($B570,3),"")</f>
        <v/>
      </c>
      <c r="B570" s="66"/>
      <c r="C570" s="63" t="s">
        <v>54</v>
      </c>
      <c r="D570" s="66" t="str">
        <f aca="false">IF(NOT(ISBLANK($F570)),LEFT($F570,3),"")</f>
        <v/>
      </c>
      <c r="E570" s="66" t="str">
        <f aca="false">IF(NOT(ISBLANK($F570)),LEFT($F570,6),"")</f>
        <v/>
      </c>
      <c r="F570" s="66"/>
      <c r="G570" s="63" t="s">
        <v>54</v>
      </c>
      <c r="H570" s="66" t="str">
        <f aca="false">IF(NOT(ISBLANK($J570)),LEFT($J570,6),"")</f>
        <v/>
      </c>
      <c r="I570" s="66" t="str">
        <f aca="false">IF(NOT(ISBLANK($J570)),LEFT($J570,9),"")</f>
        <v/>
      </c>
      <c r="J570" s="66"/>
      <c r="K570" s="63" t="s">
        <v>54</v>
      </c>
      <c r="L570" s="66" t="str">
        <f aca="false">IF(NOT(ISBLANK($N570)),LEFT($N570,9),"")</f>
        <v>05.23.06.</v>
      </c>
      <c r="M570" s="66" t="str">
        <f aca="false">IF(NOT(ISBLANK($N570)),LEFT($N570,12),"")</f>
        <v>05.23.06.01.</v>
      </c>
      <c r="N570" s="66" t="s">
        <v>2233</v>
      </c>
      <c r="O570" s="66" t="s">
        <v>2234</v>
      </c>
      <c r="P570" s="63" t="s">
        <v>54</v>
      </c>
      <c r="Q570" s="66" t="str">
        <f aca="false">IF(NOT(ISBLANK($S570)),LEFT($S570,12),"")</f>
        <v>05.21.03.01.</v>
      </c>
      <c r="R570" s="66" t="str">
        <f aca="false">IF(NOT(ISBLANK($S570)),LEFT($S570,18),"")</f>
        <v>05.21.03.01.01.01.</v>
      </c>
      <c r="S570" s="66" t="s">
        <v>2235</v>
      </c>
      <c r="T570" s="67" t="n">
        <v>24</v>
      </c>
    </row>
    <row r="571" customFormat="false" ht="10.15" hidden="false" customHeight="false" outlineLevel="0" collapsed="false">
      <c r="A571" s="66" t="str">
        <f aca="false">IF(NOT(ISBLANK($B571)),LEFT($B571,3),"")</f>
        <v/>
      </c>
      <c r="B571" s="66"/>
      <c r="C571" s="63" t="s">
        <v>54</v>
      </c>
      <c r="D571" s="66" t="str">
        <f aca="false">IF(NOT(ISBLANK($F571)),LEFT($F571,3),"")</f>
        <v/>
      </c>
      <c r="E571" s="66" t="str">
        <f aca="false">IF(NOT(ISBLANK($F571)),LEFT($F571,6),"")</f>
        <v/>
      </c>
      <c r="F571" s="66"/>
      <c r="G571" s="63" t="s">
        <v>54</v>
      </c>
      <c r="H571" s="66" t="str">
        <f aca="false">IF(NOT(ISBLANK($J571)),LEFT($J571,6),"")</f>
        <v/>
      </c>
      <c r="I571" s="66" t="str">
        <f aca="false">IF(NOT(ISBLANK($J571)),LEFT($J571,9),"")</f>
        <v/>
      </c>
      <c r="J571" s="66"/>
      <c r="K571" s="63" t="s">
        <v>54</v>
      </c>
      <c r="L571" s="66" t="str">
        <f aca="false">IF(NOT(ISBLANK($N571)),LEFT($N571,9),"")</f>
        <v>05.23.07.</v>
      </c>
      <c r="M571" s="66" t="str">
        <f aca="false">IF(NOT(ISBLANK($N571)),LEFT($N571,12),"")</f>
        <v>05.23.07.01.</v>
      </c>
      <c r="N571" s="66" t="s">
        <v>2236</v>
      </c>
      <c r="O571" s="66" t="s">
        <v>2237</v>
      </c>
      <c r="P571" s="63" t="s">
        <v>54</v>
      </c>
      <c r="Q571" s="66" t="str">
        <f aca="false">IF(NOT(ISBLANK($S571)),LEFT($S571,12),"")</f>
        <v>05.21.04.01.</v>
      </c>
      <c r="R571" s="66" t="str">
        <f aca="false">IF(NOT(ISBLANK($S571)),LEFT($S571,18),"")</f>
        <v>05.21.04.01.01.01.</v>
      </c>
      <c r="S571" s="66" t="s">
        <v>2238</v>
      </c>
      <c r="T571" s="67" t="n">
        <v>24</v>
      </c>
    </row>
    <row r="572" customFormat="false" ht="10.15" hidden="false" customHeight="false" outlineLevel="0" collapsed="false">
      <c r="A572" s="66" t="str">
        <f aca="false">IF(NOT(ISBLANK($B572)),LEFT($B572,3),"")</f>
        <v/>
      </c>
      <c r="B572" s="66"/>
      <c r="C572" s="63" t="s">
        <v>54</v>
      </c>
      <c r="D572" s="66" t="str">
        <f aca="false">IF(NOT(ISBLANK($F572)),LEFT($F572,3),"")</f>
        <v/>
      </c>
      <c r="E572" s="66" t="str">
        <f aca="false">IF(NOT(ISBLANK($F572)),LEFT($F572,6),"")</f>
        <v/>
      </c>
      <c r="F572" s="66"/>
      <c r="G572" s="63" t="s">
        <v>54</v>
      </c>
      <c r="H572" s="66" t="str">
        <f aca="false">IF(NOT(ISBLANK($J572)),LEFT($J572,6),"")</f>
        <v/>
      </c>
      <c r="I572" s="66" t="str">
        <f aca="false">IF(NOT(ISBLANK($J572)),LEFT($J572,9),"")</f>
        <v/>
      </c>
      <c r="J572" s="66"/>
      <c r="K572" s="63" t="s">
        <v>54</v>
      </c>
      <c r="L572" s="66" t="str">
        <f aca="false">IF(NOT(ISBLANK($N572)),LEFT($N572,9),"")</f>
        <v>05.23.08.</v>
      </c>
      <c r="M572" s="66" t="str">
        <f aca="false">IF(NOT(ISBLANK($N572)),LEFT($N572,12),"")</f>
        <v>05.23.08.01.</v>
      </c>
      <c r="N572" s="66" t="s">
        <v>2239</v>
      </c>
      <c r="O572" s="66" t="s">
        <v>2240</v>
      </c>
      <c r="P572" s="63" t="s">
        <v>54</v>
      </c>
      <c r="Q572" s="66" t="str">
        <f aca="false">IF(NOT(ISBLANK($S572)),LEFT($S572,12),"")</f>
        <v>05.21.05.01.</v>
      </c>
      <c r="R572" s="66" t="str">
        <f aca="false">IF(NOT(ISBLANK($S572)),LEFT($S572,18),"")</f>
        <v>05.21.05.01.01.01.</v>
      </c>
      <c r="S572" s="66" t="s">
        <v>2241</v>
      </c>
      <c r="T572" s="67" t="n">
        <v>1</v>
      </c>
    </row>
    <row r="573" customFormat="false" ht="10.15" hidden="false" customHeight="false" outlineLevel="0" collapsed="false">
      <c r="A573" s="66" t="str">
        <f aca="false">IF(NOT(ISBLANK($B573)),LEFT($B573,3),"")</f>
        <v/>
      </c>
      <c r="B573" s="66"/>
      <c r="C573" s="63" t="s">
        <v>54</v>
      </c>
      <c r="D573" s="66" t="str">
        <f aca="false">IF(NOT(ISBLANK($F573)),LEFT($F573,3),"")</f>
        <v/>
      </c>
      <c r="E573" s="66" t="str">
        <f aca="false">IF(NOT(ISBLANK($F573)),LEFT($F573,6),"")</f>
        <v/>
      </c>
      <c r="F573" s="66"/>
      <c r="G573" s="63" t="s">
        <v>54</v>
      </c>
      <c r="H573" s="66" t="str">
        <f aca="false">IF(NOT(ISBLANK($J573)),LEFT($J573,6),"")</f>
        <v/>
      </c>
      <c r="I573" s="66" t="str">
        <f aca="false">IF(NOT(ISBLANK($J573)),LEFT($J573,9),"")</f>
        <v/>
      </c>
      <c r="J573" s="66"/>
      <c r="K573" s="63" t="s">
        <v>54</v>
      </c>
      <c r="L573" s="66" t="str">
        <f aca="false">IF(NOT(ISBLANK($N573)),LEFT($N573,9),"")</f>
        <v>05.23.09.</v>
      </c>
      <c r="M573" s="66" t="str">
        <f aca="false">IF(NOT(ISBLANK($N573)),LEFT($N573,12),"")</f>
        <v>05.23.09.01.</v>
      </c>
      <c r="N573" s="66" t="s">
        <v>2242</v>
      </c>
      <c r="O573" s="66" t="s">
        <v>2243</v>
      </c>
      <c r="P573" s="63" t="s">
        <v>54</v>
      </c>
      <c r="Q573" s="66" t="str">
        <f aca="false">IF(NOT(ISBLANK($S573)),LEFT($S573,12),"")</f>
        <v>05.21.06.01.</v>
      </c>
      <c r="R573" s="66" t="str">
        <f aca="false">IF(NOT(ISBLANK($S573)),LEFT($S573,18),"")</f>
        <v>05.21.06.01.01.01.</v>
      </c>
      <c r="S573" s="66" t="s">
        <v>2244</v>
      </c>
      <c r="T573" s="67" t="n">
        <v>5</v>
      </c>
    </row>
    <row r="574" customFormat="false" ht="10.15" hidden="false" customHeight="false" outlineLevel="0" collapsed="false">
      <c r="A574" s="66" t="str">
        <f aca="false">IF(NOT(ISBLANK($B574)),LEFT($B574,3),"")</f>
        <v/>
      </c>
      <c r="B574" s="66"/>
      <c r="C574" s="63" t="s">
        <v>54</v>
      </c>
      <c r="D574" s="66" t="str">
        <f aca="false">IF(NOT(ISBLANK($F574)),LEFT($F574,3),"")</f>
        <v/>
      </c>
      <c r="E574" s="66" t="str">
        <f aca="false">IF(NOT(ISBLANK($F574)),LEFT($F574,6),"")</f>
        <v/>
      </c>
      <c r="F574" s="66"/>
      <c r="G574" s="63" t="s">
        <v>54</v>
      </c>
      <c r="H574" s="66" t="str">
        <f aca="false">IF(NOT(ISBLANK($J574)),LEFT($J574,6),"")</f>
        <v/>
      </c>
      <c r="I574" s="66" t="str">
        <f aca="false">IF(NOT(ISBLANK($J574)),LEFT($J574,9),"")</f>
        <v/>
      </c>
      <c r="J574" s="66"/>
      <c r="K574" s="63" t="s">
        <v>54</v>
      </c>
      <c r="L574" s="66" t="str">
        <f aca="false">IF(NOT(ISBLANK($N574)),LEFT($N574,9),"")</f>
        <v>05.23.10.</v>
      </c>
      <c r="M574" s="66" t="str">
        <f aca="false">IF(NOT(ISBLANK($N574)),LEFT($N574,12),"")</f>
        <v>05.23.10.01.</v>
      </c>
      <c r="N574" s="66" t="s">
        <v>2245</v>
      </c>
      <c r="O574" s="66" t="s">
        <v>2246</v>
      </c>
      <c r="P574" s="63" t="s">
        <v>54</v>
      </c>
      <c r="Q574" s="66" t="str">
        <f aca="false">IF(NOT(ISBLANK($S574)),LEFT($S574,12),"")</f>
        <v>05.21.07.01.</v>
      </c>
      <c r="R574" s="66" t="str">
        <f aca="false">IF(NOT(ISBLANK($S574)),LEFT($S574,18),"")</f>
        <v>05.21.07.01.01.01.</v>
      </c>
      <c r="S574" s="66" t="s">
        <v>2247</v>
      </c>
      <c r="T574" s="67" t="n">
        <v>1</v>
      </c>
    </row>
    <row r="575" customFormat="false" ht="10.15" hidden="false" customHeight="false" outlineLevel="0" collapsed="false">
      <c r="A575" s="66" t="str">
        <f aca="false">IF(NOT(ISBLANK($B575)),LEFT($B575,3),"")</f>
        <v/>
      </c>
      <c r="B575" s="66"/>
      <c r="C575" s="63" t="s">
        <v>54</v>
      </c>
      <c r="D575" s="66" t="str">
        <f aca="false">IF(NOT(ISBLANK($F575)),LEFT($F575,3),"")</f>
        <v/>
      </c>
      <c r="E575" s="66" t="str">
        <f aca="false">IF(NOT(ISBLANK($F575)),LEFT($F575,6),"")</f>
        <v/>
      </c>
      <c r="F575" s="66"/>
      <c r="G575" s="63" t="s">
        <v>54</v>
      </c>
      <c r="H575" s="66" t="str">
        <f aca="false">IF(NOT(ISBLANK($J575)),LEFT($J575,6),"")</f>
        <v/>
      </c>
      <c r="I575" s="66" t="str">
        <f aca="false">IF(NOT(ISBLANK($J575)),LEFT($J575,9),"")</f>
        <v/>
      </c>
      <c r="J575" s="66"/>
      <c r="K575" s="63" t="s">
        <v>54</v>
      </c>
      <c r="L575" s="66" t="str">
        <f aca="false">IF(NOT(ISBLANK($N575)),LEFT($N575,9),"")</f>
        <v>05.23.11.</v>
      </c>
      <c r="M575" s="66" t="str">
        <f aca="false">IF(NOT(ISBLANK($N575)),LEFT($N575,12),"")</f>
        <v>05.23.11.01.</v>
      </c>
      <c r="N575" s="66" t="s">
        <v>2248</v>
      </c>
      <c r="O575" s="66" t="s">
        <v>2249</v>
      </c>
      <c r="P575" s="63" t="s">
        <v>54</v>
      </c>
      <c r="Q575" s="66" t="str">
        <f aca="false">IF(NOT(ISBLANK($S575)),LEFT($S575,12),"")</f>
        <v>05.21.08.01.</v>
      </c>
      <c r="R575" s="66" t="str">
        <f aca="false">IF(NOT(ISBLANK($S575)),LEFT($S575,18),"")</f>
        <v>05.21.08.01.01.01.</v>
      </c>
      <c r="S575" s="66" t="s">
        <v>2250</v>
      </c>
      <c r="T575" s="67" t="n">
        <v>1</v>
      </c>
    </row>
    <row r="576" customFormat="false" ht="10.15" hidden="false" customHeight="false" outlineLevel="0" collapsed="false">
      <c r="A576" s="66" t="str">
        <f aca="false">IF(NOT(ISBLANK($B576)),LEFT($B576,3),"")</f>
        <v/>
      </c>
      <c r="B576" s="66"/>
      <c r="C576" s="63" t="s">
        <v>54</v>
      </c>
      <c r="D576" s="66" t="str">
        <f aca="false">IF(NOT(ISBLANK($F576)),LEFT($F576,3),"")</f>
        <v/>
      </c>
      <c r="E576" s="66" t="str">
        <f aca="false">IF(NOT(ISBLANK($F576)),LEFT($F576,6),"")</f>
        <v/>
      </c>
      <c r="F576" s="66"/>
      <c r="G576" s="63" t="s">
        <v>54</v>
      </c>
      <c r="H576" s="66" t="str">
        <f aca="false">IF(NOT(ISBLANK($J576)),LEFT($J576,6),"")</f>
        <v/>
      </c>
      <c r="I576" s="66" t="str">
        <f aca="false">IF(NOT(ISBLANK($J576)),LEFT($J576,9),"")</f>
        <v/>
      </c>
      <c r="J576" s="66"/>
      <c r="K576" s="63" t="s">
        <v>54</v>
      </c>
      <c r="L576" s="66" t="str">
        <f aca="false">IF(NOT(ISBLANK($N576)),LEFT($N576,9),"")</f>
        <v>05.23.12.</v>
      </c>
      <c r="M576" s="66" t="str">
        <f aca="false">IF(NOT(ISBLANK($N576)),LEFT($N576,12),"")</f>
        <v>05.23.12.01.</v>
      </c>
      <c r="N576" s="66" t="s">
        <v>2251</v>
      </c>
      <c r="O576" s="66" t="s">
        <v>2252</v>
      </c>
      <c r="P576" s="63" t="s">
        <v>54</v>
      </c>
      <c r="Q576" s="66" t="str">
        <f aca="false">IF(NOT(ISBLANK($S576)),LEFT($S576,12),"")</f>
        <v>05.21.09.01.</v>
      </c>
      <c r="R576" s="66" t="str">
        <f aca="false">IF(NOT(ISBLANK($S576)),LEFT($S576,18),"")</f>
        <v>05.21.09.01.01.01.</v>
      </c>
      <c r="S576" s="66" t="s">
        <v>2253</v>
      </c>
      <c r="T576" s="67" t="n">
        <v>0.5</v>
      </c>
    </row>
    <row r="577" customFormat="false" ht="10.15" hidden="false" customHeight="false" outlineLevel="0" collapsed="false">
      <c r="A577" s="66" t="str">
        <f aca="false">IF(NOT(ISBLANK($B577)),LEFT($B577,3),"")</f>
        <v/>
      </c>
      <c r="B577" s="66"/>
      <c r="C577" s="63" t="s">
        <v>54</v>
      </c>
      <c r="D577" s="66" t="str">
        <f aca="false">IF(NOT(ISBLANK($F577)),LEFT($F577,3),"")</f>
        <v/>
      </c>
      <c r="E577" s="66" t="str">
        <f aca="false">IF(NOT(ISBLANK($F577)),LEFT($F577,6),"")</f>
        <v/>
      </c>
      <c r="F577" s="66"/>
      <c r="G577" s="63" t="s">
        <v>54</v>
      </c>
      <c r="H577" s="66" t="str">
        <f aca="false">IF(NOT(ISBLANK($J577)),LEFT($J577,6),"")</f>
        <v/>
      </c>
      <c r="I577" s="66" t="str">
        <f aca="false">IF(NOT(ISBLANK($J577)),LEFT($J577,9),"")</f>
        <v/>
      </c>
      <c r="J577" s="66"/>
      <c r="K577" s="63" t="s">
        <v>54</v>
      </c>
      <c r="L577" s="66" t="str">
        <f aca="false">IF(NOT(ISBLANK($N577)),LEFT($N577,9),"")</f>
        <v>05.23.13.</v>
      </c>
      <c r="M577" s="66" t="str">
        <f aca="false">IF(NOT(ISBLANK($N577)),LEFT($N577,12),"")</f>
        <v>05.23.13.01.</v>
      </c>
      <c r="N577" s="66" t="s">
        <v>2254</v>
      </c>
      <c r="O577" s="66" t="s">
        <v>2255</v>
      </c>
      <c r="P577" s="63" t="s">
        <v>54</v>
      </c>
      <c r="Q577" s="66" t="str">
        <f aca="false">IF(NOT(ISBLANK($S577)),LEFT($S577,12),"")</f>
        <v>05.22.01.01.</v>
      </c>
      <c r="R577" s="66" t="str">
        <f aca="false">IF(NOT(ISBLANK($S577)),LEFT($S577,18),"")</f>
        <v>05.22.01.01.01.01.</v>
      </c>
      <c r="S577" s="66" t="s">
        <v>2256</v>
      </c>
      <c r="T577" s="67" t="n">
        <v>32</v>
      </c>
    </row>
    <row r="578" customFormat="false" ht="10.15" hidden="false" customHeight="false" outlineLevel="0" collapsed="false">
      <c r="A578" s="66" t="str">
        <f aca="false">IF(NOT(ISBLANK($B578)),LEFT($B578,3),"")</f>
        <v/>
      </c>
      <c r="B578" s="66"/>
      <c r="C578" s="63" t="s">
        <v>54</v>
      </c>
      <c r="D578" s="66" t="str">
        <f aca="false">IF(NOT(ISBLANK($F578)),LEFT($F578,3),"")</f>
        <v/>
      </c>
      <c r="E578" s="66" t="str">
        <f aca="false">IF(NOT(ISBLANK($F578)),LEFT($F578,6),"")</f>
        <v/>
      </c>
      <c r="F578" s="66"/>
      <c r="G578" s="63" t="s">
        <v>54</v>
      </c>
      <c r="H578" s="66" t="str">
        <f aca="false">IF(NOT(ISBLANK($J578)),LEFT($J578,6),"")</f>
        <v/>
      </c>
      <c r="I578" s="66" t="str">
        <f aca="false">IF(NOT(ISBLANK($J578)),LEFT($J578,9),"")</f>
        <v/>
      </c>
      <c r="J578" s="66"/>
      <c r="K578" s="63" t="s">
        <v>54</v>
      </c>
      <c r="L578" s="66" t="str">
        <f aca="false">IF(NOT(ISBLANK($N578)),LEFT($N578,9),"")</f>
        <v>05.23.14.</v>
      </c>
      <c r="M578" s="66" t="str">
        <f aca="false">IF(NOT(ISBLANK($N578)),LEFT($N578,12),"")</f>
        <v>05.23.14.01.</v>
      </c>
      <c r="N578" s="66" t="s">
        <v>2257</v>
      </c>
      <c r="O578" s="66" t="s">
        <v>2258</v>
      </c>
      <c r="P578" s="63" t="s">
        <v>54</v>
      </c>
      <c r="Q578" s="66" t="str">
        <f aca="false">IF(NOT(ISBLANK($S578)),LEFT($S578,12),"")</f>
        <v>05.22.02.01.</v>
      </c>
      <c r="R578" s="66" t="str">
        <f aca="false">IF(NOT(ISBLANK($S578)),LEFT($S578,18),"")</f>
        <v>05.22.02.01.01.01.</v>
      </c>
      <c r="S578" s="66" t="s">
        <v>2259</v>
      </c>
      <c r="T578" s="67" t="n">
        <v>50</v>
      </c>
    </row>
    <row r="579" customFormat="false" ht="10.15" hidden="false" customHeight="false" outlineLevel="0" collapsed="false">
      <c r="A579" s="66" t="str">
        <f aca="false">IF(NOT(ISBLANK($B579)),LEFT($B579,3),"")</f>
        <v/>
      </c>
      <c r="B579" s="66"/>
      <c r="C579" s="63" t="s">
        <v>54</v>
      </c>
      <c r="D579" s="66" t="str">
        <f aca="false">IF(NOT(ISBLANK($F579)),LEFT($F579,3),"")</f>
        <v/>
      </c>
      <c r="E579" s="66" t="str">
        <f aca="false">IF(NOT(ISBLANK($F579)),LEFT($F579,6),"")</f>
        <v/>
      </c>
      <c r="F579" s="66"/>
      <c r="G579" s="63" t="s">
        <v>54</v>
      </c>
      <c r="H579" s="66" t="str">
        <f aca="false">IF(NOT(ISBLANK($J579)),LEFT($J579,6),"")</f>
        <v/>
      </c>
      <c r="I579" s="66" t="str">
        <f aca="false">IF(NOT(ISBLANK($J579)),LEFT($J579,9),"")</f>
        <v/>
      </c>
      <c r="J579" s="66"/>
      <c r="K579" s="63" t="s">
        <v>54</v>
      </c>
      <c r="L579" s="66" t="str">
        <f aca="false">IF(NOT(ISBLANK($N579)),LEFT($N579,9),"")</f>
        <v>05.23.15.</v>
      </c>
      <c r="M579" s="66" t="str">
        <f aca="false">IF(NOT(ISBLANK($N579)),LEFT($N579,12),"")</f>
        <v>05.23.15.01.</v>
      </c>
      <c r="N579" s="66" t="s">
        <v>2260</v>
      </c>
      <c r="O579" s="66" t="s">
        <v>2261</v>
      </c>
      <c r="P579" s="63" t="s">
        <v>54</v>
      </c>
      <c r="Q579" s="66" t="str">
        <f aca="false">IF(NOT(ISBLANK($S579)),LEFT($S579,12),"")</f>
        <v>05.22.03.01.</v>
      </c>
      <c r="R579" s="66" t="str">
        <f aca="false">IF(NOT(ISBLANK($S579)),LEFT($S579,18),"")</f>
        <v>05.22.03.01.01.01.</v>
      </c>
      <c r="S579" s="66" t="s">
        <v>2262</v>
      </c>
      <c r="T579" s="67" t="n">
        <v>20</v>
      </c>
    </row>
    <row r="580" customFormat="false" ht="10.15" hidden="false" customHeight="false" outlineLevel="0" collapsed="false">
      <c r="A580" s="66" t="str">
        <f aca="false">IF(NOT(ISBLANK($B580)),LEFT($B580,3),"")</f>
        <v/>
      </c>
      <c r="B580" s="66"/>
      <c r="C580" s="63" t="s">
        <v>54</v>
      </c>
      <c r="D580" s="66" t="str">
        <f aca="false">IF(NOT(ISBLANK($F580)),LEFT($F580,3),"")</f>
        <v/>
      </c>
      <c r="E580" s="66" t="str">
        <f aca="false">IF(NOT(ISBLANK($F580)),LEFT($F580,6),"")</f>
        <v/>
      </c>
      <c r="F580" s="66"/>
      <c r="G580" s="63" t="s">
        <v>54</v>
      </c>
      <c r="H580" s="66" t="str">
        <f aca="false">IF(NOT(ISBLANK($J580)),LEFT($J580,6),"")</f>
        <v/>
      </c>
      <c r="I580" s="66" t="str">
        <f aca="false">IF(NOT(ISBLANK($J580)),LEFT($J580,9),"")</f>
        <v/>
      </c>
      <c r="J580" s="66"/>
      <c r="K580" s="63" t="s">
        <v>54</v>
      </c>
      <c r="L580" s="66" t="str">
        <f aca="false">IF(NOT(ISBLANK($N580)),LEFT($N580,9),"")</f>
        <v>05.23.16.</v>
      </c>
      <c r="M580" s="66" t="str">
        <f aca="false">IF(NOT(ISBLANK($N580)),LEFT($N580,12),"")</f>
        <v>05.23.16.01.</v>
      </c>
      <c r="N580" s="66" t="s">
        <v>2263</v>
      </c>
      <c r="O580" s="66" t="s">
        <v>2264</v>
      </c>
      <c r="P580" s="63" t="s">
        <v>54</v>
      </c>
      <c r="Q580" s="66" t="str">
        <f aca="false">IF(NOT(ISBLANK($S580)),LEFT($S580,12),"")</f>
        <v>05.22.04.01.</v>
      </c>
      <c r="R580" s="66" t="str">
        <f aca="false">IF(NOT(ISBLANK($S580)),LEFT($S580,18),"")</f>
        <v>05.22.04.01.01.01.</v>
      </c>
      <c r="S580" s="66" t="s">
        <v>2265</v>
      </c>
      <c r="T580" s="67" t="n">
        <v>10</v>
      </c>
    </row>
    <row r="581" customFormat="false" ht="10.15" hidden="false" customHeight="false" outlineLevel="0" collapsed="false">
      <c r="A581" s="66" t="str">
        <f aca="false">IF(NOT(ISBLANK($B581)),LEFT($B581,3),"")</f>
        <v/>
      </c>
      <c r="B581" s="66"/>
      <c r="C581" s="63" t="s">
        <v>54</v>
      </c>
      <c r="D581" s="66" t="str">
        <f aca="false">IF(NOT(ISBLANK($F581)),LEFT($F581,3),"")</f>
        <v/>
      </c>
      <c r="E581" s="66" t="str">
        <f aca="false">IF(NOT(ISBLANK($F581)),LEFT($F581,6),"")</f>
        <v/>
      </c>
      <c r="F581" s="66"/>
      <c r="G581" s="63" t="s">
        <v>54</v>
      </c>
      <c r="H581" s="66" t="str">
        <f aca="false">IF(NOT(ISBLANK($J581)),LEFT($J581,6),"")</f>
        <v/>
      </c>
      <c r="I581" s="66" t="str">
        <f aca="false">IF(NOT(ISBLANK($J581)),LEFT($J581,9),"")</f>
        <v/>
      </c>
      <c r="J581" s="66"/>
      <c r="K581" s="63" t="s">
        <v>54</v>
      </c>
      <c r="L581" s="66" t="str">
        <f aca="false">IF(NOT(ISBLANK($N581)),LEFT($N581,9),"")</f>
        <v>05.24.01.</v>
      </c>
      <c r="M581" s="66" t="str">
        <f aca="false">IF(NOT(ISBLANK($N581)),LEFT($N581,12),"")</f>
        <v>05.24.01.01.</v>
      </c>
      <c r="N581" s="66" t="s">
        <v>2266</v>
      </c>
      <c r="O581" s="66" t="s">
        <v>2267</v>
      </c>
      <c r="P581" s="63" t="s">
        <v>54</v>
      </c>
      <c r="Q581" s="66" t="str">
        <f aca="false">IF(NOT(ISBLANK($S581)),LEFT($S581,12),"")</f>
        <v>05.22.05.01.</v>
      </c>
      <c r="R581" s="66" t="str">
        <f aca="false">IF(NOT(ISBLANK($S581)),LEFT($S581,18),"")</f>
        <v>05.22.05.01.01.01.</v>
      </c>
      <c r="S581" s="66" t="s">
        <v>2268</v>
      </c>
      <c r="T581" s="67" t="n">
        <v>24</v>
      </c>
    </row>
    <row r="582" customFormat="false" ht="10.15" hidden="false" customHeight="false" outlineLevel="0" collapsed="false">
      <c r="A582" s="66" t="str">
        <f aca="false">IF(NOT(ISBLANK($B582)),LEFT($B582,3),"")</f>
        <v/>
      </c>
      <c r="B582" s="66"/>
      <c r="C582" s="63" t="s">
        <v>54</v>
      </c>
      <c r="D582" s="66" t="str">
        <f aca="false">IF(NOT(ISBLANK($F582)),LEFT($F582,3),"")</f>
        <v/>
      </c>
      <c r="E582" s="66" t="str">
        <f aca="false">IF(NOT(ISBLANK($F582)),LEFT($F582,6),"")</f>
        <v/>
      </c>
      <c r="F582" s="66"/>
      <c r="G582" s="63" t="s">
        <v>54</v>
      </c>
      <c r="H582" s="66" t="str">
        <f aca="false">IF(NOT(ISBLANK($J582)),LEFT($J582,6),"")</f>
        <v/>
      </c>
      <c r="I582" s="66" t="str">
        <f aca="false">IF(NOT(ISBLANK($J582)),LEFT($J582,9),"")</f>
        <v/>
      </c>
      <c r="J582" s="66"/>
      <c r="K582" s="63" t="s">
        <v>54</v>
      </c>
      <c r="L582" s="66" t="str">
        <f aca="false">IF(NOT(ISBLANK($N582)),LEFT($N582,9),"")</f>
        <v>05.24.02.</v>
      </c>
      <c r="M582" s="66" t="str">
        <f aca="false">IF(NOT(ISBLANK($N582)),LEFT($N582,12),"")</f>
        <v>05.24.02.01.</v>
      </c>
      <c r="N582" s="66" t="s">
        <v>2269</v>
      </c>
      <c r="O582" s="66" t="s">
        <v>2270</v>
      </c>
      <c r="P582" s="63" t="s">
        <v>54</v>
      </c>
      <c r="Q582" s="66" t="str">
        <f aca="false">IF(NOT(ISBLANK($S582)),LEFT($S582,12),"")</f>
        <v>05.22.06.01.</v>
      </c>
      <c r="R582" s="66" t="str">
        <f aca="false">IF(NOT(ISBLANK($S582)),LEFT($S582,18),"")</f>
        <v>05.22.06.01.01.01.</v>
      </c>
      <c r="S582" s="66" t="s">
        <v>2271</v>
      </c>
      <c r="T582" s="67" t="n">
        <v>16</v>
      </c>
    </row>
    <row r="583" customFormat="false" ht="10.15" hidden="false" customHeight="false" outlineLevel="0" collapsed="false">
      <c r="A583" s="66" t="str">
        <f aca="false">IF(NOT(ISBLANK($B583)),LEFT($B583,3),"")</f>
        <v/>
      </c>
      <c r="B583" s="66"/>
      <c r="C583" s="63" t="s">
        <v>54</v>
      </c>
      <c r="D583" s="66" t="str">
        <f aca="false">IF(NOT(ISBLANK($F583)),LEFT($F583,3),"")</f>
        <v/>
      </c>
      <c r="E583" s="66" t="str">
        <f aca="false">IF(NOT(ISBLANK($F583)),LEFT($F583,6),"")</f>
        <v/>
      </c>
      <c r="F583" s="66"/>
      <c r="G583" s="63" t="s">
        <v>54</v>
      </c>
      <c r="H583" s="66" t="str">
        <f aca="false">IF(NOT(ISBLANK($J583)),LEFT($J583,6),"")</f>
        <v/>
      </c>
      <c r="I583" s="66" t="str">
        <f aca="false">IF(NOT(ISBLANK($J583)),LEFT($J583,9),"")</f>
        <v/>
      </c>
      <c r="J583" s="66"/>
      <c r="K583" s="63" t="s">
        <v>54</v>
      </c>
      <c r="L583" s="66" t="str">
        <f aca="false">IF(NOT(ISBLANK($N583)),LEFT($N583,9),"")</f>
        <v>05.24.03.</v>
      </c>
      <c r="M583" s="66" t="str">
        <f aca="false">IF(NOT(ISBLANK($N583)),LEFT($N583,12),"")</f>
        <v>05.24.03.01.</v>
      </c>
      <c r="N583" s="66" t="s">
        <v>2272</v>
      </c>
      <c r="O583" s="66" t="s">
        <v>2273</v>
      </c>
      <c r="P583" s="63" t="s">
        <v>54</v>
      </c>
      <c r="Q583" s="66" t="str">
        <f aca="false">IF(NOT(ISBLANK($S583)),LEFT($S583,12),"")</f>
        <v>05.22.07.01.</v>
      </c>
      <c r="R583" s="66" t="str">
        <f aca="false">IF(NOT(ISBLANK($S583)),LEFT($S583,18),"")</f>
        <v>05.22.07.01.01.01.</v>
      </c>
      <c r="S583" s="66" t="s">
        <v>2274</v>
      </c>
      <c r="T583" s="67" t="n">
        <v>12</v>
      </c>
    </row>
    <row r="584" customFormat="false" ht="10.15" hidden="false" customHeight="false" outlineLevel="0" collapsed="false">
      <c r="A584" s="66" t="str">
        <f aca="false">IF(NOT(ISBLANK($B584)),LEFT($B584,3),"")</f>
        <v/>
      </c>
      <c r="B584" s="66"/>
      <c r="C584" s="63" t="s">
        <v>54</v>
      </c>
      <c r="D584" s="66" t="str">
        <f aca="false">IF(NOT(ISBLANK($F584)),LEFT($F584,3),"")</f>
        <v/>
      </c>
      <c r="E584" s="66" t="str">
        <f aca="false">IF(NOT(ISBLANK($F584)),LEFT($F584,6),"")</f>
        <v/>
      </c>
      <c r="F584" s="66"/>
      <c r="G584" s="63" t="s">
        <v>54</v>
      </c>
      <c r="H584" s="66" t="str">
        <f aca="false">IF(NOT(ISBLANK($J584)),LEFT($J584,6),"")</f>
        <v/>
      </c>
      <c r="I584" s="66" t="str">
        <f aca="false">IF(NOT(ISBLANK($J584)),LEFT($J584,9),"")</f>
        <v/>
      </c>
      <c r="J584" s="66"/>
      <c r="K584" s="63" t="s">
        <v>54</v>
      </c>
      <c r="L584" s="66" t="str">
        <f aca="false">IF(NOT(ISBLANK($N584)),LEFT($N584,9),"")</f>
        <v>05.24.04.</v>
      </c>
      <c r="M584" s="66" t="str">
        <f aca="false">IF(NOT(ISBLANK($N584)),LEFT($N584,12),"")</f>
        <v>05.24.04.01.</v>
      </c>
      <c r="N584" s="66" t="s">
        <v>2275</v>
      </c>
      <c r="O584" s="66" t="s">
        <v>2276</v>
      </c>
      <c r="P584" s="63" t="s">
        <v>54</v>
      </c>
      <c r="Q584" s="66" t="str">
        <f aca="false">IF(NOT(ISBLANK($S584)),LEFT($S584,12),"")</f>
        <v>05.22.08.01.</v>
      </c>
      <c r="R584" s="66" t="str">
        <f aca="false">IF(NOT(ISBLANK($S584)),LEFT($S584,18),"")</f>
        <v>05.22.08.01.01.01.</v>
      </c>
      <c r="S584" s="66" t="s">
        <v>2277</v>
      </c>
      <c r="T584" s="67" t="n">
        <v>8</v>
      </c>
    </row>
    <row r="585" customFormat="false" ht="10.15" hidden="false" customHeight="false" outlineLevel="0" collapsed="false">
      <c r="A585" s="66" t="str">
        <f aca="false">IF(NOT(ISBLANK($B585)),LEFT($B585,3),"")</f>
        <v/>
      </c>
      <c r="B585" s="66"/>
      <c r="C585" s="63" t="s">
        <v>54</v>
      </c>
      <c r="D585" s="66" t="str">
        <f aca="false">IF(NOT(ISBLANK($F585)),LEFT($F585,3),"")</f>
        <v/>
      </c>
      <c r="E585" s="66" t="str">
        <f aca="false">IF(NOT(ISBLANK($F585)),LEFT($F585,6),"")</f>
        <v/>
      </c>
      <c r="F585" s="66"/>
      <c r="G585" s="63" t="s">
        <v>54</v>
      </c>
      <c r="H585" s="66" t="str">
        <f aca="false">IF(NOT(ISBLANK($J585)),LEFT($J585,6),"")</f>
        <v/>
      </c>
      <c r="I585" s="66" t="str">
        <f aca="false">IF(NOT(ISBLANK($J585)),LEFT($J585,9),"")</f>
        <v/>
      </c>
      <c r="J585" s="66"/>
      <c r="K585" s="63" t="s">
        <v>54</v>
      </c>
      <c r="L585" s="66" t="str">
        <f aca="false">IF(NOT(ISBLANK($N585)),LEFT($N585,9),"")</f>
        <v>05.24.05.</v>
      </c>
      <c r="M585" s="66" t="str">
        <f aca="false">IF(NOT(ISBLANK($N585)),LEFT($N585,12),"")</f>
        <v>05.24.05.01.</v>
      </c>
      <c r="N585" s="66" t="s">
        <v>2278</v>
      </c>
      <c r="O585" s="66" t="s">
        <v>2279</v>
      </c>
      <c r="P585" s="63" t="s">
        <v>54</v>
      </c>
      <c r="Q585" s="66" t="str">
        <f aca="false">IF(NOT(ISBLANK($S585)),LEFT($S585,12),"")</f>
        <v>05.22.09.01.</v>
      </c>
      <c r="R585" s="66" t="str">
        <f aca="false">IF(NOT(ISBLANK($S585)),LEFT($S585,18),"")</f>
        <v>05.22.09.01.01.01.</v>
      </c>
      <c r="S585" s="66" t="s">
        <v>2280</v>
      </c>
      <c r="T585" s="67" t="n">
        <v>16</v>
      </c>
    </row>
    <row r="586" customFormat="false" ht="10.15" hidden="false" customHeight="false" outlineLevel="0" collapsed="false">
      <c r="A586" s="66" t="str">
        <f aca="false">IF(NOT(ISBLANK($B586)),LEFT($B586,3),"")</f>
        <v/>
      </c>
      <c r="B586" s="66"/>
      <c r="C586" s="63" t="s">
        <v>54</v>
      </c>
      <c r="D586" s="66" t="str">
        <f aca="false">IF(NOT(ISBLANK($F586)),LEFT($F586,3),"")</f>
        <v/>
      </c>
      <c r="E586" s="66" t="str">
        <f aca="false">IF(NOT(ISBLANK($F586)),LEFT($F586,6),"")</f>
        <v/>
      </c>
      <c r="F586" s="66"/>
      <c r="G586" s="63" t="s">
        <v>54</v>
      </c>
      <c r="H586" s="66" t="str">
        <f aca="false">IF(NOT(ISBLANK($J586)),LEFT($J586,6),"")</f>
        <v/>
      </c>
      <c r="I586" s="66" t="str">
        <f aca="false">IF(NOT(ISBLANK($J586)),LEFT($J586,9),"")</f>
        <v/>
      </c>
      <c r="J586" s="66"/>
      <c r="K586" s="63" t="s">
        <v>54</v>
      </c>
      <c r="L586" s="66" t="str">
        <f aca="false">IF(NOT(ISBLANK($N586)),LEFT($N586,9),"")</f>
        <v>05.24.06.</v>
      </c>
      <c r="M586" s="66" t="str">
        <f aca="false">IF(NOT(ISBLANK($N586)),LEFT($N586,12),"")</f>
        <v>05.24.06.01.</v>
      </c>
      <c r="N586" s="66" t="s">
        <v>2281</v>
      </c>
      <c r="O586" s="66" t="s">
        <v>2282</v>
      </c>
      <c r="P586" s="63" t="s">
        <v>54</v>
      </c>
      <c r="Q586" s="66" t="str">
        <f aca="false">IF(NOT(ISBLANK($S586)),LEFT($S586,12),"")</f>
        <v>05.22.10.01.</v>
      </c>
      <c r="R586" s="66" t="str">
        <f aca="false">IF(NOT(ISBLANK($S586)),LEFT($S586,18),"")</f>
        <v>05.22.10.01.01.01.</v>
      </c>
      <c r="S586" s="66" t="s">
        <v>2283</v>
      </c>
      <c r="T586" s="67" t="n">
        <v>8</v>
      </c>
    </row>
    <row r="587" customFormat="false" ht="10.15" hidden="false" customHeight="false" outlineLevel="0" collapsed="false">
      <c r="A587" s="66" t="str">
        <f aca="false">IF(NOT(ISBLANK($B587)),LEFT($B587,3),"")</f>
        <v/>
      </c>
      <c r="B587" s="66"/>
      <c r="C587" s="63" t="s">
        <v>54</v>
      </c>
      <c r="D587" s="66" t="str">
        <f aca="false">IF(NOT(ISBLANK($F587)),LEFT($F587,3),"")</f>
        <v/>
      </c>
      <c r="E587" s="66" t="str">
        <f aca="false">IF(NOT(ISBLANK($F587)),LEFT($F587,6),"")</f>
        <v/>
      </c>
      <c r="F587" s="66"/>
      <c r="G587" s="63" t="s">
        <v>54</v>
      </c>
      <c r="H587" s="66" t="str">
        <f aca="false">IF(NOT(ISBLANK($J587)),LEFT($J587,6),"")</f>
        <v/>
      </c>
      <c r="I587" s="66" t="str">
        <f aca="false">IF(NOT(ISBLANK($J587)),LEFT($J587,9),"")</f>
        <v/>
      </c>
      <c r="J587" s="66"/>
      <c r="K587" s="63" t="s">
        <v>54</v>
      </c>
      <c r="L587" s="66" t="str">
        <f aca="false">IF(NOT(ISBLANK($N587)),LEFT($N587,9),"")</f>
        <v>05.24.07.</v>
      </c>
      <c r="M587" s="66" t="str">
        <f aca="false">IF(NOT(ISBLANK($N587)),LEFT($N587,12),"")</f>
        <v>05.24.07.01.</v>
      </c>
      <c r="N587" s="66" t="s">
        <v>2284</v>
      </c>
      <c r="O587" s="66" t="s">
        <v>2285</v>
      </c>
      <c r="P587" s="63" t="s">
        <v>54</v>
      </c>
      <c r="Q587" s="66" t="str">
        <f aca="false">IF(NOT(ISBLANK($S587)),LEFT($S587,12),"")</f>
        <v>05.22.11.01.</v>
      </c>
      <c r="R587" s="66" t="str">
        <f aca="false">IF(NOT(ISBLANK($S587)),LEFT($S587,18),"")</f>
        <v>05.22.11.01.01.01.</v>
      </c>
      <c r="S587" s="66" t="s">
        <v>2286</v>
      </c>
      <c r="T587" s="67" t="n">
        <v>24</v>
      </c>
    </row>
    <row r="588" customFormat="false" ht="10.15" hidden="false" customHeight="false" outlineLevel="0" collapsed="false">
      <c r="A588" s="66" t="str">
        <f aca="false">IF(NOT(ISBLANK($B588)),LEFT($B588,3),"")</f>
        <v/>
      </c>
      <c r="B588" s="66"/>
      <c r="C588" s="63" t="s">
        <v>54</v>
      </c>
      <c r="D588" s="66" t="str">
        <f aca="false">IF(NOT(ISBLANK($F588)),LEFT($F588,3),"")</f>
        <v/>
      </c>
      <c r="E588" s="66" t="str">
        <f aca="false">IF(NOT(ISBLANK($F588)),LEFT($F588,6),"")</f>
        <v/>
      </c>
      <c r="F588" s="66"/>
      <c r="G588" s="63" t="s">
        <v>54</v>
      </c>
      <c r="H588" s="66" t="str">
        <f aca="false">IF(NOT(ISBLANK($J588)),LEFT($J588,6),"")</f>
        <v/>
      </c>
      <c r="I588" s="66" t="str">
        <f aca="false">IF(NOT(ISBLANK($J588)),LEFT($J588,9),"")</f>
        <v/>
      </c>
      <c r="J588" s="66"/>
      <c r="K588" s="63" t="s">
        <v>54</v>
      </c>
      <c r="L588" s="66" t="str">
        <f aca="false">IF(NOT(ISBLANK($N588)),LEFT($N588,9),"")</f>
        <v>05.24.08.</v>
      </c>
      <c r="M588" s="66" t="str">
        <f aca="false">IF(NOT(ISBLANK($N588)),LEFT($N588,12),"")</f>
        <v>05.24.08.01.</v>
      </c>
      <c r="N588" s="66" t="s">
        <v>2287</v>
      </c>
      <c r="O588" s="66" t="s">
        <v>2288</v>
      </c>
      <c r="P588" s="63" t="s">
        <v>54</v>
      </c>
      <c r="Q588" s="66" t="str">
        <f aca="false">IF(NOT(ISBLANK($S588)),LEFT($S588,12),"")</f>
        <v>05.22.12.01.</v>
      </c>
      <c r="R588" s="66" t="str">
        <f aca="false">IF(NOT(ISBLANK($S588)),LEFT($S588,18),"")</f>
        <v>05.22.12.01.01.01.</v>
      </c>
      <c r="S588" s="66" t="s">
        <v>2289</v>
      </c>
      <c r="T588" s="67" t="n">
        <v>12</v>
      </c>
    </row>
    <row r="589" customFormat="false" ht="10.15" hidden="false" customHeight="false" outlineLevel="0" collapsed="false">
      <c r="A589" s="66" t="str">
        <f aca="false">IF(NOT(ISBLANK($B589)),LEFT($B589,3),"")</f>
        <v/>
      </c>
      <c r="B589" s="66"/>
      <c r="C589" s="63" t="s">
        <v>54</v>
      </c>
      <c r="D589" s="66" t="str">
        <f aca="false">IF(NOT(ISBLANK($F589)),LEFT($F589,3),"")</f>
        <v/>
      </c>
      <c r="E589" s="66" t="str">
        <f aca="false">IF(NOT(ISBLANK($F589)),LEFT($F589,6),"")</f>
        <v/>
      </c>
      <c r="F589" s="66"/>
      <c r="G589" s="63" t="s">
        <v>54</v>
      </c>
      <c r="H589" s="66" t="str">
        <f aca="false">IF(NOT(ISBLANK($J589)),LEFT($J589,6),"")</f>
        <v/>
      </c>
      <c r="I589" s="66" t="str">
        <f aca="false">IF(NOT(ISBLANK($J589)),LEFT($J589,9),"")</f>
        <v/>
      </c>
      <c r="J589" s="66"/>
      <c r="K589" s="63" t="s">
        <v>54</v>
      </c>
      <c r="L589" s="66" t="str">
        <f aca="false">IF(NOT(ISBLANK($N589)),LEFT($N589,9),"")</f>
        <v>05.24.09.</v>
      </c>
      <c r="M589" s="66" t="str">
        <f aca="false">IF(NOT(ISBLANK($N589)),LEFT($N589,12),"")</f>
        <v>05.24.09.01.</v>
      </c>
      <c r="N589" s="66" t="s">
        <v>2290</v>
      </c>
      <c r="O589" s="66" t="s">
        <v>2291</v>
      </c>
      <c r="P589" s="63" t="s">
        <v>54</v>
      </c>
      <c r="Q589" s="66" t="str">
        <f aca="false">IF(NOT(ISBLANK($S589)),LEFT($S589,12),"")</f>
        <v>05.22.13.01.</v>
      </c>
      <c r="R589" s="66" t="str">
        <f aca="false">IF(NOT(ISBLANK($S589)),LEFT($S589,18),"")</f>
        <v>05.22.13.01.01.01.</v>
      </c>
      <c r="S589" s="66" t="s">
        <v>2292</v>
      </c>
      <c r="T589" s="67" t="n">
        <v>24</v>
      </c>
    </row>
    <row r="590" customFormat="false" ht="10.15" hidden="false" customHeight="false" outlineLevel="0" collapsed="false">
      <c r="A590" s="66" t="str">
        <f aca="false">IF(NOT(ISBLANK($B590)),LEFT($B590,3),"")</f>
        <v/>
      </c>
      <c r="B590" s="66"/>
      <c r="C590" s="63" t="s">
        <v>54</v>
      </c>
      <c r="D590" s="66" t="str">
        <f aca="false">IF(NOT(ISBLANK($F590)),LEFT($F590,3),"")</f>
        <v/>
      </c>
      <c r="E590" s="66" t="str">
        <f aca="false">IF(NOT(ISBLANK($F590)),LEFT($F590,6),"")</f>
        <v/>
      </c>
      <c r="F590" s="66"/>
      <c r="G590" s="63" t="s">
        <v>54</v>
      </c>
      <c r="H590" s="66" t="str">
        <f aca="false">IF(NOT(ISBLANK($J590)),LEFT($J590,6),"")</f>
        <v/>
      </c>
      <c r="I590" s="66" t="str">
        <f aca="false">IF(NOT(ISBLANK($J590)),LEFT($J590,9),"")</f>
        <v/>
      </c>
      <c r="J590" s="66"/>
      <c r="K590" s="63" t="s">
        <v>54</v>
      </c>
      <c r="L590" s="66" t="str">
        <f aca="false">IF(NOT(ISBLANK($N590)),LEFT($N590,9),"")</f>
        <v>05.24.10.</v>
      </c>
      <c r="M590" s="66" t="str">
        <f aca="false">IF(NOT(ISBLANK($N590)),LEFT($N590,12),"")</f>
        <v>05.24.10.01.</v>
      </c>
      <c r="N590" s="66" t="s">
        <v>2293</v>
      </c>
      <c r="O590" s="66" t="s">
        <v>2294</v>
      </c>
      <c r="P590" s="63" t="s">
        <v>54</v>
      </c>
      <c r="Q590" s="66" t="str">
        <f aca="false">IF(NOT(ISBLANK($S590)),LEFT($S590,12),"")</f>
        <v>05.22.14.01.</v>
      </c>
      <c r="R590" s="66" t="str">
        <f aca="false">IF(NOT(ISBLANK($S590)),LEFT($S590,18),"")</f>
        <v>05.22.14.01.01.01.</v>
      </c>
      <c r="S590" s="66" t="s">
        <v>2295</v>
      </c>
      <c r="T590" s="67" t="n">
        <v>16</v>
      </c>
    </row>
    <row r="591" customFormat="false" ht="10.15" hidden="false" customHeight="false" outlineLevel="0" collapsed="false">
      <c r="A591" s="66" t="str">
        <f aca="false">IF(NOT(ISBLANK($B591)),LEFT($B591,3),"")</f>
        <v/>
      </c>
      <c r="B591" s="66"/>
      <c r="C591" s="63" t="s">
        <v>54</v>
      </c>
      <c r="D591" s="66" t="str">
        <f aca="false">IF(NOT(ISBLANK($F591)),LEFT($F591,3),"")</f>
        <v/>
      </c>
      <c r="E591" s="66" t="str">
        <f aca="false">IF(NOT(ISBLANK($F591)),LEFT($F591,6),"")</f>
        <v/>
      </c>
      <c r="F591" s="66"/>
      <c r="G591" s="63" t="s">
        <v>54</v>
      </c>
      <c r="H591" s="66" t="str">
        <f aca="false">IF(NOT(ISBLANK($J591)),LEFT($J591,6),"")</f>
        <v/>
      </c>
      <c r="I591" s="66" t="str">
        <f aca="false">IF(NOT(ISBLANK($J591)),LEFT($J591,9),"")</f>
        <v/>
      </c>
      <c r="J591" s="66"/>
      <c r="K591" s="63" t="s">
        <v>54</v>
      </c>
      <c r="L591" s="66" t="str">
        <f aca="false">IF(NOT(ISBLANK($N591)),LEFT($N591,9),"")</f>
        <v>05.24.11.</v>
      </c>
      <c r="M591" s="66" t="str">
        <f aca="false">IF(NOT(ISBLANK($N591)),LEFT($N591,12),"")</f>
        <v>05.24.11.01.</v>
      </c>
      <c r="N591" s="66" t="s">
        <v>2296</v>
      </c>
      <c r="O591" s="66" t="s">
        <v>2297</v>
      </c>
      <c r="P591" s="63" t="s">
        <v>54</v>
      </c>
      <c r="Q591" s="66" t="str">
        <f aca="false">IF(NOT(ISBLANK($S591)),LEFT($S591,12),"")</f>
        <v>05.22.15.01.</v>
      </c>
      <c r="R591" s="66" t="str">
        <f aca="false">IF(NOT(ISBLANK($S591)),LEFT($S591,18),"")</f>
        <v>05.22.15.01.01.01.</v>
      </c>
      <c r="S591" s="66" t="s">
        <v>2298</v>
      </c>
      <c r="T591" s="67" t="n">
        <v>24</v>
      </c>
    </row>
    <row r="592" customFormat="false" ht="10.15" hidden="false" customHeight="false" outlineLevel="0" collapsed="false">
      <c r="A592" s="66" t="str">
        <f aca="false">IF(NOT(ISBLANK($B592)),LEFT($B592,3),"")</f>
        <v/>
      </c>
      <c r="B592" s="66"/>
      <c r="C592" s="63" t="s">
        <v>54</v>
      </c>
      <c r="D592" s="66" t="str">
        <f aca="false">IF(NOT(ISBLANK($F592)),LEFT($F592,3),"")</f>
        <v/>
      </c>
      <c r="E592" s="66" t="str">
        <f aca="false">IF(NOT(ISBLANK($F592)),LEFT($F592,6),"")</f>
        <v/>
      </c>
      <c r="F592" s="66"/>
      <c r="G592" s="63" t="s">
        <v>54</v>
      </c>
      <c r="H592" s="66" t="str">
        <f aca="false">IF(NOT(ISBLANK($J592)),LEFT($J592,6),"")</f>
        <v/>
      </c>
      <c r="I592" s="66" t="str">
        <f aca="false">IF(NOT(ISBLANK($J592)),LEFT($J592,9),"")</f>
        <v/>
      </c>
      <c r="J592" s="66"/>
      <c r="K592" s="63" t="s">
        <v>54</v>
      </c>
      <c r="L592" s="66" t="str">
        <f aca="false">IF(NOT(ISBLANK($N592)),LEFT($N592,9),"")</f>
        <v>05.25.06.</v>
      </c>
      <c r="M592" s="66" t="str">
        <f aca="false">IF(NOT(ISBLANK($N592)),LEFT($N592,12),"")</f>
        <v>05.25.06.01.</v>
      </c>
      <c r="N592" s="66" t="s">
        <v>2299</v>
      </c>
      <c r="O592" s="66" t="s">
        <v>2300</v>
      </c>
      <c r="P592" s="63" t="s">
        <v>54</v>
      </c>
      <c r="Q592" s="66" t="str">
        <f aca="false">IF(NOT(ISBLANK($S592)),LEFT($S592,12),"")</f>
        <v>05.22.16.01.</v>
      </c>
      <c r="R592" s="66" t="str">
        <f aca="false">IF(NOT(ISBLANK($S592)),LEFT($S592,18),"")</f>
        <v>05.22.16.01.01.01.</v>
      </c>
      <c r="S592" s="66" t="s">
        <v>2301</v>
      </c>
      <c r="T592" s="67" t="n">
        <v>12</v>
      </c>
    </row>
    <row r="593" customFormat="false" ht="10.15" hidden="false" customHeight="false" outlineLevel="0" collapsed="false">
      <c r="A593" s="66" t="str">
        <f aca="false">IF(NOT(ISBLANK($B593)),LEFT($B593,3),"")</f>
        <v/>
      </c>
      <c r="B593" s="66"/>
      <c r="C593" s="63" t="s">
        <v>54</v>
      </c>
      <c r="D593" s="66" t="str">
        <f aca="false">IF(NOT(ISBLANK($F593)),LEFT($F593,3),"")</f>
        <v/>
      </c>
      <c r="E593" s="66" t="str">
        <f aca="false">IF(NOT(ISBLANK($F593)),LEFT($F593,6),"")</f>
        <v/>
      </c>
      <c r="F593" s="66"/>
      <c r="G593" s="63" t="s">
        <v>54</v>
      </c>
      <c r="H593" s="66" t="str">
        <f aca="false">IF(NOT(ISBLANK($J593)),LEFT($J593,6),"")</f>
        <v/>
      </c>
      <c r="I593" s="66" t="str">
        <f aca="false">IF(NOT(ISBLANK($J593)),LEFT($J593,9),"")</f>
        <v/>
      </c>
      <c r="J593" s="66"/>
      <c r="K593" s="63" t="s">
        <v>54</v>
      </c>
      <c r="L593" s="66" t="str">
        <f aca="false">IF(NOT(ISBLANK($N593)),LEFT($N593,9),"")</f>
        <v>05.25.07.</v>
      </c>
      <c r="M593" s="66" t="str">
        <f aca="false">IF(NOT(ISBLANK($N593)),LEFT($N593,12),"")</f>
        <v>05.25.07.01.</v>
      </c>
      <c r="N593" s="66" t="s">
        <v>2302</v>
      </c>
      <c r="O593" s="66" t="s">
        <v>2303</v>
      </c>
      <c r="P593" s="63" t="s">
        <v>54</v>
      </c>
      <c r="Q593" s="66" t="str">
        <f aca="false">IF(NOT(ISBLANK($S593)),LEFT($S593,12),"")</f>
        <v>05.22.17.01.</v>
      </c>
      <c r="R593" s="66" t="str">
        <f aca="false">IF(NOT(ISBLANK($S593)),LEFT($S593,18),"")</f>
        <v>05.22.17.01.01.01.</v>
      </c>
      <c r="S593" s="66" t="s">
        <v>2304</v>
      </c>
      <c r="T593" s="67" t="n">
        <v>96</v>
      </c>
    </row>
    <row r="594" customFormat="false" ht="10.15" hidden="false" customHeight="false" outlineLevel="0" collapsed="false">
      <c r="A594" s="66" t="str">
        <f aca="false">IF(NOT(ISBLANK($B594)),LEFT($B594,3),"")</f>
        <v/>
      </c>
      <c r="B594" s="66"/>
      <c r="C594" s="63" t="s">
        <v>54</v>
      </c>
      <c r="D594" s="66" t="str">
        <f aca="false">IF(NOT(ISBLANK($F594)),LEFT($F594,3),"")</f>
        <v/>
      </c>
      <c r="E594" s="66" t="str">
        <f aca="false">IF(NOT(ISBLANK($F594)),LEFT($F594,6),"")</f>
        <v/>
      </c>
      <c r="F594" s="66"/>
      <c r="G594" s="63" t="s">
        <v>54</v>
      </c>
      <c r="H594" s="66" t="str">
        <f aca="false">IF(NOT(ISBLANK($J594)),LEFT($J594,6),"")</f>
        <v/>
      </c>
      <c r="I594" s="66" t="str">
        <f aca="false">IF(NOT(ISBLANK($J594)),LEFT($J594,9),"")</f>
        <v/>
      </c>
      <c r="J594" s="66"/>
      <c r="K594" s="63" t="s">
        <v>54</v>
      </c>
      <c r="L594" s="66" t="str">
        <f aca="false">IF(NOT(ISBLANK($N594)),LEFT($N594,9),"")</f>
        <v>05.25.08.</v>
      </c>
      <c r="M594" s="66" t="str">
        <f aca="false">IF(NOT(ISBLANK($N594)),LEFT($N594,12),"")</f>
        <v>05.25.08.01.</v>
      </c>
      <c r="N594" s="66" t="s">
        <v>2305</v>
      </c>
      <c r="O594" s="66" t="s">
        <v>2306</v>
      </c>
      <c r="P594" s="63" t="s">
        <v>54</v>
      </c>
      <c r="Q594" s="66" t="str">
        <f aca="false">IF(NOT(ISBLANK($S594)),LEFT($S594,12),"")</f>
        <v>05.22.18.01.</v>
      </c>
      <c r="R594" s="66" t="str">
        <f aca="false">IF(NOT(ISBLANK($S594)),LEFT($S594,18),"")</f>
        <v>05.22.18.01.01.01.</v>
      </c>
      <c r="S594" s="66" t="s">
        <v>2307</v>
      </c>
      <c r="T594" s="67" t="n">
        <v>72</v>
      </c>
    </row>
    <row r="595" customFormat="false" ht="10.15" hidden="false" customHeight="false" outlineLevel="0" collapsed="false">
      <c r="A595" s="66" t="str">
        <f aca="false">IF(NOT(ISBLANK($B595)),LEFT($B595,3),"")</f>
        <v/>
      </c>
      <c r="B595" s="66"/>
      <c r="C595" s="63" t="s">
        <v>54</v>
      </c>
      <c r="D595" s="66" t="str">
        <f aca="false">IF(NOT(ISBLANK($F595)),LEFT($F595,3),"")</f>
        <v/>
      </c>
      <c r="E595" s="66" t="str">
        <f aca="false">IF(NOT(ISBLANK($F595)),LEFT($F595,6),"")</f>
        <v/>
      </c>
      <c r="F595" s="66"/>
      <c r="G595" s="63" t="s">
        <v>54</v>
      </c>
      <c r="H595" s="66" t="str">
        <f aca="false">IF(NOT(ISBLANK($J595)),LEFT($J595,6),"")</f>
        <v/>
      </c>
      <c r="I595" s="66" t="str">
        <f aca="false">IF(NOT(ISBLANK($J595)),LEFT($J595,9),"")</f>
        <v/>
      </c>
      <c r="J595" s="66"/>
      <c r="K595" s="63" t="s">
        <v>54</v>
      </c>
      <c r="L595" s="66" t="str">
        <f aca="false">IF(NOT(ISBLANK($N595)),LEFT($N595,9),"")</f>
        <v>05.25.09.</v>
      </c>
      <c r="M595" s="66" t="str">
        <f aca="false">IF(NOT(ISBLANK($N595)),LEFT($N595,12),"")</f>
        <v>05.25.09.01.</v>
      </c>
      <c r="N595" s="66" t="s">
        <v>2308</v>
      </c>
      <c r="O595" s="66" t="s">
        <v>2309</v>
      </c>
      <c r="P595" s="63" t="s">
        <v>54</v>
      </c>
      <c r="Q595" s="66" t="str">
        <f aca="false">IF(NOT(ISBLANK($S595)),LEFT($S595,12),"")</f>
        <v>05.22.19.01.</v>
      </c>
      <c r="R595" s="66" t="str">
        <f aca="false">IF(NOT(ISBLANK($S595)),LEFT($S595,18),"")</f>
        <v>05.22.19.01.01.01.</v>
      </c>
      <c r="S595" s="66" t="s">
        <v>2310</v>
      </c>
      <c r="T595" s="67" t="n">
        <v>80</v>
      </c>
    </row>
    <row r="596" customFormat="false" ht="10.15" hidden="false" customHeight="false" outlineLevel="0" collapsed="false">
      <c r="A596" s="66" t="str">
        <f aca="false">IF(NOT(ISBLANK($B596)),LEFT($B596,3),"")</f>
        <v/>
      </c>
      <c r="B596" s="66"/>
      <c r="C596" s="63" t="s">
        <v>54</v>
      </c>
      <c r="D596" s="66" t="str">
        <f aca="false">IF(NOT(ISBLANK($F596)),LEFT($F596,3),"")</f>
        <v/>
      </c>
      <c r="E596" s="66" t="str">
        <f aca="false">IF(NOT(ISBLANK($F596)),LEFT($F596,6),"")</f>
        <v/>
      </c>
      <c r="F596" s="66"/>
      <c r="G596" s="63" t="s">
        <v>54</v>
      </c>
      <c r="H596" s="66" t="str">
        <f aca="false">IF(NOT(ISBLANK($J596)),LEFT($J596,6),"")</f>
        <v/>
      </c>
      <c r="I596" s="66" t="str">
        <f aca="false">IF(NOT(ISBLANK($J596)),LEFT($J596,9),"")</f>
        <v/>
      </c>
      <c r="J596" s="66"/>
      <c r="K596" s="63" t="s">
        <v>54</v>
      </c>
      <c r="L596" s="66" t="str">
        <f aca="false">IF(NOT(ISBLANK($N596)),LEFT($N596,9),"")</f>
        <v>05.25.10.</v>
      </c>
      <c r="M596" s="66" t="str">
        <f aca="false">IF(NOT(ISBLANK($N596)),LEFT($N596,12),"")</f>
        <v>05.25.10.01.</v>
      </c>
      <c r="N596" s="66" t="s">
        <v>2311</v>
      </c>
      <c r="O596" s="66" t="s">
        <v>2312</v>
      </c>
      <c r="P596" s="63" t="s">
        <v>54</v>
      </c>
      <c r="Q596" s="66" t="str">
        <f aca="false">IF(NOT(ISBLANK($S596)),LEFT($S596,12),"")</f>
        <v>05.22.20.01.</v>
      </c>
      <c r="R596" s="66" t="str">
        <f aca="false">IF(NOT(ISBLANK($S596)),LEFT($S596,18),"")</f>
        <v>05.22.20.01.01.01.</v>
      </c>
      <c r="S596" s="66" t="s">
        <v>2313</v>
      </c>
      <c r="T596" s="67" t="n">
        <v>40</v>
      </c>
    </row>
    <row r="597" customFormat="false" ht="10.15" hidden="false" customHeight="false" outlineLevel="0" collapsed="false">
      <c r="A597" s="66" t="str">
        <f aca="false">IF(NOT(ISBLANK($B597)),LEFT($B597,3),"")</f>
        <v/>
      </c>
      <c r="B597" s="66"/>
      <c r="C597" s="63" t="s">
        <v>54</v>
      </c>
      <c r="D597" s="66" t="str">
        <f aca="false">IF(NOT(ISBLANK($F597)),LEFT($F597,3),"")</f>
        <v/>
      </c>
      <c r="E597" s="66" t="str">
        <f aca="false">IF(NOT(ISBLANK($F597)),LEFT($F597,6),"")</f>
        <v/>
      </c>
      <c r="F597" s="66"/>
      <c r="G597" s="63" t="s">
        <v>54</v>
      </c>
      <c r="H597" s="66" t="str">
        <f aca="false">IF(NOT(ISBLANK($J597)),LEFT($J597,6),"")</f>
        <v/>
      </c>
      <c r="I597" s="66" t="str">
        <f aca="false">IF(NOT(ISBLANK($J597)),LEFT($J597,9),"")</f>
        <v/>
      </c>
      <c r="J597" s="66"/>
      <c r="K597" s="63" t="s">
        <v>54</v>
      </c>
      <c r="L597" s="66" t="str">
        <f aca="false">IF(NOT(ISBLANK($N597)),LEFT($N597,9),"")</f>
        <v>05.25.11.</v>
      </c>
      <c r="M597" s="66" t="str">
        <f aca="false">IF(NOT(ISBLANK($N597)),LEFT($N597,12),"")</f>
        <v>05.25.11.01.</v>
      </c>
      <c r="N597" s="66" t="s">
        <v>2314</v>
      </c>
      <c r="O597" s="66" t="s">
        <v>2315</v>
      </c>
      <c r="P597" s="63" t="s">
        <v>54</v>
      </c>
      <c r="Q597" s="66" t="str">
        <f aca="false">IF(NOT(ISBLANK($S597)),LEFT($S597,12),"")</f>
        <v>05.22.21.01.</v>
      </c>
      <c r="R597" s="66" t="str">
        <f aca="false">IF(NOT(ISBLANK($S597)),LEFT($S597,18),"")</f>
        <v>05.22.21.01.01.01.</v>
      </c>
      <c r="S597" s="66" t="s">
        <v>2316</v>
      </c>
      <c r="T597" s="67" t="n">
        <v>48</v>
      </c>
    </row>
    <row r="598" customFormat="false" ht="10.15" hidden="false" customHeight="false" outlineLevel="0" collapsed="false">
      <c r="D598" s="66" t="str">
        <f aca="false">IF(NOT(ISBLANK($F598)),LEFT($F598,3),"")</f>
        <v/>
      </c>
      <c r="E598" s="66" t="str">
        <f aca="false">IF(NOT(ISBLANK($F598)),LEFT($F598,6),"")</f>
        <v/>
      </c>
      <c r="F598" s="66"/>
      <c r="H598" s="66" t="str">
        <f aca="false">IF(NOT(ISBLANK($J598)),LEFT($J598,6),"")</f>
        <v/>
      </c>
      <c r="I598" s="66" t="str">
        <f aca="false">IF(NOT(ISBLANK($J598)),LEFT($J598,9),"")</f>
        <v/>
      </c>
      <c r="J598" s="66"/>
      <c r="L598" s="66" t="str">
        <f aca="false">IF(NOT(ISBLANK($N598)),LEFT($N598,9),"")</f>
        <v>05.25.12.</v>
      </c>
      <c r="M598" s="66" t="str">
        <f aca="false">IF(NOT(ISBLANK($N598)),LEFT($N598,12),"")</f>
        <v>05.25.12.01.</v>
      </c>
      <c r="N598" s="66" t="s">
        <v>2317</v>
      </c>
      <c r="O598" s="66" t="s">
        <v>2318</v>
      </c>
      <c r="P598" s="63" t="s">
        <v>54</v>
      </c>
      <c r="Q598" s="66" t="str">
        <f aca="false">IF(NOT(ISBLANK($S598)),LEFT($S598,12),"")</f>
        <v>05.22.22.01.</v>
      </c>
      <c r="R598" s="66" t="str">
        <f aca="false">IF(NOT(ISBLANK($S598)),LEFT($S598,18),"")</f>
        <v>05.22.22.01.01.01.</v>
      </c>
      <c r="S598" s="66" t="s">
        <v>2319</v>
      </c>
      <c r="T598" s="67" t="n">
        <v>24</v>
      </c>
    </row>
    <row r="599" customFormat="false" ht="10.15" hidden="false" customHeight="false" outlineLevel="0" collapsed="false">
      <c r="D599" s="66" t="str">
        <f aca="false">IF(NOT(ISBLANK($F599)),LEFT($F599,3),"")</f>
        <v/>
      </c>
      <c r="E599" s="66" t="str">
        <f aca="false">IF(NOT(ISBLANK($F599)),LEFT($F599,6),"")</f>
        <v/>
      </c>
      <c r="F599" s="66"/>
      <c r="H599" s="66" t="str">
        <f aca="false">IF(NOT(ISBLANK($J599)),LEFT($J599,6),"")</f>
        <v/>
      </c>
      <c r="I599" s="66" t="str">
        <f aca="false">IF(NOT(ISBLANK($J599)),LEFT($J599,9),"")</f>
        <v/>
      </c>
      <c r="J599" s="66"/>
      <c r="L599" s="66" t="str">
        <f aca="false">IF(NOT(ISBLANK($N599)),LEFT($N599,9),"")</f>
        <v>05.26.01.</v>
      </c>
      <c r="M599" s="66" t="str">
        <f aca="false">IF(NOT(ISBLANK($N599)),LEFT($N599,12),"")</f>
        <v>05.26.01.01.</v>
      </c>
      <c r="N599" s="66" t="s">
        <v>2320</v>
      </c>
      <c r="O599" s="66" t="s">
        <v>2321</v>
      </c>
      <c r="P599" s="63" t="s">
        <v>54</v>
      </c>
      <c r="Q599" s="66" t="str">
        <f aca="false">IF(NOT(ISBLANK($S599)),LEFT($S599,12),"")</f>
        <v>05.22.23.01.</v>
      </c>
      <c r="R599" s="66" t="str">
        <f aca="false">IF(NOT(ISBLANK($S599)),LEFT($S599,18),"")</f>
        <v>05.22.23.01.01.01.</v>
      </c>
      <c r="S599" s="66" t="s">
        <v>2322</v>
      </c>
      <c r="T599" s="67" t="n">
        <v>40</v>
      </c>
    </row>
    <row r="600" customFormat="false" ht="10.15" hidden="false" customHeight="false" outlineLevel="0" collapsed="false">
      <c r="D600" s="66" t="str">
        <f aca="false">IF(NOT(ISBLANK($F600)),LEFT($F600,3),"")</f>
        <v/>
      </c>
      <c r="E600" s="66" t="str">
        <f aca="false">IF(NOT(ISBLANK($F600)),LEFT($F600,6),"")</f>
        <v/>
      </c>
      <c r="F600" s="66"/>
      <c r="H600" s="66" t="str">
        <f aca="false">IF(NOT(ISBLANK($J600)),LEFT($J600,6),"")</f>
        <v/>
      </c>
      <c r="I600" s="66" t="str">
        <f aca="false">IF(NOT(ISBLANK($J600)),LEFT($J600,9),"")</f>
        <v/>
      </c>
      <c r="J600" s="66"/>
      <c r="L600" s="66" t="str">
        <f aca="false">IF(NOT(ISBLANK($N600)),LEFT($N600,9),"")</f>
        <v>05.26.02.</v>
      </c>
      <c r="M600" s="66" t="str">
        <f aca="false">IF(NOT(ISBLANK($N600)),LEFT($N600,12),"")</f>
        <v>05.26.02.01.</v>
      </c>
      <c r="N600" s="66" t="s">
        <v>2323</v>
      </c>
      <c r="O600" s="66" t="s">
        <v>2324</v>
      </c>
      <c r="P600" s="63" t="s">
        <v>54</v>
      </c>
      <c r="Q600" s="66" t="str">
        <f aca="false">IF(NOT(ISBLANK($S600)),LEFT($S600,12),"")</f>
        <v>05.22.24.01.</v>
      </c>
      <c r="R600" s="66" t="str">
        <f aca="false">IF(NOT(ISBLANK($S600)),LEFT($S600,18),"")</f>
        <v>05.22.24.01.01.01.</v>
      </c>
      <c r="S600" s="66" t="s">
        <v>2325</v>
      </c>
      <c r="T600" s="67" t="n">
        <v>20</v>
      </c>
    </row>
    <row r="601" customFormat="false" ht="10.15" hidden="false" customHeight="false" outlineLevel="0" collapsed="false">
      <c r="D601" s="66" t="str">
        <f aca="false">IF(NOT(ISBLANK($F601)),LEFT($F601,3),"")</f>
        <v/>
      </c>
      <c r="E601" s="66" t="str">
        <f aca="false">IF(NOT(ISBLANK($F601)),LEFT($F601,6),"")</f>
        <v/>
      </c>
      <c r="F601" s="66"/>
      <c r="H601" s="66" t="str">
        <f aca="false">IF(NOT(ISBLANK($J601)),LEFT($J601,6),"")</f>
        <v/>
      </c>
      <c r="I601" s="66" t="str">
        <f aca="false">IF(NOT(ISBLANK($J601)),LEFT($J601,9),"")</f>
        <v/>
      </c>
      <c r="J601" s="66"/>
      <c r="L601" s="66" t="str">
        <f aca="false">IF(NOT(ISBLANK($N601)),LEFT($N601,9),"")</f>
        <v>05.26.03.</v>
      </c>
      <c r="M601" s="66" t="str">
        <f aca="false">IF(NOT(ISBLANK($N601)),LEFT($N601,12),"")</f>
        <v>05.26.03.01.</v>
      </c>
      <c r="N601" s="66" t="s">
        <v>2326</v>
      </c>
      <c r="O601" s="66" t="s">
        <v>2327</v>
      </c>
      <c r="P601" s="63" t="s">
        <v>54</v>
      </c>
      <c r="Q601" s="66" t="str">
        <f aca="false">IF(NOT(ISBLANK($S601)),LEFT($S601,12),"")</f>
        <v>05.22.25.01.</v>
      </c>
      <c r="R601" s="66" t="str">
        <f aca="false">IF(NOT(ISBLANK($S601)),LEFT($S601,18),"")</f>
        <v>05.22.25.01.01.01.</v>
      </c>
      <c r="S601" s="66" t="s">
        <v>2328</v>
      </c>
      <c r="T601" s="67" t="n">
        <v>12</v>
      </c>
    </row>
    <row r="602" customFormat="false" ht="10.15" hidden="false" customHeight="false" outlineLevel="0" collapsed="false">
      <c r="D602" s="66" t="str">
        <f aca="false">IF(NOT(ISBLANK($F602)),LEFT($F602,3),"")</f>
        <v/>
      </c>
      <c r="E602" s="66" t="str">
        <f aca="false">IF(NOT(ISBLANK($F602)),LEFT($F602,6),"")</f>
        <v/>
      </c>
      <c r="F602" s="66"/>
      <c r="H602" s="66" t="str">
        <f aca="false">IF(NOT(ISBLANK($J602)),LEFT($J602,6),"")</f>
        <v/>
      </c>
      <c r="I602" s="66" t="str">
        <f aca="false">IF(NOT(ISBLANK($J602)),LEFT($J602,9),"")</f>
        <v/>
      </c>
      <c r="J602" s="66"/>
      <c r="L602" s="66" t="str">
        <f aca="false">IF(NOT(ISBLANK($N602)),LEFT($N602,9),"")</f>
        <v>05.26.04.</v>
      </c>
      <c r="M602" s="66" t="str">
        <f aca="false">IF(NOT(ISBLANK($N602)),LEFT($N602,12),"")</f>
        <v>05.26.04.01.</v>
      </c>
      <c r="N602" s="66" t="s">
        <v>2329</v>
      </c>
      <c r="O602" s="66" t="s">
        <v>2330</v>
      </c>
      <c r="P602" s="63" t="s">
        <v>54</v>
      </c>
      <c r="Q602" s="66" t="str">
        <f aca="false">IF(NOT(ISBLANK($S602)),LEFT($S602,12),"")</f>
        <v>05.22.26.01.</v>
      </c>
      <c r="R602" s="66" t="str">
        <f aca="false">IF(NOT(ISBLANK($S602)),LEFT($S602,18),"")</f>
        <v>05.22.26.01.01.01.</v>
      </c>
      <c r="S602" s="66" t="s">
        <v>2331</v>
      </c>
      <c r="T602" s="67" t="n">
        <v>6</v>
      </c>
    </row>
    <row r="603" customFormat="false" ht="10.15" hidden="false" customHeight="false" outlineLevel="0" collapsed="false">
      <c r="D603" s="66" t="str">
        <f aca="false">IF(NOT(ISBLANK($F603)),LEFT($F603,3),"")</f>
        <v/>
      </c>
      <c r="E603" s="66" t="str">
        <f aca="false">IF(NOT(ISBLANK($F603)),LEFT($F603,6),"")</f>
        <v/>
      </c>
      <c r="F603" s="66"/>
      <c r="H603" s="66" t="str">
        <f aca="false">IF(NOT(ISBLANK($J603)),LEFT($J603,6),"")</f>
        <v/>
      </c>
      <c r="I603" s="66" t="str">
        <f aca="false">IF(NOT(ISBLANK($J603)),LEFT($J603,9),"")</f>
        <v/>
      </c>
      <c r="J603" s="66"/>
      <c r="L603" s="66" t="str">
        <f aca="false">IF(NOT(ISBLANK($N603)),LEFT($N603,9),"")</f>
        <v>05.27.01.</v>
      </c>
      <c r="M603" s="66" t="str">
        <f aca="false">IF(NOT(ISBLANK($N603)),LEFT($N603,12),"")</f>
        <v>05.27.01.01.</v>
      </c>
      <c r="N603" s="66" t="s">
        <v>2332</v>
      </c>
      <c r="O603" s="66" t="s">
        <v>2333</v>
      </c>
      <c r="P603" s="63" t="s">
        <v>54</v>
      </c>
      <c r="Q603" s="66" t="str">
        <f aca="false">IF(NOT(ISBLANK($S603)),LEFT($S603,12),"")</f>
        <v>05.22.27.01.</v>
      </c>
      <c r="R603" s="66" t="str">
        <f aca="false">IF(NOT(ISBLANK($S603)),LEFT($S603,18),"")</f>
        <v>05.22.27.01.01.01.</v>
      </c>
      <c r="S603" s="66" t="s">
        <v>2334</v>
      </c>
      <c r="T603" s="67" t="n">
        <v>12</v>
      </c>
    </row>
    <row r="604" customFormat="false" ht="10.15" hidden="false" customHeight="false" outlineLevel="0" collapsed="false">
      <c r="D604" s="66" t="str">
        <f aca="false">IF(NOT(ISBLANK($F604)),LEFT($F604,3),"")</f>
        <v/>
      </c>
      <c r="E604" s="66" t="str">
        <f aca="false">IF(NOT(ISBLANK($F604)),LEFT($F604,6),"")</f>
        <v/>
      </c>
      <c r="F604" s="66"/>
      <c r="H604" s="66" t="str">
        <f aca="false">IF(NOT(ISBLANK($J604)),LEFT($J604,6),"")</f>
        <v/>
      </c>
      <c r="I604" s="66" t="str">
        <f aca="false">IF(NOT(ISBLANK($J604)),LEFT($J604,9),"")</f>
        <v/>
      </c>
      <c r="J604" s="66"/>
      <c r="L604" s="66" t="str">
        <f aca="false">IF(NOT(ISBLANK($N604)),LEFT($N604,9),"")</f>
        <v>05.27.02.</v>
      </c>
      <c r="M604" s="66" t="str">
        <f aca="false">IF(NOT(ISBLANK($N604)),LEFT($N604,12),"")</f>
        <v>05.27.02.01.</v>
      </c>
      <c r="N604" s="66" t="s">
        <v>2335</v>
      </c>
      <c r="O604" s="66" t="s">
        <v>2336</v>
      </c>
      <c r="P604" s="63" t="s">
        <v>54</v>
      </c>
      <c r="Q604" s="66" t="str">
        <f aca="false">IF(NOT(ISBLANK($S604)),LEFT($S604,12),"")</f>
        <v>05.22.28.01.</v>
      </c>
      <c r="R604" s="66" t="str">
        <f aca="false">IF(NOT(ISBLANK($S604)),LEFT($S604,18),"")</f>
        <v>05.22.28.01.01.01.</v>
      </c>
      <c r="S604" s="66" t="s">
        <v>2337</v>
      </c>
      <c r="T604" s="67" t="n">
        <v>6</v>
      </c>
    </row>
    <row r="605" customFormat="false" ht="10.15" hidden="false" customHeight="false" outlineLevel="0" collapsed="false">
      <c r="D605" s="66" t="str">
        <f aca="false">IF(NOT(ISBLANK($F605)),LEFT($F605,3),"")</f>
        <v/>
      </c>
      <c r="E605" s="66" t="str">
        <f aca="false">IF(NOT(ISBLANK($F605)),LEFT($F605,6),"")</f>
        <v/>
      </c>
      <c r="F605" s="66"/>
      <c r="H605" s="66" t="str">
        <f aca="false">IF(NOT(ISBLANK($J605)),LEFT($J605,6),"")</f>
        <v/>
      </c>
      <c r="I605" s="66" t="str">
        <f aca="false">IF(NOT(ISBLANK($J605)),LEFT($J605,9),"")</f>
        <v/>
      </c>
      <c r="J605" s="66"/>
      <c r="L605" s="66" t="str">
        <f aca="false">IF(NOT(ISBLANK($N605)),LEFT($N605,9),"")</f>
        <v>05.27.03.</v>
      </c>
      <c r="M605" s="66" t="str">
        <f aca="false">IF(NOT(ISBLANK($N605)),LEFT($N605,12),"")</f>
        <v>05.27.03.01.</v>
      </c>
      <c r="N605" s="66" t="s">
        <v>2338</v>
      </c>
      <c r="O605" s="66" t="s">
        <v>2339</v>
      </c>
      <c r="P605" s="63" t="s">
        <v>54</v>
      </c>
      <c r="Q605" s="66" t="str">
        <f aca="false">IF(NOT(ISBLANK($S605)),LEFT($S605,12),"")</f>
        <v>05.22.29.01.</v>
      </c>
      <c r="R605" s="66" t="str">
        <f aca="false">IF(NOT(ISBLANK($S605)),LEFT($S605,18),"")</f>
        <v>05.22.29.01.01.01.</v>
      </c>
      <c r="S605" s="66" t="s">
        <v>2340</v>
      </c>
      <c r="T605" s="67" t="n">
        <v>12</v>
      </c>
    </row>
    <row r="606" customFormat="false" ht="10.15" hidden="false" customHeight="false" outlineLevel="0" collapsed="false">
      <c r="D606" s="66" t="str">
        <f aca="false">IF(NOT(ISBLANK($F606)),LEFT($F606,3),"")</f>
        <v/>
      </c>
      <c r="E606" s="66" t="str">
        <f aca="false">IF(NOT(ISBLANK($F606)),LEFT($F606,6),"")</f>
        <v/>
      </c>
      <c r="F606" s="66"/>
      <c r="H606" s="66" t="str">
        <f aca="false">IF(NOT(ISBLANK($J606)),LEFT($J606,6),"")</f>
        <v/>
      </c>
      <c r="I606" s="66" t="str">
        <f aca="false">IF(NOT(ISBLANK($J606)),LEFT($J606,9),"")</f>
        <v/>
      </c>
      <c r="J606" s="66"/>
      <c r="L606" s="66" t="str">
        <f aca="false">IF(NOT(ISBLANK($N606)),LEFT($N606,9),"")</f>
        <v>05.28.01.</v>
      </c>
      <c r="M606" s="66" t="str">
        <f aca="false">IF(NOT(ISBLANK($N606)),LEFT($N606,12),"")</f>
        <v>05.28.01.01.</v>
      </c>
      <c r="N606" s="66" t="s">
        <v>2341</v>
      </c>
      <c r="O606" s="66" t="s">
        <v>2342</v>
      </c>
      <c r="P606" s="63" t="s">
        <v>54</v>
      </c>
      <c r="Q606" s="66" t="str">
        <f aca="false">IF(NOT(ISBLANK($S606)),LEFT($S606,12),"")</f>
        <v>05.22.30.01.</v>
      </c>
      <c r="R606" s="66" t="str">
        <f aca="false">IF(NOT(ISBLANK($S606)),LEFT($S606,18),"")</f>
        <v>05.22.30.01.01.01.</v>
      </c>
      <c r="S606" s="66" t="s">
        <v>2343</v>
      </c>
      <c r="T606" s="67" t="n">
        <v>6</v>
      </c>
    </row>
    <row r="607" customFormat="false" ht="10.15" hidden="false" customHeight="false" outlineLevel="0" collapsed="false">
      <c r="D607" s="66" t="str">
        <f aca="false">IF(NOT(ISBLANK($F607)),LEFT($F607,3),"")</f>
        <v/>
      </c>
      <c r="E607" s="66" t="str">
        <f aca="false">IF(NOT(ISBLANK($F607)),LEFT($F607,6),"")</f>
        <v/>
      </c>
      <c r="F607" s="66"/>
      <c r="H607" s="66" t="str">
        <f aca="false">IF(NOT(ISBLANK($J607)),LEFT($J607,6),"")</f>
        <v/>
      </c>
      <c r="I607" s="66" t="str">
        <f aca="false">IF(NOT(ISBLANK($J607)),LEFT($J607,9),"")</f>
        <v/>
      </c>
      <c r="J607" s="66"/>
      <c r="L607" s="66" t="str">
        <f aca="false">IF(NOT(ISBLANK($N607)),LEFT($N607,9),"")</f>
        <v>05.28.01.</v>
      </c>
      <c r="M607" s="66" t="str">
        <f aca="false">IF(NOT(ISBLANK($N607)),LEFT($N607,12),"")</f>
        <v>05.28.01.02.</v>
      </c>
      <c r="N607" s="66" t="s">
        <v>2344</v>
      </c>
      <c r="O607" s="66" t="s">
        <v>2345</v>
      </c>
      <c r="P607" s="63" t="s">
        <v>54</v>
      </c>
      <c r="Q607" s="66" t="str">
        <f aca="false">IF(NOT(ISBLANK($S607)),LEFT($S607,12),"")</f>
        <v>05.22.31.01.</v>
      </c>
      <c r="R607" s="66" t="str">
        <f aca="false">IF(NOT(ISBLANK($S607)),LEFT($S607,18),"")</f>
        <v>05.22.31.01.01.01.</v>
      </c>
      <c r="S607" s="66" t="s">
        <v>2346</v>
      </c>
      <c r="T607" s="67" t="n">
        <v>12</v>
      </c>
    </row>
    <row r="608" customFormat="false" ht="10.15" hidden="false" customHeight="false" outlineLevel="0" collapsed="false">
      <c r="D608" s="66" t="str">
        <f aca="false">IF(NOT(ISBLANK($F608)),LEFT($F608,3),"")</f>
        <v/>
      </c>
      <c r="E608" s="66" t="str">
        <f aca="false">IF(NOT(ISBLANK($F608)),LEFT($F608,6),"")</f>
        <v/>
      </c>
      <c r="F608" s="66"/>
      <c r="H608" s="66" t="str">
        <f aca="false">IF(NOT(ISBLANK($J608)),LEFT($J608,6),"")</f>
        <v/>
      </c>
      <c r="I608" s="66" t="str">
        <f aca="false">IF(NOT(ISBLANK($J608)),LEFT($J608,9),"")</f>
        <v/>
      </c>
      <c r="J608" s="66"/>
      <c r="L608" s="66" t="str">
        <f aca="false">IF(NOT(ISBLANK($N608)),LEFT($N608,9),"")</f>
        <v>05.28.01.</v>
      </c>
      <c r="M608" s="66" t="str">
        <f aca="false">IF(NOT(ISBLANK($N608)),LEFT($N608,12),"")</f>
        <v>05.28.01.03.</v>
      </c>
      <c r="N608" s="66" t="s">
        <v>2347</v>
      </c>
      <c r="O608" s="66" t="s">
        <v>2348</v>
      </c>
      <c r="P608" s="63" t="s">
        <v>54</v>
      </c>
      <c r="Q608" s="66" t="str">
        <f aca="false">IF(NOT(ISBLANK($S608)),LEFT($S608,12),"")</f>
        <v>05.22.32.01.</v>
      </c>
      <c r="R608" s="66" t="str">
        <f aca="false">IF(NOT(ISBLANK($S608)),LEFT($S608,18),"")</f>
        <v>05.22.32.01.01.01.</v>
      </c>
      <c r="S608" s="66" t="s">
        <v>2349</v>
      </c>
      <c r="T608" s="67" t="n">
        <v>6</v>
      </c>
    </row>
    <row r="609" customFormat="false" ht="10.15" hidden="false" customHeight="false" outlineLevel="0" collapsed="false">
      <c r="D609" s="66" t="str">
        <f aca="false">IF(NOT(ISBLANK($F609)),LEFT($F609,3),"")</f>
        <v/>
      </c>
      <c r="E609" s="66" t="str">
        <f aca="false">IF(NOT(ISBLANK($F609)),LEFT($F609,6),"")</f>
        <v/>
      </c>
      <c r="F609" s="66"/>
      <c r="H609" s="66" t="str">
        <f aca="false">IF(NOT(ISBLANK($J609)),LEFT($J609,6),"")</f>
        <v/>
      </c>
      <c r="I609" s="66" t="str">
        <f aca="false">IF(NOT(ISBLANK($J609)),LEFT($J609,9),"")</f>
        <v/>
      </c>
      <c r="J609" s="66"/>
      <c r="L609" s="66" t="str">
        <f aca="false">IF(NOT(ISBLANK($N609)),LEFT($N609,9),"")</f>
        <v>05.28.02.</v>
      </c>
      <c r="M609" s="66" t="str">
        <f aca="false">IF(NOT(ISBLANK($N609)),LEFT($N609,12),"")</f>
        <v>05.28.02.01.</v>
      </c>
      <c r="N609" s="66" t="s">
        <v>2350</v>
      </c>
      <c r="O609" s="66" t="s">
        <v>2351</v>
      </c>
      <c r="P609" s="63" t="s">
        <v>54</v>
      </c>
      <c r="Q609" s="66" t="str">
        <f aca="false">IF(NOT(ISBLANK($S609)),LEFT($S609,12),"")</f>
        <v>05.23.01.01.</v>
      </c>
      <c r="R609" s="66" t="str">
        <f aca="false">IF(NOT(ISBLANK($S609)),LEFT($S609,18),"")</f>
        <v>05.23.01.01.01.01.</v>
      </c>
      <c r="S609" s="66" t="s">
        <v>2352</v>
      </c>
      <c r="T609" s="67" t="n">
        <v>120</v>
      </c>
    </row>
    <row r="610" customFormat="false" ht="10.15" hidden="false" customHeight="false" outlineLevel="0" collapsed="false">
      <c r="D610" s="66" t="str">
        <f aca="false">IF(NOT(ISBLANK($F610)),LEFT($F610,3),"")</f>
        <v/>
      </c>
      <c r="E610" s="66" t="str">
        <f aca="false">IF(NOT(ISBLANK($F610)),LEFT($F610,6),"")</f>
        <v/>
      </c>
      <c r="F610" s="66"/>
      <c r="H610" s="66" t="str">
        <f aca="false">IF(NOT(ISBLANK($J610)),LEFT($J610,6),"")</f>
        <v/>
      </c>
      <c r="I610" s="66" t="str">
        <f aca="false">IF(NOT(ISBLANK($J610)),LEFT($J610,9),"")</f>
        <v/>
      </c>
      <c r="J610" s="66"/>
      <c r="L610" s="66" t="str">
        <f aca="false">IF(NOT(ISBLANK($N610)),LEFT($N610,9),"")</f>
        <v>05.28.03.</v>
      </c>
      <c r="M610" s="66" t="str">
        <f aca="false">IF(NOT(ISBLANK($N610)),LEFT($N610,12),"")</f>
        <v>05.28.03.01.</v>
      </c>
      <c r="N610" s="66" t="s">
        <v>2353</v>
      </c>
      <c r="O610" s="66" t="s">
        <v>2354</v>
      </c>
      <c r="P610" s="63" t="s">
        <v>54</v>
      </c>
      <c r="Q610" s="66" t="str">
        <f aca="false">IF(NOT(ISBLANK($S610)),LEFT($S610,12),"")</f>
        <v>05.23.02.01.</v>
      </c>
      <c r="R610" s="66" t="str">
        <f aca="false">IF(NOT(ISBLANK($S610)),LEFT($S610,18),"")</f>
        <v>05.23.02.01.01.01.</v>
      </c>
      <c r="S610" s="66" t="s">
        <v>2355</v>
      </c>
      <c r="T610" s="67" t="n">
        <v>120</v>
      </c>
    </row>
    <row r="611" customFormat="false" ht="10.15" hidden="false" customHeight="false" outlineLevel="0" collapsed="false">
      <c r="H611" s="66" t="str">
        <f aca="false">IF(NOT(ISBLANK($J611)),LEFT($J611,6),"")</f>
        <v/>
      </c>
      <c r="I611" s="66" t="str">
        <f aca="false">IF(NOT(ISBLANK($J611)),LEFT($J611,9),"")</f>
        <v/>
      </c>
      <c r="J611" s="66"/>
      <c r="L611" s="66" t="str">
        <f aca="false">IF(NOT(ISBLANK($N611)),LEFT($N611,9),"")</f>
        <v>05.28.03.</v>
      </c>
      <c r="M611" s="66" t="str">
        <f aca="false">IF(NOT(ISBLANK($N611)),LEFT($N611,12),"")</f>
        <v>05.28.03.02.</v>
      </c>
      <c r="N611" s="66" t="s">
        <v>2356</v>
      </c>
      <c r="O611" s="66" t="s">
        <v>2357</v>
      </c>
      <c r="P611" s="63" t="s">
        <v>54</v>
      </c>
      <c r="Q611" s="66" t="str">
        <f aca="false">IF(NOT(ISBLANK($S611)),LEFT($S611,12),"")</f>
        <v>05.23.03.01.</v>
      </c>
      <c r="R611" s="66" t="str">
        <f aca="false">IF(NOT(ISBLANK($S611)),LEFT($S611,18),"")</f>
        <v>05.23.03.01.01.01.</v>
      </c>
      <c r="S611" s="66" t="s">
        <v>2358</v>
      </c>
      <c r="T611" s="67" t="n">
        <v>40</v>
      </c>
    </row>
    <row r="612" customFormat="false" ht="10.15" hidden="false" customHeight="false" outlineLevel="0" collapsed="false">
      <c r="H612" s="66" t="str">
        <f aca="false">IF(NOT(ISBLANK($J612)),LEFT($J612,6),"")</f>
        <v/>
      </c>
      <c r="I612" s="66" t="str">
        <f aca="false">IF(NOT(ISBLANK($J612)),LEFT($J612,9),"")</f>
        <v/>
      </c>
      <c r="J612" s="66"/>
      <c r="L612" s="66" t="str">
        <f aca="false">IF(NOT(ISBLANK($N612)),LEFT($N612,9),"")</f>
        <v>05.28.03.</v>
      </c>
      <c r="M612" s="66" t="str">
        <f aca="false">IF(NOT(ISBLANK($N612)),LEFT($N612,12),"")</f>
        <v>05.28.03.03.</v>
      </c>
      <c r="N612" s="66" t="s">
        <v>2359</v>
      </c>
      <c r="O612" s="66" t="s">
        <v>2360</v>
      </c>
      <c r="P612" s="63" t="s">
        <v>54</v>
      </c>
      <c r="Q612" s="66" t="str">
        <f aca="false">IF(NOT(ISBLANK($S612)),LEFT($S612,12),"")</f>
        <v>05.23.04.01.</v>
      </c>
      <c r="R612" s="66" t="str">
        <f aca="false">IF(NOT(ISBLANK($S612)),LEFT($S612,18),"")</f>
        <v>05.23.04.01.01.01.</v>
      </c>
      <c r="S612" s="66" t="s">
        <v>2361</v>
      </c>
      <c r="T612" s="67" t="n">
        <v>160</v>
      </c>
    </row>
    <row r="613" customFormat="false" ht="10.15" hidden="false" customHeight="false" outlineLevel="0" collapsed="false">
      <c r="H613" s="66" t="str">
        <f aca="false">IF(NOT(ISBLANK($J613)),LEFT($J613,6),"")</f>
        <v/>
      </c>
      <c r="I613" s="66" t="str">
        <f aca="false">IF(NOT(ISBLANK($J613)),LEFT($J613,9),"")</f>
        <v/>
      </c>
      <c r="J613" s="66"/>
      <c r="L613" s="66" t="str">
        <f aca="false">IF(NOT(ISBLANK($N613)),LEFT($N613,9),"")</f>
        <v>05.28.04.</v>
      </c>
      <c r="M613" s="66" t="str">
        <f aca="false">IF(NOT(ISBLANK($N613)),LEFT($N613,12),"")</f>
        <v>05.28.04.01.</v>
      </c>
      <c r="N613" s="66" t="s">
        <v>2362</v>
      </c>
      <c r="O613" s="66" t="s">
        <v>2363</v>
      </c>
      <c r="P613" s="63" t="s">
        <v>54</v>
      </c>
      <c r="Q613" s="66" t="str">
        <f aca="false">IF(NOT(ISBLANK($S613)),LEFT($S613,12),"")</f>
        <v>05.23.05.01.</v>
      </c>
      <c r="R613" s="66" t="str">
        <f aca="false">IF(NOT(ISBLANK($S613)),LEFT($S613,18),"")</f>
        <v>05.23.05.01.01.01.</v>
      </c>
      <c r="S613" s="66" t="s">
        <v>2364</v>
      </c>
      <c r="T613" s="67" t="n">
        <v>40</v>
      </c>
    </row>
    <row r="614" customFormat="false" ht="10.15" hidden="false" customHeight="false" outlineLevel="0" collapsed="false">
      <c r="H614" s="66" t="str">
        <f aca="false">IF(NOT(ISBLANK($J614)),LEFT($J614,6),"")</f>
        <v/>
      </c>
      <c r="I614" s="66" t="str">
        <f aca="false">IF(NOT(ISBLANK($J614)),LEFT($J614,9),"")</f>
        <v/>
      </c>
      <c r="J614" s="66"/>
      <c r="L614" s="66" t="str">
        <f aca="false">IF(NOT(ISBLANK($N614)),LEFT($N614,9),"")</f>
        <v>05.28.04.</v>
      </c>
      <c r="M614" s="66" t="str">
        <f aca="false">IF(NOT(ISBLANK($N614)),LEFT($N614,12),"")</f>
        <v>05.28.04.02.</v>
      </c>
      <c r="N614" s="66" t="s">
        <v>2365</v>
      </c>
      <c r="O614" s="66" t="s">
        <v>2366</v>
      </c>
      <c r="P614" s="63" t="s">
        <v>54</v>
      </c>
      <c r="Q614" s="66" t="str">
        <f aca="false">IF(NOT(ISBLANK($S614)),LEFT($S614,12),"")</f>
        <v>05.23.06.01.</v>
      </c>
      <c r="R614" s="66" t="str">
        <f aca="false">IF(NOT(ISBLANK($S614)),LEFT($S614,18),"")</f>
        <v>05.23.06.01.01.01.</v>
      </c>
      <c r="S614" s="66" t="s">
        <v>2367</v>
      </c>
      <c r="T614" s="67" t="n">
        <v>10</v>
      </c>
    </row>
    <row r="615" customFormat="false" ht="10.15" hidden="false" customHeight="false" outlineLevel="0" collapsed="false">
      <c r="H615" s="66" t="str">
        <f aca="false">IF(NOT(ISBLANK($J615)),LEFT($J615,6),"")</f>
        <v/>
      </c>
      <c r="I615" s="66" t="str">
        <f aca="false">IF(NOT(ISBLANK($J615)),LEFT($J615,9),"")</f>
        <v/>
      </c>
      <c r="J615" s="66"/>
      <c r="L615" s="66" t="str">
        <f aca="false">IF(NOT(ISBLANK($N615)),LEFT($N615,9),"")</f>
        <v>05.28.04.</v>
      </c>
      <c r="M615" s="66" t="str">
        <f aca="false">IF(NOT(ISBLANK($N615)),LEFT($N615,12),"")</f>
        <v>05.28.04.03.</v>
      </c>
      <c r="N615" s="66" t="s">
        <v>2368</v>
      </c>
      <c r="O615" s="66" t="s">
        <v>2369</v>
      </c>
      <c r="P615" s="63" t="s">
        <v>54</v>
      </c>
      <c r="Q615" s="66" t="str">
        <f aca="false">IF(NOT(ISBLANK($S615)),LEFT($S615,12),"")</f>
        <v>05.23.07.01.</v>
      </c>
      <c r="R615" s="66" t="str">
        <f aca="false">IF(NOT(ISBLANK($S615)),LEFT($S615,18),"")</f>
        <v>05.23.07.01.01.01.</v>
      </c>
      <c r="S615" s="66" t="s">
        <v>2370</v>
      </c>
      <c r="T615" s="67" t="n">
        <v>40</v>
      </c>
    </row>
    <row r="616" customFormat="false" ht="10.15" hidden="false" customHeight="false" outlineLevel="0" collapsed="false">
      <c r="H616" s="66" t="str">
        <f aca="false">IF(NOT(ISBLANK($J616)),LEFT($J616,6),"")</f>
        <v/>
      </c>
      <c r="I616" s="66" t="str">
        <f aca="false">IF(NOT(ISBLANK($J616)),LEFT($J616,9),"")</f>
        <v/>
      </c>
      <c r="J616" s="66"/>
      <c r="L616" s="66" t="str">
        <f aca="false">IF(NOT(ISBLANK($N616)),LEFT($N616,9),"")</f>
        <v>05.28.05.</v>
      </c>
      <c r="M616" s="66" t="str">
        <f aca="false">IF(NOT(ISBLANK($N616)),LEFT($N616,12),"")</f>
        <v>05.28.05.01.</v>
      </c>
      <c r="N616" s="66" t="s">
        <v>2371</v>
      </c>
      <c r="O616" s="66" t="s">
        <v>2372</v>
      </c>
      <c r="P616" s="63" t="s">
        <v>54</v>
      </c>
      <c r="Q616" s="66" t="str">
        <f aca="false">IF(NOT(ISBLANK($S616)),LEFT($S616,12),"")</f>
        <v>05.23.08.01.</v>
      </c>
      <c r="R616" s="66" t="str">
        <f aca="false">IF(NOT(ISBLANK($S616)),LEFT($S616,18),"")</f>
        <v>05.23.08.01.01.01.</v>
      </c>
      <c r="S616" s="66" t="s">
        <v>2373</v>
      </c>
      <c r="T616" s="67" t="n">
        <v>80</v>
      </c>
    </row>
    <row r="617" customFormat="false" ht="10.15" hidden="false" customHeight="false" outlineLevel="0" collapsed="false">
      <c r="H617" s="66" t="str">
        <f aca="false">IF(NOT(ISBLANK($J617)),LEFT($J617,6),"")</f>
        <v/>
      </c>
      <c r="I617" s="66" t="str">
        <f aca="false">IF(NOT(ISBLANK($J617)),LEFT($J617,9),"")</f>
        <v/>
      </c>
      <c r="J617" s="66"/>
      <c r="L617" s="66" t="str">
        <f aca="false">IF(NOT(ISBLANK($N617)),LEFT($N617,9),"")</f>
        <v>05.28.05.</v>
      </c>
      <c r="M617" s="66" t="str">
        <f aca="false">IF(NOT(ISBLANK($N617)),LEFT($N617,12),"")</f>
        <v>05.28.05.02.</v>
      </c>
      <c r="N617" s="66" t="s">
        <v>2374</v>
      </c>
      <c r="O617" s="66" t="s">
        <v>2375</v>
      </c>
      <c r="P617" s="63" t="s">
        <v>54</v>
      </c>
      <c r="Q617" s="66" t="str">
        <f aca="false">IF(NOT(ISBLANK($S617)),LEFT($S617,12),"")</f>
        <v>05.23.09.01.</v>
      </c>
      <c r="R617" s="66" t="str">
        <f aca="false">IF(NOT(ISBLANK($S617)),LEFT($S617,18),"")</f>
        <v>05.23.09.01.01.01.</v>
      </c>
      <c r="S617" s="66" t="s">
        <v>2376</v>
      </c>
      <c r="T617" s="67" t="n">
        <v>120</v>
      </c>
    </row>
    <row r="618" customFormat="false" ht="10.15" hidden="false" customHeight="false" outlineLevel="0" collapsed="false">
      <c r="H618" s="66" t="str">
        <f aca="false">IF(NOT(ISBLANK($J618)),LEFT($J618,6),"")</f>
        <v/>
      </c>
      <c r="I618" s="66" t="str">
        <f aca="false">IF(NOT(ISBLANK($J618)),LEFT($J618,9),"")</f>
        <v/>
      </c>
      <c r="J618" s="66"/>
      <c r="L618" s="66" t="str">
        <f aca="false">IF(NOT(ISBLANK($N618)),LEFT($N618,9),"")</f>
        <v>05.28.05.</v>
      </c>
      <c r="M618" s="66" t="str">
        <f aca="false">IF(NOT(ISBLANK($N618)),LEFT($N618,12),"")</f>
        <v>05.28.05.03.</v>
      </c>
      <c r="N618" s="66" t="s">
        <v>2377</v>
      </c>
      <c r="O618" s="66" t="s">
        <v>2378</v>
      </c>
      <c r="P618" s="63" t="s">
        <v>54</v>
      </c>
      <c r="Q618" s="66" t="str">
        <f aca="false">IF(NOT(ISBLANK($S618)),LEFT($S618,12),"")</f>
        <v>05.23.10.01.</v>
      </c>
      <c r="R618" s="66" t="str">
        <f aca="false">IF(NOT(ISBLANK($S618)),LEFT($S618,18),"")</f>
        <v>05.23.10.01.01.01.</v>
      </c>
      <c r="S618" s="66" t="s">
        <v>2379</v>
      </c>
      <c r="T618" s="67" t="n">
        <v>40</v>
      </c>
    </row>
    <row r="619" customFormat="false" ht="10.15" hidden="false" customHeight="false" outlineLevel="0" collapsed="false">
      <c r="H619" s="66" t="str">
        <f aca="false">IF(NOT(ISBLANK($J619)),LEFT($J619,6),"")</f>
        <v/>
      </c>
      <c r="I619" s="66" t="str">
        <f aca="false">IF(NOT(ISBLANK($J619)),LEFT($J619,9),"")</f>
        <v/>
      </c>
      <c r="J619" s="66"/>
      <c r="L619" s="66" t="str">
        <f aca="false">IF(NOT(ISBLANK($N619)),LEFT($N619,9),"")</f>
        <v>05.28.06.</v>
      </c>
      <c r="M619" s="66" t="str">
        <f aca="false">IF(NOT(ISBLANK($N619)),LEFT($N619,12),"")</f>
        <v>05.28.06.01.</v>
      </c>
      <c r="N619" s="66" t="s">
        <v>2380</v>
      </c>
      <c r="O619" s="66" t="s">
        <v>2381</v>
      </c>
      <c r="P619" s="63" t="s">
        <v>54</v>
      </c>
      <c r="Q619" s="66" t="str">
        <f aca="false">IF(NOT(ISBLANK($S619)),LEFT($S619,12),"")</f>
        <v>05.23.11.01.</v>
      </c>
      <c r="R619" s="66" t="str">
        <f aca="false">IF(NOT(ISBLANK($S619)),LEFT($S619,18),"")</f>
        <v>05.23.11.01.01.01.</v>
      </c>
      <c r="S619" s="66" t="s">
        <v>2382</v>
      </c>
      <c r="T619" s="67" t="n">
        <v>40</v>
      </c>
    </row>
    <row r="620" customFormat="false" ht="10.15" hidden="false" customHeight="false" outlineLevel="0" collapsed="false">
      <c r="H620" s="66" t="str">
        <f aca="false">IF(NOT(ISBLANK($J620)),LEFT($J620,6),"")</f>
        <v/>
      </c>
      <c r="I620" s="66" t="str">
        <f aca="false">IF(NOT(ISBLANK($J620)),LEFT($J620,9),"")</f>
        <v/>
      </c>
      <c r="J620" s="66"/>
      <c r="L620" s="66" t="str">
        <f aca="false">IF(NOT(ISBLANK($N620)),LEFT($N620,9),"")</f>
        <v>05.28.07.</v>
      </c>
      <c r="M620" s="66" t="str">
        <f aca="false">IF(NOT(ISBLANK($N620)),LEFT($N620,12),"")</f>
        <v>05.28.07.01.</v>
      </c>
      <c r="N620" s="66" t="s">
        <v>2383</v>
      </c>
      <c r="O620" s="66" t="s">
        <v>2384</v>
      </c>
      <c r="P620" s="63" t="s">
        <v>54</v>
      </c>
      <c r="Q620" s="66" t="str">
        <f aca="false">IF(NOT(ISBLANK($S620)),LEFT($S620,12),"")</f>
        <v>05.23.12.01.</v>
      </c>
      <c r="R620" s="66" t="str">
        <f aca="false">IF(NOT(ISBLANK($S620)),LEFT($S620,18),"")</f>
        <v>05.23.12.01.01.01.</v>
      </c>
      <c r="S620" s="66" t="s">
        <v>2385</v>
      </c>
      <c r="T620" s="67" t="n">
        <v>240</v>
      </c>
    </row>
    <row r="621" customFormat="false" ht="10.15" hidden="false" customHeight="false" outlineLevel="0" collapsed="false">
      <c r="H621" s="66" t="str">
        <f aca="false">IF(NOT(ISBLANK($J621)),LEFT($J621,6),"")</f>
        <v/>
      </c>
      <c r="I621" s="66" t="str">
        <f aca="false">IF(NOT(ISBLANK($J621)),LEFT($J621,9),"")</f>
        <v/>
      </c>
      <c r="J621" s="66"/>
      <c r="L621" s="66" t="str">
        <f aca="false">IF(NOT(ISBLANK($N621)),LEFT($N621,9),"")</f>
        <v>05.28.08.</v>
      </c>
      <c r="M621" s="66" t="str">
        <f aca="false">IF(NOT(ISBLANK($N621)),LEFT($N621,12),"")</f>
        <v>05.28.08.01.</v>
      </c>
      <c r="N621" s="66" t="s">
        <v>2386</v>
      </c>
      <c r="O621" s="66" t="s">
        <v>2387</v>
      </c>
      <c r="P621" s="63" t="s">
        <v>54</v>
      </c>
      <c r="Q621" s="66" t="str">
        <f aca="false">IF(NOT(ISBLANK($S621)),LEFT($S621,12),"")</f>
        <v>05.23.13.01.</v>
      </c>
      <c r="R621" s="66" t="str">
        <f aca="false">IF(NOT(ISBLANK($S621)),LEFT($S621,18),"")</f>
        <v>05.23.13.01.01.01.</v>
      </c>
      <c r="S621" s="66" t="s">
        <v>2388</v>
      </c>
      <c r="T621" s="67" t="n">
        <v>80</v>
      </c>
    </row>
    <row r="622" customFormat="false" ht="10.15" hidden="false" customHeight="false" outlineLevel="0" collapsed="false">
      <c r="H622" s="66" t="str">
        <f aca="false">IF(NOT(ISBLANK($J622)),LEFT($J622,6),"")</f>
        <v/>
      </c>
      <c r="I622" s="66" t="str">
        <f aca="false">IF(NOT(ISBLANK($J622)),LEFT($J622,9),"")</f>
        <v/>
      </c>
      <c r="J622" s="66"/>
      <c r="L622" s="66" t="str">
        <f aca="false">IF(NOT(ISBLANK($N622)),LEFT($N622,9),"")</f>
        <v>05.28.08.</v>
      </c>
      <c r="M622" s="66" t="str">
        <f aca="false">IF(NOT(ISBLANK($N622)),LEFT($N622,12),"")</f>
        <v>05.28.08.02.</v>
      </c>
      <c r="N622" s="66" t="s">
        <v>2389</v>
      </c>
      <c r="O622" s="66" t="s">
        <v>2390</v>
      </c>
      <c r="P622" s="63" t="s">
        <v>54</v>
      </c>
      <c r="Q622" s="66" t="str">
        <f aca="false">IF(NOT(ISBLANK($S622)),LEFT($S622,12),"")</f>
        <v>05.23.14.01.</v>
      </c>
      <c r="R622" s="66" t="str">
        <f aca="false">IF(NOT(ISBLANK($S622)),LEFT($S622,18),"")</f>
        <v>05.23.14.01.01.01.</v>
      </c>
      <c r="S622" s="66" t="s">
        <v>2391</v>
      </c>
      <c r="T622" s="67" t="n">
        <v>40</v>
      </c>
    </row>
    <row r="623" customFormat="false" ht="10.15" hidden="false" customHeight="false" outlineLevel="0" collapsed="false">
      <c r="H623" s="66" t="str">
        <f aca="false">IF(NOT(ISBLANK($J623)),LEFT($J623,6),"")</f>
        <v/>
      </c>
      <c r="I623" s="66" t="str">
        <f aca="false">IF(NOT(ISBLANK($J623)),LEFT($J623,9),"")</f>
        <v/>
      </c>
      <c r="J623" s="66"/>
      <c r="L623" s="66" t="str">
        <f aca="false">IF(NOT(ISBLANK($N623)),LEFT($N623,9),"")</f>
        <v>06.01.01.</v>
      </c>
      <c r="M623" s="66" t="str">
        <f aca="false">IF(NOT(ISBLANK($N623)),LEFT($N623,12),"")</f>
        <v>06.01.01.01.</v>
      </c>
      <c r="N623" s="66" t="s">
        <v>2392</v>
      </c>
      <c r="O623" s="66" t="s">
        <v>2393</v>
      </c>
      <c r="P623" s="63" t="s">
        <v>54</v>
      </c>
      <c r="Q623" s="66" t="str">
        <f aca="false">IF(NOT(ISBLANK($S623)),LEFT($S623,12),"")</f>
        <v>05.23.15.01.</v>
      </c>
      <c r="R623" s="66" t="str">
        <f aca="false">IF(NOT(ISBLANK($S623)),LEFT($S623,18),"")</f>
        <v>05.23.15.01.01.01.</v>
      </c>
      <c r="S623" s="66" t="s">
        <v>2394</v>
      </c>
      <c r="T623" s="67" t="n">
        <v>10</v>
      </c>
    </row>
    <row r="624" customFormat="false" ht="10.15" hidden="false" customHeight="false" outlineLevel="0" collapsed="false">
      <c r="H624" s="66" t="str">
        <f aca="false">IF(NOT(ISBLANK($J624)),LEFT($J624,6),"")</f>
        <v/>
      </c>
      <c r="I624" s="66" t="str">
        <f aca="false">IF(NOT(ISBLANK($J624)),LEFT($J624,9),"")</f>
        <v/>
      </c>
      <c r="J624" s="66"/>
      <c r="L624" s="66" t="str">
        <f aca="false">IF(NOT(ISBLANK($N624)),LEFT($N624,9),"")</f>
        <v>06.01.02.</v>
      </c>
      <c r="M624" s="66" t="str">
        <f aca="false">IF(NOT(ISBLANK($N624)),LEFT($N624,12),"")</f>
        <v>06.01.02.01.</v>
      </c>
      <c r="N624" s="66" t="s">
        <v>2395</v>
      </c>
      <c r="O624" s="66" t="s">
        <v>2396</v>
      </c>
      <c r="P624" s="63" t="s">
        <v>54</v>
      </c>
      <c r="Q624" s="66" t="str">
        <f aca="false">IF(NOT(ISBLANK($S624)),LEFT($S624,12),"")</f>
        <v>05.23.16.01.</v>
      </c>
      <c r="R624" s="66" t="str">
        <f aca="false">IF(NOT(ISBLANK($S624)),LEFT($S624,18),"")</f>
        <v>05.23.16.01.01.01.</v>
      </c>
      <c r="S624" s="66" t="s">
        <v>2397</v>
      </c>
      <c r="T624" s="67" t="n">
        <v>0.5</v>
      </c>
    </row>
    <row r="625" customFormat="false" ht="10.15" hidden="false" customHeight="false" outlineLevel="0" collapsed="false">
      <c r="H625" s="66" t="str">
        <f aca="false">IF(NOT(ISBLANK($J625)),LEFT($J625,6),"")</f>
        <v/>
      </c>
      <c r="I625" s="66" t="str">
        <f aca="false">IF(NOT(ISBLANK($J625)),LEFT($J625,9),"")</f>
        <v/>
      </c>
      <c r="J625" s="66"/>
      <c r="L625" s="66" t="str">
        <f aca="false">IF(NOT(ISBLANK($N625)),LEFT($N625,9),"")</f>
        <v>06.01.03.</v>
      </c>
      <c r="M625" s="66" t="str">
        <f aca="false">IF(NOT(ISBLANK($N625)),LEFT($N625,12),"")</f>
        <v>06.01.03.01.</v>
      </c>
      <c r="N625" s="66" t="s">
        <v>2398</v>
      </c>
      <c r="O625" s="66" t="s">
        <v>2399</v>
      </c>
      <c r="P625" s="63" t="s">
        <v>54</v>
      </c>
      <c r="Q625" s="66" t="str">
        <f aca="false">IF(NOT(ISBLANK($S625)),LEFT($S625,12),"")</f>
        <v>05.24.01.01.</v>
      </c>
      <c r="R625" s="66" t="str">
        <f aca="false">IF(NOT(ISBLANK($S625)),LEFT($S625,18),"")</f>
        <v>05.24.01.01.01.01.</v>
      </c>
      <c r="S625" s="66" t="s">
        <v>2400</v>
      </c>
      <c r="T625" s="67" t="n">
        <v>200</v>
      </c>
    </row>
    <row r="626" customFormat="false" ht="10.15" hidden="false" customHeight="false" outlineLevel="0" collapsed="false">
      <c r="H626" s="66" t="str">
        <f aca="false">IF(NOT(ISBLANK($J626)),LEFT($J626,6),"")</f>
        <v/>
      </c>
      <c r="I626" s="66" t="str">
        <f aca="false">IF(NOT(ISBLANK($J626)),LEFT($J626,9),"")</f>
        <v/>
      </c>
      <c r="J626" s="66"/>
      <c r="L626" s="66" t="str">
        <f aca="false">IF(NOT(ISBLANK($N626)),LEFT($N626,9),"")</f>
        <v>06.01.04.</v>
      </c>
      <c r="M626" s="66" t="str">
        <f aca="false">IF(NOT(ISBLANK($N626)),LEFT($N626,12),"")</f>
        <v>06.01.04.01.</v>
      </c>
      <c r="N626" s="66" t="s">
        <v>2401</v>
      </c>
      <c r="O626" s="66" t="s">
        <v>2402</v>
      </c>
      <c r="P626" s="63" t="s">
        <v>54</v>
      </c>
      <c r="Q626" s="66" t="str">
        <f aca="false">IF(NOT(ISBLANK($S626)),LEFT($S626,12),"")</f>
        <v>05.24.02.01.</v>
      </c>
      <c r="R626" s="66" t="str">
        <f aca="false">IF(NOT(ISBLANK($S626)),LEFT($S626,18),"")</f>
        <v>05.24.02.01.01.01.</v>
      </c>
      <c r="S626" s="66" t="s">
        <v>2403</v>
      </c>
      <c r="T626" s="67" t="n">
        <v>200</v>
      </c>
    </row>
    <row r="627" customFormat="false" ht="10.15" hidden="false" customHeight="false" outlineLevel="0" collapsed="false">
      <c r="H627" s="66" t="str">
        <f aca="false">IF(NOT(ISBLANK($J627)),LEFT($J627,6),"")</f>
        <v/>
      </c>
      <c r="I627" s="66" t="str">
        <f aca="false">IF(NOT(ISBLANK($J627)),LEFT($J627,9),"")</f>
        <v/>
      </c>
      <c r="J627" s="66"/>
      <c r="L627" s="66" t="str">
        <f aca="false">IF(NOT(ISBLANK($N627)),LEFT($N627,9),"")</f>
        <v>06.01.05.</v>
      </c>
      <c r="M627" s="66" t="str">
        <f aca="false">IF(NOT(ISBLANK($N627)),LEFT($N627,12),"")</f>
        <v>06.01.05.01.</v>
      </c>
      <c r="N627" s="66" t="s">
        <v>2404</v>
      </c>
      <c r="O627" s="66" t="s">
        <v>2405</v>
      </c>
      <c r="P627" s="63" t="s">
        <v>54</v>
      </c>
      <c r="Q627" s="66" t="str">
        <f aca="false">IF(NOT(ISBLANK($S627)),LEFT($S627,12),"")</f>
        <v>05.24.03.01.</v>
      </c>
      <c r="R627" s="66" t="str">
        <f aca="false">IF(NOT(ISBLANK($S627)),LEFT($S627,18),"")</f>
        <v>05.24.03.01.01.01.</v>
      </c>
      <c r="S627" s="66" t="s">
        <v>2406</v>
      </c>
      <c r="T627" s="67" t="n">
        <v>160</v>
      </c>
    </row>
    <row r="628" customFormat="false" ht="10.15" hidden="false" customHeight="false" outlineLevel="0" collapsed="false">
      <c r="H628" s="66" t="str">
        <f aca="false">IF(NOT(ISBLANK($J628)),LEFT($J628,6),"")</f>
        <v/>
      </c>
      <c r="I628" s="66" t="str">
        <f aca="false">IF(NOT(ISBLANK($J628)),LEFT($J628,9),"")</f>
        <v/>
      </c>
      <c r="J628" s="66"/>
      <c r="L628" s="66" t="str">
        <f aca="false">IF(NOT(ISBLANK($N628)),LEFT($N628,9),"")</f>
        <v>06.01.06.</v>
      </c>
      <c r="M628" s="66" t="str">
        <f aca="false">IF(NOT(ISBLANK($N628)),LEFT($N628,12),"")</f>
        <v>06.01.06.01.</v>
      </c>
      <c r="N628" s="66" t="s">
        <v>2407</v>
      </c>
      <c r="O628" s="66" t="s">
        <v>2408</v>
      </c>
      <c r="P628" s="63" t="s">
        <v>54</v>
      </c>
      <c r="Q628" s="66" t="str">
        <f aca="false">IF(NOT(ISBLANK($S628)),LEFT($S628,12),"")</f>
        <v>05.24.04.01.</v>
      </c>
      <c r="R628" s="66" t="str">
        <f aca="false">IF(NOT(ISBLANK($S628)),LEFT($S628,18),"")</f>
        <v>05.24.04.01.01.01.</v>
      </c>
      <c r="S628" s="66" t="s">
        <v>2409</v>
      </c>
      <c r="T628" s="67" t="n">
        <v>160</v>
      </c>
    </row>
    <row r="629" customFormat="false" ht="10.15" hidden="false" customHeight="false" outlineLevel="0" collapsed="false">
      <c r="H629" s="66" t="str">
        <f aca="false">IF(NOT(ISBLANK($J629)),LEFT($J629,6),"")</f>
        <v/>
      </c>
      <c r="I629" s="66" t="str">
        <f aca="false">IF(NOT(ISBLANK($J629)),LEFT($J629,9),"")</f>
        <v/>
      </c>
      <c r="J629" s="66"/>
      <c r="L629" s="66" t="str">
        <f aca="false">IF(NOT(ISBLANK($N629)),LEFT($N629,9),"")</f>
        <v>06.01.07.</v>
      </c>
      <c r="M629" s="66" t="str">
        <f aca="false">IF(NOT(ISBLANK($N629)),LEFT($N629,12),"")</f>
        <v>06.01.07.01.</v>
      </c>
      <c r="N629" s="66" t="s">
        <v>2410</v>
      </c>
      <c r="O629" s="66" t="s">
        <v>2411</v>
      </c>
      <c r="P629" s="63" t="s">
        <v>54</v>
      </c>
      <c r="Q629" s="66" t="str">
        <f aca="false">IF(NOT(ISBLANK($S629)),LEFT($S629,12),"")</f>
        <v>05.24.05.01.</v>
      </c>
      <c r="R629" s="66" t="str">
        <f aca="false">IF(NOT(ISBLANK($S629)),LEFT($S629,18),"")</f>
        <v>05.24.05.01.01.01.</v>
      </c>
      <c r="S629" s="66" t="s">
        <v>2412</v>
      </c>
      <c r="T629" s="67" t="n">
        <v>160</v>
      </c>
    </row>
    <row r="630" customFormat="false" ht="10.15" hidden="false" customHeight="false" outlineLevel="0" collapsed="false">
      <c r="H630" s="66" t="str">
        <f aca="false">IF(NOT(ISBLANK($J630)),LEFT($J630,6),"")</f>
        <v/>
      </c>
      <c r="I630" s="66" t="str">
        <f aca="false">IF(NOT(ISBLANK($J630)),LEFT($J630,9),"")</f>
        <v/>
      </c>
      <c r="J630" s="66"/>
      <c r="L630" s="66" t="str">
        <f aca="false">IF(NOT(ISBLANK($N630)),LEFT($N630,9),"")</f>
        <v>06.01.08.</v>
      </c>
      <c r="M630" s="66" t="str">
        <f aca="false">IF(NOT(ISBLANK($N630)),LEFT($N630,12),"")</f>
        <v>06.01.08.01.</v>
      </c>
      <c r="N630" s="66" t="s">
        <v>2413</v>
      </c>
      <c r="O630" s="66" t="s">
        <v>2414</v>
      </c>
      <c r="P630" s="63" t="s">
        <v>54</v>
      </c>
      <c r="Q630" s="66" t="str">
        <f aca="false">IF(NOT(ISBLANK($S630)),LEFT($S630,12),"")</f>
        <v>05.24.06.01.</v>
      </c>
      <c r="R630" s="66" t="str">
        <f aca="false">IF(NOT(ISBLANK($S630)),LEFT($S630,18),"")</f>
        <v>05.24.06.01.01.01.</v>
      </c>
      <c r="S630" s="66" t="s">
        <v>2415</v>
      </c>
      <c r="T630" s="67" t="n">
        <v>160</v>
      </c>
    </row>
    <row r="631" customFormat="false" ht="10.15" hidden="false" customHeight="false" outlineLevel="0" collapsed="false">
      <c r="H631" s="66" t="str">
        <f aca="false">IF(NOT(ISBLANK($J631)),LEFT($J631,6),"")</f>
        <v/>
      </c>
      <c r="I631" s="66" t="str">
        <f aca="false">IF(NOT(ISBLANK($J631)),LEFT($J631,9),"")</f>
        <v/>
      </c>
      <c r="J631" s="66"/>
      <c r="L631" s="66" t="str">
        <f aca="false">IF(NOT(ISBLANK($N631)),LEFT($N631,9),"")</f>
        <v>06.02.01.</v>
      </c>
      <c r="M631" s="66" t="str">
        <f aca="false">IF(NOT(ISBLANK($N631)),LEFT($N631,12),"")</f>
        <v>06.02.01.01.</v>
      </c>
      <c r="N631" s="66" t="s">
        <v>2416</v>
      </c>
      <c r="O631" s="66" t="s">
        <v>2417</v>
      </c>
      <c r="P631" s="63" t="s">
        <v>54</v>
      </c>
      <c r="Q631" s="66" t="str">
        <f aca="false">IF(NOT(ISBLANK($S631)),LEFT($S631,12),"")</f>
        <v>05.24.07.01.</v>
      </c>
      <c r="R631" s="66" t="str">
        <f aca="false">IF(NOT(ISBLANK($S631)),LEFT($S631,18),"")</f>
        <v>05.24.07.01.01.01.</v>
      </c>
      <c r="S631" s="66" t="s">
        <v>2418</v>
      </c>
      <c r="T631" s="67" t="n">
        <v>240</v>
      </c>
    </row>
    <row r="632" customFormat="false" ht="10.15" hidden="false" customHeight="false" outlineLevel="0" collapsed="false">
      <c r="H632" s="66" t="str">
        <f aca="false">IF(NOT(ISBLANK($J632)),LEFT($J632,6),"")</f>
        <v/>
      </c>
      <c r="I632" s="66" t="str">
        <f aca="false">IF(NOT(ISBLANK($J632)),LEFT($J632,9),"")</f>
        <v/>
      </c>
      <c r="J632" s="66"/>
      <c r="L632" s="66" t="str">
        <f aca="false">IF(NOT(ISBLANK($N632)),LEFT($N632,9),"")</f>
        <v>06.02.02.</v>
      </c>
      <c r="M632" s="66" t="str">
        <f aca="false">IF(NOT(ISBLANK($N632)),LEFT($N632,12),"")</f>
        <v>06.02.02.01.</v>
      </c>
      <c r="N632" s="66" t="s">
        <v>2419</v>
      </c>
      <c r="O632" s="66" t="s">
        <v>2420</v>
      </c>
      <c r="P632" s="63" t="s">
        <v>54</v>
      </c>
      <c r="Q632" s="66" t="str">
        <f aca="false">IF(NOT(ISBLANK($S632)),LEFT($S632,12),"")</f>
        <v>05.24.08.01.</v>
      </c>
      <c r="R632" s="66" t="str">
        <f aca="false">IF(NOT(ISBLANK($S632)),LEFT($S632,18),"")</f>
        <v>05.24.08.01.01.01.</v>
      </c>
      <c r="S632" s="66" t="s">
        <v>2421</v>
      </c>
      <c r="T632" s="67" t="n">
        <v>60</v>
      </c>
    </row>
    <row r="633" customFormat="false" ht="10.15" hidden="false" customHeight="false" outlineLevel="0" collapsed="false">
      <c r="H633" s="66" t="str">
        <f aca="false">IF(NOT(ISBLANK($J633)),LEFT($J633,6),"")</f>
        <v/>
      </c>
      <c r="I633" s="66" t="str">
        <f aca="false">IF(NOT(ISBLANK($J633)),LEFT($J633,9),"")</f>
        <v/>
      </c>
      <c r="J633" s="66"/>
      <c r="L633" s="66" t="str">
        <f aca="false">IF(NOT(ISBLANK($N633)),LEFT($N633,9),"")</f>
        <v>06.02.03.</v>
      </c>
      <c r="M633" s="66" t="str">
        <f aca="false">IF(NOT(ISBLANK($N633)),LEFT($N633,12),"")</f>
        <v>06.02.03.01.</v>
      </c>
      <c r="N633" s="66" t="s">
        <v>2422</v>
      </c>
      <c r="O633" s="66" t="s">
        <v>2423</v>
      </c>
      <c r="P633" s="63" t="s">
        <v>54</v>
      </c>
      <c r="Q633" s="66" t="str">
        <f aca="false">IF(NOT(ISBLANK($S633)),LEFT($S633,12),"")</f>
        <v>05.24.09.01.</v>
      </c>
      <c r="R633" s="66" t="str">
        <f aca="false">IF(NOT(ISBLANK($S633)),LEFT($S633,18),"")</f>
        <v>05.24.09.01.01.01.</v>
      </c>
      <c r="S633" s="66" t="s">
        <v>2424</v>
      </c>
      <c r="T633" s="67" t="n">
        <v>160</v>
      </c>
    </row>
    <row r="634" customFormat="false" ht="10.15" hidden="false" customHeight="false" outlineLevel="0" collapsed="false">
      <c r="H634" s="66" t="str">
        <f aca="false">IF(NOT(ISBLANK($J634)),LEFT($J634,6),"")</f>
        <v/>
      </c>
      <c r="I634" s="66" t="str">
        <f aca="false">IF(NOT(ISBLANK($J634)),LEFT($J634,9),"")</f>
        <v/>
      </c>
      <c r="J634" s="66"/>
      <c r="L634" s="66" t="str">
        <f aca="false">IF(NOT(ISBLANK($N634)),LEFT($N634,9),"")</f>
        <v>06.02.04.</v>
      </c>
      <c r="M634" s="66" t="str">
        <f aca="false">IF(NOT(ISBLANK($N634)),LEFT($N634,12),"")</f>
        <v>06.02.04.01.</v>
      </c>
      <c r="N634" s="66" t="s">
        <v>2425</v>
      </c>
      <c r="O634" s="66" t="s">
        <v>2426</v>
      </c>
      <c r="P634" s="63" t="s">
        <v>54</v>
      </c>
      <c r="Q634" s="66" t="str">
        <f aca="false">IF(NOT(ISBLANK($S634)),LEFT($S634,12),"")</f>
        <v>05.24.10.01.</v>
      </c>
      <c r="R634" s="66" t="str">
        <f aca="false">IF(NOT(ISBLANK($S634)),LEFT($S634,18),"")</f>
        <v>05.24.10.01.01.01.</v>
      </c>
      <c r="S634" s="66" t="s">
        <v>2427</v>
      </c>
      <c r="T634" s="67" t="n">
        <v>160</v>
      </c>
    </row>
    <row r="635" customFormat="false" ht="10.15" hidden="false" customHeight="false" outlineLevel="0" collapsed="false">
      <c r="H635" s="66" t="str">
        <f aca="false">IF(NOT(ISBLANK($J635)),LEFT($J635,6),"")</f>
        <v/>
      </c>
      <c r="I635" s="66" t="str">
        <f aca="false">IF(NOT(ISBLANK($J635)),LEFT($J635,9),"")</f>
        <v/>
      </c>
      <c r="J635" s="66"/>
      <c r="L635" s="66" t="str">
        <f aca="false">IF(NOT(ISBLANK($N635)),LEFT($N635,9),"")</f>
        <v>06.02.05.</v>
      </c>
      <c r="M635" s="66" t="str">
        <f aca="false">IF(NOT(ISBLANK($N635)),LEFT($N635,12),"")</f>
        <v>06.02.05.01.</v>
      </c>
      <c r="N635" s="66" t="s">
        <v>2428</v>
      </c>
      <c r="O635" s="66" t="s">
        <v>2429</v>
      </c>
      <c r="P635" s="63" t="s">
        <v>54</v>
      </c>
      <c r="Q635" s="66" t="str">
        <f aca="false">IF(NOT(ISBLANK($S635)),LEFT($S635,12),"")</f>
        <v>05.24.11.01.</v>
      </c>
      <c r="R635" s="66" t="str">
        <f aca="false">IF(NOT(ISBLANK($S635)),LEFT($S635,18),"")</f>
        <v>05.24.11.01.01.01.</v>
      </c>
      <c r="S635" s="66" t="s">
        <v>2430</v>
      </c>
      <c r="T635" s="67" t="n">
        <v>80</v>
      </c>
    </row>
    <row r="636" customFormat="false" ht="10.15" hidden="false" customHeight="false" outlineLevel="0" collapsed="false">
      <c r="H636" s="66" t="str">
        <f aca="false">IF(NOT(ISBLANK($J636)),LEFT($J636,6),"")</f>
        <v/>
      </c>
      <c r="I636" s="66" t="str">
        <f aca="false">IF(NOT(ISBLANK($J636)),LEFT($J636,9),"")</f>
        <v/>
      </c>
      <c r="J636" s="66"/>
      <c r="L636" s="66" t="str">
        <f aca="false">IF(NOT(ISBLANK($N636)),LEFT($N636,9),"")</f>
        <v>06.02.06.</v>
      </c>
      <c r="M636" s="66" t="str">
        <f aca="false">IF(NOT(ISBLANK($N636)),LEFT($N636,12),"")</f>
        <v>06.02.06.01.</v>
      </c>
      <c r="N636" s="66" t="s">
        <v>2431</v>
      </c>
      <c r="O636" s="66" t="s">
        <v>2432</v>
      </c>
      <c r="P636" s="63" t="s">
        <v>54</v>
      </c>
      <c r="Q636" s="66" t="str">
        <f aca="false">IF(NOT(ISBLANK($S636)),LEFT($S636,12),"")</f>
        <v>05.25.06.01.</v>
      </c>
      <c r="R636" s="66" t="str">
        <f aca="false">IF(NOT(ISBLANK($S636)),LEFT($S636,18),"")</f>
        <v>05.25.06.01.01.01.</v>
      </c>
      <c r="S636" s="66" t="s">
        <v>2433</v>
      </c>
      <c r="T636" s="67" t="n">
        <v>6</v>
      </c>
    </row>
    <row r="637" customFormat="false" ht="10.15" hidden="false" customHeight="false" outlineLevel="0" collapsed="false">
      <c r="H637" s="66" t="str">
        <f aca="false">IF(NOT(ISBLANK($J637)),LEFT($J637,6),"")</f>
        <v/>
      </c>
      <c r="I637" s="66" t="str">
        <f aca="false">IF(NOT(ISBLANK($J637)),LEFT($J637,9),"")</f>
        <v/>
      </c>
      <c r="J637" s="66"/>
      <c r="L637" s="66" t="str">
        <f aca="false">IF(NOT(ISBLANK($N637)),LEFT($N637,9),"")</f>
        <v>06.02.07.</v>
      </c>
      <c r="M637" s="66" t="str">
        <f aca="false">IF(NOT(ISBLANK($N637)),LEFT($N637,12),"")</f>
        <v>06.02.07.01.</v>
      </c>
      <c r="N637" s="66" t="s">
        <v>2434</v>
      </c>
      <c r="O637" s="66" t="s">
        <v>2435</v>
      </c>
      <c r="P637" s="63" t="s">
        <v>54</v>
      </c>
      <c r="Q637" s="66" t="str">
        <f aca="false">IF(NOT(ISBLANK($S637)),LEFT($S637,12),"")</f>
        <v>05.25.07.01.</v>
      </c>
      <c r="R637" s="66" t="str">
        <f aca="false">IF(NOT(ISBLANK($S637)),LEFT($S637,18),"")</f>
        <v>05.25.07.01.01.01.</v>
      </c>
      <c r="S637" s="66" t="s">
        <v>2436</v>
      </c>
      <c r="T637" s="67" t="n">
        <v>8</v>
      </c>
    </row>
    <row r="638" customFormat="false" ht="10.15" hidden="false" customHeight="false" outlineLevel="0" collapsed="false">
      <c r="H638" s="66" t="str">
        <f aca="false">IF(NOT(ISBLANK($J638)),LEFT($J638,6),"")</f>
        <v/>
      </c>
      <c r="I638" s="66" t="str">
        <f aca="false">IF(NOT(ISBLANK($J638)),LEFT($J638,9),"")</f>
        <v/>
      </c>
      <c r="J638" s="66"/>
      <c r="L638" s="66" t="str">
        <f aca="false">IF(NOT(ISBLANK($N638)),LEFT($N638,9),"")</f>
        <v>06.02.08.</v>
      </c>
      <c r="M638" s="66" t="str">
        <f aca="false">IF(NOT(ISBLANK($N638)),LEFT($N638,12),"")</f>
        <v>06.02.08.01.</v>
      </c>
      <c r="N638" s="66" t="s">
        <v>2437</v>
      </c>
      <c r="O638" s="66" t="s">
        <v>2438</v>
      </c>
      <c r="P638" s="63" t="s">
        <v>54</v>
      </c>
      <c r="Q638" s="66" t="str">
        <f aca="false">IF(NOT(ISBLANK($S638)),LEFT($S638,12),"")</f>
        <v>05.25.08.01.</v>
      </c>
      <c r="R638" s="66" t="str">
        <f aca="false">IF(NOT(ISBLANK($S638)),LEFT($S638,18),"")</f>
        <v>05.25.08.01.01.01.</v>
      </c>
      <c r="S638" s="66" t="s">
        <v>2439</v>
      </c>
      <c r="T638" s="67" t="n">
        <v>12</v>
      </c>
    </row>
    <row r="639" customFormat="false" ht="10.15" hidden="false" customHeight="false" outlineLevel="0" collapsed="false">
      <c r="H639" s="66" t="str">
        <f aca="false">IF(NOT(ISBLANK($J639)),LEFT($J639,6),"")</f>
        <v/>
      </c>
      <c r="I639" s="66" t="str">
        <f aca="false">IF(NOT(ISBLANK($J639)),LEFT($J639,9),"")</f>
        <v/>
      </c>
      <c r="J639" s="66"/>
      <c r="L639" s="66" t="str">
        <f aca="false">IF(NOT(ISBLANK($N639)),LEFT($N639,9),"")</f>
        <v>06.02.09.</v>
      </c>
      <c r="M639" s="66" t="str">
        <f aca="false">IF(NOT(ISBLANK($N639)),LEFT($N639,12),"")</f>
        <v>06.02.09.01.</v>
      </c>
      <c r="N639" s="66" t="s">
        <v>2440</v>
      </c>
      <c r="O639" s="66" t="s">
        <v>2441</v>
      </c>
      <c r="P639" s="63" t="s">
        <v>54</v>
      </c>
      <c r="Q639" s="66" t="str">
        <f aca="false">IF(NOT(ISBLANK($S639)),LEFT($S639,12),"")</f>
        <v>05.25.09.01.</v>
      </c>
      <c r="R639" s="66" t="str">
        <f aca="false">IF(NOT(ISBLANK($S639)),LEFT($S639,18),"")</f>
        <v>05.25.09.01.01.01.</v>
      </c>
      <c r="S639" s="66" t="s">
        <v>2442</v>
      </c>
      <c r="T639" s="67" t="n">
        <v>6</v>
      </c>
    </row>
    <row r="640" customFormat="false" ht="10.15" hidden="false" customHeight="false" outlineLevel="0" collapsed="false">
      <c r="H640" s="66" t="str">
        <f aca="false">IF(NOT(ISBLANK($J640)),LEFT($J640,6),"")</f>
        <v/>
      </c>
      <c r="I640" s="66" t="str">
        <f aca="false">IF(NOT(ISBLANK($J640)),LEFT($J640,9),"")</f>
        <v/>
      </c>
      <c r="J640" s="66"/>
      <c r="L640" s="66" t="str">
        <f aca="false">IF(NOT(ISBLANK($N640)),LEFT($N640,9),"")</f>
        <v>06.02.10.</v>
      </c>
      <c r="M640" s="66" t="str">
        <f aca="false">IF(NOT(ISBLANK($N640)),LEFT($N640,12),"")</f>
        <v>06.02.10.01.</v>
      </c>
      <c r="N640" s="66" t="s">
        <v>2443</v>
      </c>
      <c r="O640" s="66" t="s">
        <v>2444</v>
      </c>
      <c r="P640" s="63" t="s">
        <v>54</v>
      </c>
      <c r="Q640" s="66" t="str">
        <f aca="false">IF(NOT(ISBLANK($S640)),LEFT($S640,12),"")</f>
        <v>05.25.10.01.</v>
      </c>
      <c r="R640" s="66" t="str">
        <f aca="false">IF(NOT(ISBLANK($S640)),LEFT($S640,18),"")</f>
        <v>05.25.10.01.01.01.</v>
      </c>
      <c r="S640" s="66" t="s">
        <v>2445</v>
      </c>
      <c r="T640" s="67" t="n">
        <v>8</v>
      </c>
    </row>
    <row r="641" customFormat="false" ht="10.15" hidden="false" customHeight="false" outlineLevel="0" collapsed="false">
      <c r="H641" s="66" t="str">
        <f aca="false">IF(NOT(ISBLANK($J641)),LEFT($J641,6),"")</f>
        <v/>
      </c>
      <c r="I641" s="66" t="str">
        <f aca="false">IF(NOT(ISBLANK($J641)),LEFT($J641,9),"")</f>
        <v/>
      </c>
      <c r="J641" s="66"/>
      <c r="L641" s="66" t="str">
        <f aca="false">IF(NOT(ISBLANK($N641)),LEFT($N641,9),"")</f>
        <v>06.02.11.</v>
      </c>
      <c r="M641" s="66" t="str">
        <f aca="false">IF(NOT(ISBLANK($N641)),LEFT($N641,12),"")</f>
        <v>06.02.11.01.</v>
      </c>
      <c r="N641" s="66" t="s">
        <v>2446</v>
      </c>
      <c r="O641" s="66" t="s">
        <v>2447</v>
      </c>
      <c r="P641" s="63" t="s">
        <v>54</v>
      </c>
      <c r="Q641" s="66" t="str">
        <f aca="false">IF(NOT(ISBLANK($S641)),LEFT($S641,12),"")</f>
        <v>05.25.11.01.</v>
      </c>
      <c r="R641" s="66" t="str">
        <f aca="false">IF(NOT(ISBLANK($S641)),LEFT($S641,18),"")</f>
        <v>05.25.11.01.01.01.</v>
      </c>
      <c r="S641" s="66" t="s">
        <v>2448</v>
      </c>
      <c r="T641" s="67" t="n">
        <v>4</v>
      </c>
    </row>
    <row r="642" customFormat="false" ht="10.15" hidden="false" customHeight="false" outlineLevel="0" collapsed="false">
      <c r="H642" s="66" t="str">
        <f aca="false">IF(NOT(ISBLANK($J642)),LEFT($J642,6),"")</f>
        <v/>
      </c>
      <c r="I642" s="66" t="str">
        <f aca="false">IF(NOT(ISBLANK($J642)),LEFT($J642,9),"")</f>
        <v/>
      </c>
      <c r="J642" s="66"/>
      <c r="L642" s="66" t="str">
        <f aca="false">IF(NOT(ISBLANK($N642)),LEFT($N642,9),"")</f>
        <v>06.02.12.</v>
      </c>
      <c r="M642" s="66" t="str">
        <f aca="false">IF(NOT(ISBLANK($N642)),LEFT($N642,12),"")</f>
        <v>06.02.12.01.</v>
      </c>
      <c r="N642" s="66" t="s">
        <v>2449</v>
      </c>
      <c r="O642" s="66" t="s">
        <v>2450</v>
      </c>
      <c r="P642" s="63" t="s">
        <v>54</v>
      </c>
      <c r="Q642" s="66" t="str">
        <f aca="false">IF(NOT(ISBLANK($S642)),LEFT($S642,12),"")</f>
        <v>05.25.12.01.</v>
      </c>
      <c r="R642" s="66" t="str">
        <f aca="false">IF(NOT(ISBLANK($S642)),LEFT($S642,18),"")</f>
        <v>05.25.12.01.01.01.</v>
      </c>
      <c r="S642" s="66" t="s">
        <v>2451</v>
      </c>
      <c r="T642" s="67" t="n">
        <v>6</v>
      </c>
    </row>
    <row r="643" customFormat="false" ht="10.15" hidden="false" customHeight="false" outlineLevel="0" collapsed="false">
      <c r="H643" s="66" t="str">
        <f aca="false">IF(NOT(ISBLANK($J643)),LEFT($J643,6),"")</f>
        <v/>
      </c>
      <c r="I643" s="66" t="str">
        <f aca="false">IF(NOT(ISBLANK($J643)),LEFT($J643,9),"")</f>
        <v/>
      </c>
      <c r="J643" s="66"/>
      <c r="L643" s="66" t="str">
        <f aca="false">IF(NOT(ISBLANK($N643)),LEFT($N643,9),"")</f>
        <v>06.02.13.</v>
      </c>
      <c r="M643" s="66" t="str">
        <f aca="false">IF(NOT(ISBLANK($N643)),LEFT($N643,12),"")</f>
        <v>06.02.13.01.</v>
      </c>
      <c r="N643" s="66" t="s">
        <v>2452</v>
      </c>
      <c r="O643" s="66" t="s">
        <v>2453</v>
      </c>
      <c r="P643" s="63" t="s">
        <v>54</v>
      </c>
      <c r="Q643" s="66" t="str">
        <f aca="false">IF(NOT(ISBLANK($S643)),LEFT($S643,12),"")</f>
        <v>05.26.01.01.</v>
      </c>
      <c r="R643" s="66" t="str">
        <f aca="false">IF(NOT(ISBLANK($S643)),LEFT($S643,18),"")</f>
        <v>05.26.01.01.01.01.</v>
      </c>
      <c r="S643" s="66" t="s">
        <v>2454</v>
      </c>
      <c r="T643" s="67" t="n">
        <v>15</v>
      </c>
    </row>
    <row r="644" customFormat="false" ht="10.15" hidden="false" customHeight="false" outlineLevel="0" collapsed="false">
      <c r="H644" s="66" t="str">
        <f aca="false">IF(NOT(ISBLANK($J644)),LEFT($J644,6),"")</f>
        <v/>
      </c>
      <c r="I644" s="66" t="str">
        <f aca="false">IF(NOT(ISBLANK($J644)),LEFT($J644,9),"")</f>
        <v/>
      </c>
      <c r="J644" s="66"/>
      <c r="L644" s="66" t="str">
        <f aca="false">IF(NOT(ISBLANK($N644)),LEFT($N644,9),"")</f>
        <v>06.02.14.</v>
      </c>
      <c r="M644" s="66" t="str">
        <f aca="false">IF(NOT(ISBLANK($N644)),LEFT($N644,12),"")</f>
        <v>06.02.14.01.</v>
      </c>
      <c r="N644" s="66" t="s">
        <v>2455</v>
      </c>
      <c r="O644" s="66" t="s">
        <v>2456</v>
      </c>
      <c r="P644" s="63" t="s">
        <v>54</v>
      </c>
      <c r="Q644" s="66" t="str">
        <f aca="false">IF(NOT(ISBLANK($S644)),LEFT($S644,12),"")</f>
        <v>05.26.02.01.</v>
      </c>
      <c r="R644" s="66" t="str">
        <f aca="false">IF(NOT(ISBLANK($S644)),LEFT($S644,18),"")</f>
        <v>05.26.02.01.01.01.</v>
      </c>
      <c r="S644" s="66" t="s">
        <v>2457</v>
      </c>
      <c r="T644" s="67" t="n">
        <v>3</v>
      </c>
    </row>
    <row r="645" customFormat="false" ht="10.15" hidden="false" customHeight="false" outlineLevel="0" collapsed="false">
      <c r="H645" s="66" t="str">
        <f aca="false">IF(NOT(ISBLANK($J645)),LEFT($J645,6),"")</f>
        <v/>
      </c>
      <c r="I645" s="66" t="str">
        <f aca="false">IF(NOT(ISBLANK($J645)),LEFT($J645,9),"")</f>
        <v/>
      </c>
      <c r="J645" s="66"/>
      <c r="L645" s="66" t="str">
        <f aca="false">IF(NOT(ISBLANK($N645)),LEFT($N645,9),"")</f>
        <v>06.02.15.</v>
      </c>
      <c r="M645" s="66" t="str">
        <f aca="false">IF(NOT(ISBLANK($N645)),LEFT($N645,12),"")</f>
        <v>06.02.15.01.</v>
      </c>
      <c r="N645" s="66" t="s">
        <v>2458</v>
      </c>
      <c r="O645" s="66" t="s">
        <v>2459</v>
      </c>
      <c r="P645" s="63" t="s">
        <v>54</v>
      </c>
      <c r="Q645" s="66" t="str">
        <f aca="false">IF(NOT(ISBLANK($S645)),LEFT($S645,12),"")</f>
        <v>05.26.03.01.</v>
      </c>
      <c r="R645" s="66" t="str">
        <f aca="false">IF(NOT(ISBLANK($S645)),LEFT($S645,18),"")</f>
        <v>05.26.03.01.01.01.</v>
      </c>
      <c r="S645" s="66" t="s">
        <v>2460</v>
      </c>
      <c r="T645" s="67" t="n">
        <v>5</v>
      </c>
    </row>
    <row r="646" customFormat="false" ht="10.15" hidden="false" customHeight="false" outlineLevel="0" collapsed="false">
      <c r="H646" s="66" t="str">
        <f aca="false">IF(NOT(ISBLANK($J646)),LEFT($J646,6),"")</f>
        <v/>
      </c>
      <c r="I646" s="66" t="str">
        <f aca="false">IF(NOT(ISBLANK($J646)),LEFT($J646,9),"")</f>
        <v/>
      </c>
      <c r="J646" s="66"/>
      <c r="L646" s="66" t="str">
        <f aca="false">IF(NOT(ISBLANK($N646)),LEFT($N646,9),"")</f>
        <v>06.02.16.</v>
      </c>
      <c r="M646" s="66" t="str">
        <f aca="false">IF(NOT(ISBLANK($N646)),LEFT($N646,12),"")</f>
        <v>06.02.16.01.</v>
      </c>
      <c r="N646" s="66" t="s">
        <v>2461</v>
      </c>
      <c r="O646" s="66" t="s">
        <v>2462</v>
      </c>
      <c r="P646" s="63" t="s">
        <v>54</v>
      </c>
      <c r="Q646" s="66" t="str">
        <f aca="false">IF(NOT(ISBLANK($S646)),LEFT($S646,12),"")</f>
        <v>05.26.04.01.</v>
      </c>
      <c r="R646" s="66" t="str">
        <f aca="false">IF(NOT(ISBLANK($S646)),LEFT($S646,18),"")</f>
        <v>05.26.04.01.01.01.</v>
      </c>
      <c r="S646" s="66" t="s">
        <v>2463</v>
      </c>
      <c r="T646" s="67" t="n">
        <v>30</v>
      </c>
    </row>
    <row r="647" customFormat="false" ht="10.15" hidden="false" customHeight="false" outlineLevel="0" collapsed="false">
      <c r="H647" s="66" t="str">
        <f aca="false">IF(NOT(ISBLANK($J647)),LEFT($J647,6),"")</f>
        <v/>
      </c>
      <c r="I647" s="66" t="str">
        <f aca="false">IF(NOT(ISBLANK($J647)),LEFT($J647,9),"")</f>
        <v/>
      </c>
      <c r="J647" s="66"/>
      <c r="L647" s="66" t="str">
        <f aca="false">IF(NOT(ISBLANK($N647)),LEFT($N647,9),"")</f>
        <v>06.02.17.</v>
      </c>
      <c r="M647" s="66" t="str">
        <f aca="false">IF(NOT(ISBLANK($N647)),LEFT($N647,12),"")</f>
        <v>06.02.17.01.</v>
      </c>
      <c r="N647" s="66" t="s">
        <v>2464</v>
      </c>
      <c r="O647" s="66" t="s">
        <v>2465</v>
      </c>
      <c r="P647" s="63" t="s">
        <v>54</v>
      </c>
      <c r="Q647" s="66" t="str">
        <f aca="false">IF(NOT(ISBLANK($S647)),LEFT($S647,12),"")</f>
        <v>05.27.01.01.</v>
      </c>
      <c r="R647" s="66" t="str">
        <f aca="false">IF(NOT(ISBLANK($S647)),LEFT($S647,18),"")</f>
        <v>05.27.01.01.01.01.</v>
      </c>
      <c r="S647" s="66" t="s">
        <v>2466</v>
      </c>
      <c r="T647" s="67" t="n">
        <v>5</v>
      </c>
    </row>
    <row r="648" customFormat="false" ht="10.15" hidden="false" customHeight="false" outlineLevel="0" collapsed="false">
      <c r="H648" s="66" t="str">
        <f aca="false">IF(NOT(ISBLANK($J648)),LEFT($J648,6),"")</f>
        <v/>
      </c>
      <c r="I648" s="66" t="str">
        <f aca="false">IF(NOT(ISBLANK($J648)),LEFT($J648,9),"")</f>
        <v/>
      </c>
      <c r="J648" s="66"/>
      <c r="L648" s="66" t="str">
        <f aca="false">IF(NOT(ISBLANK($N648)),LEFT($N648,9),"")</f>
        <v>06.02.18.</v>
      </c>
      <c r="M648" s="66" t="str">
        <f aca="false">IF(NOT(ISBLANK($N648)),LEFT($N648,12),"")</f>
        <v>06.02.18.01.</v>
      </c>
      <c r="N648" s="66" t="s">
        <v>2467</v>
      </c>
      <c r="O648" s="66" t="s">
        <v>2468</v>
      </c>
      <c r="P648" s="63" t="s">
        <v>54</v>
      </c>
      <c r="Q648" s="66" t="str">
        <f aca="false">IF(NOT(ISBLANK($S648)),LEFT($S648,12),"")</f>
        <v>05.27.02.01.</v>
      </c>
      <c r="R648" s="66" t="str">
        <f aca="false">IF(NOT(ISBLANK($S648)),LEFT($S648,18),"")</f>
        <v>05.27.02.01.01.01.</v>
      </c>
      <c r="S648" s="66" t="s">
        <v>2469</v>
      </c>
      <c r="T648" s="67" t="n">
        <v>5</v>
      </c>
    </row>
    <row r="649" customFormat="false" ht="10.15" hidden="false" customHeight="false" outlineLevel="0" collapsed="false">
      <c r="H649" s="66" t="str">
        <f aca="false">IF(NOT(ISBLANK($J649)),LEFT($J649,6),"")</f>
        <v/>
      </c>
      <c r="I649" s="66" t="str">
        <f aca="false">IF(NOT(ISBLANK($J649)),LEFT($J649,9),"")</f>
        <v/>
      </c>
      <c r="J649" s="66"/>
      <c r="L649" s="66" t="str">
        <f aca="false">IF(NOT(ISBLANK($N649)),LEFT($N649,9),"")</f>
        <v/>
      </c>
      <c r="M649" s="66" t="str">
        <f aca="false">IF(NOT(ISBLANK($N649)),LEFT($N649,12),"")</f>
        <v/>
      </c>
      <c r="N649" s="66"/>
      <c r="O649" s="66"/>
      <c r="P649" s="63" t="s">
        <v>54</v>
      </c>
      <c r="Q649" s="66" t="str">
        <f aca="false">IF(NOT(ISBLANK($S649)),LEFT($S649,12),"")</f>
        <v>05.27.03.01.</v>
      </c>
      <c r="R649" s="66" t="str">
        <f aca="false">IF(NOT(ISBLANK($S649)),LEFT($S649,18),"")</f>
        <v>05.27.03.01.01.01.</v>
      </c>
      <c r="S649" s="66" t="s">
        <v>2470</v>
      </c>
      <c r="T649" s="67" t="n">
        <v>10</v>
      </c>
    </row>
    <row r="650" customFormat="false" ht="10.15" hidden="false" customHeight="false" outlineLevel="0" collapsed="false">
      <c r="H650" s="66" t="str">
        <f aca="false">IF(NOT(ISBLANK($J650)),LEFT($J650,6),"")</f>
        <v/>
      </c>
      <c r="I650" s="66" t="str">
        <f aca="false">IF(NOT(ISBLANK($J650)),LEFT($J650,9),"")</f>
        <v/>
      </c>
      <c r="J650" s="66"/>
      <c r="L650" s="66" t="str">
        <f aca="false">IF(NOT(ISBLANK($N650)),LEFT($N650,9),"")</f>
        <v/>
      </c>
      <c r="M650" s="66" t="str">
        <f aca="false">IF(NOT(ISBLANK($N650)),LEFT($N650,12),"")</f>
        <v/>
      </c>
      <c r="N650" s="66"/>
      <c r="O650" s="66"/>
      <c r="P650" s="63" t="s">
        <v>54</v>
      </c>
      <c r="Q650" s="66" t="str">
        <f aca="false">IF(NOT(ISBLANK($S650)),LEFT($S650,12),"")</f>
        <v>05.28.01.01.</v>
      </c>
      <c r="R650" s="66" t="str">
        <f aca="false">IF(NOT(ISBLANK($S650)),LEFT($S650,18),"")</f>
        <v>05.28.01.01.01.01.</v>
      </c>
      <c r="S650" s="66" t="s">
        <v>2471</v>
      </c>
      <c r="T650" s="67" t="n">
        <v>21</v>
      </c>
    </row>
    <row r="651" customFormat="false" ht="10.15" hidden="false" customHeight="false" outlineLevel="0" collapsed="false">
      <c r="H651" s="66" t="str">
        <f aca="false">IF(NOT(ISBLANK($J651)),LEFT($J651,6),"")</f>
        <v/>
      </c>
      <c r="I651" s="66" t="str">
        <f aca="false">IF(NOT(ISBLANK($J651)),LEFT($J651,9),"")</f>
        <v/>
      </c>
      <c r="J651" s="66"/>
      <c r="L651" s="66" t="str">
        <f aca="false">IF(NOT(ISBLANK($N651)),LEFT($N651,9),"")</f>
        <v/>
      </c>
      <c r="M651" s="66" t="str">
        <f aca="false">IF(NOT(ISBLANK($N651)),LEFT($N651,12),"")</f>
        <v/>
      </c>
      <c r="N651" s="66"/>
      <c r="O651" s="66"/>
      <c r="P651" s="63" t="s">
        <v>54</v>
      </c>
      <c r="Q651" s="66" t="str">
        <f aca="false">IF(NOT(ISBLANK($S651)),LEFT($S651,12),"")</f>
        <v>05.28.01.02.</v>
      </c>
      <c r="R651" s="66" t="str">
        <f aca="false">IF(NOT(ISBLANK($S651)),LEFT($S651,18),"")</f>
        <v>05.28.01.02.01.01.</v>
      </c>
      <c r="S651" s="66" t="s">
        <v>2472</v>
      </c>
      <c r="T651" s="67" t="n">
        <v>42</v>
      </c>
    </row>
    <row r="652" customFormat="false" ht="10.15" hidden="false" customHeight="false" outlineLevel="0" collapsed="false">
      <c r="H652" s="66" t="str">
        <f aca="false">IF(NOT(ISBLANK($J652)),LEFT($J652,6),"")</f>
        <v/>
      </c>
      <c r="I652" s="66" t="str">
        <f aca="false">IF(NOT(ISBLANK($J652)),LEFT($J652,9),"")</f>
        <v/>
      </c>
      <c r="J652" s="66"/>
      <c r="L652" s="66" t="str">
        <f aca="false">IF(NOT(ISBLANK($N652)),LEFT($N652,9),"")</f>
        <v/>
      </c>
      <c r="M652" s="66" t="str">
        <f aca="false">IF(NOT(ISBLANK($N652)),LEFT($N652,12),"")</f>
        <v/>
      </c>
      <c r="N652" s="66"/>
      <c r="O652" s="66"/>
      <c r="P652" s="63" t="s">
        <v>54</v>
      </c>
      <c r="Q652" s="66" t="str">
        <f aca="false">IF(NOT(ISBLANK($S652)),LEFT($S652,12),"")</f>
        <v>05.28.01.03.</v>
      </c>
      <c r="R652" s="66" t="str">
        <f aca="false">IF(NOT(ISBLANK($S652)),LEFT($S652,18),"")</f>
        <v>05.28.01.03.01.01.</v>
      </c>
      <c r="S652" s="66" t="s">
        <v>2473</v>
      </c>
      <c r="T652" s="67" t="n">
        <v>83</v>
      </c>
    </row>
    <row r="653" customFormat="false" ht="10.15" hidden="false" customHeight="false" outlineLevel="0" collapsed="false">
      <c r="H653" s="66" t="str">
        <f aca="false">IF(NOT(ISBLANK($J653)),LEFT($J653,6),"")</f>
        <v/>
      </c>
      <c r="I653" s="66" t="str">
        <f aca="false">IF(NOT(ISBLANK($J653)),LEFT($J653,9),"")</f>
        <v/>
      </c>
      <c r="J653" s="66"/>
      <c r="L653" s="66" t="str">
        <f aca="false">IF(NOT(ISBLANK($N653)),LEFT($N653,9),"")</f>
        <v/>
      </c>
      <c r="M653" s="66" t="str">
        <f aca="false">IF(NOT(ISBLANK($N653)),LEFT($N653,12),"")</f>
        <v/>
      </c>
      <c r="N653" s="66"/>
      <c r="O653" s="66"/>
      <c r="P653" s="63" t="s">
        <v>54</v>
      </c>
      <c r="Q653" s="66" t="str">
        <f aca="false">IF(NOT(ISBLANK($S653)),LEFT($S653,12),"")</f>
        <v>05.28.02.01.</v>
      </c>
      <c r="R653" s="66" t="str">
        <f aca="false">IF(NOT(ISBLANK($S653)),LEFT($S653,18),"")</f>
        <v>05.28.02.01.01.01.</v>
      </c>
      <c r="S653" s="66" t="s">
        <v>2474</v>
      </c>
      <c r="T653" s="67" t="n">
        <v>21</v>
      </c>
    </row>
    <row r="654" customFormat="false" ht="10.15" hidden="false" customHeight="false" outlineLevel="0" collapsed="false">
      <c r="H654" s="66" t="str">
        <f aca="false">IF(NOT(ISBLANK($J654)),LEFT($J654,6),"")</f>
        <v/>
      </c>
      <c r="I654" s="66" t="str">
        <f aca="false">IF(NOT(ISBLANK($J654)),LEFT($J654,9),"")</f>
        <v/>
      </c>
      <c r="J654" s="66"/>
      <c r="L654" s="66" t="str">
        <f aca="false">IF(NOT(ISBLANK($N654)),LEFT($N654,9),"")</f>
        <v/>
      </c>
      <c r="M654" s="66" t="str">
        <f aca="false">IF(NOT(ISBLANK($N654)),LEFT($N654,12),"")</f>
        <v/>
      </c>
      <c r="N654" s="66"/>
      <c r="O654" s="66"/>
      <c r="P654" s="63" t="s">
        <v>54</v>
      </c>
      <c r="Q654" s="66" t="str">
        <f aca="false">IF(NOT(ISBLANK($S654)),LEFT($S654,12),"")</f>
        <v>05.28.03.01.</v>
      </c>
      <c r="R654" s="66" t="str">
        <f aca="false">IF(NOT(ISBLANK($S654)),LEFT($S654,18),"")</f>
        <v>05.28.03.01.01.01.</v>
      </c>
      <c r="S654" s="66" t="s">
        <v>2475</v>
      </c>
      <c r="T654" s="67" t="n">
        <v>11</v>
      </c>
    </row>
    <row r="655" customFormat="false" ht="10.15" hidden="false" customHeight="false" outlineLevel="0" collapsed="false">
      <c r="H655" s="66" t="str">
        <f aca="false">IF(NOT(ISBLANK($J655)),LEFT($J655,6),"")</f>
        <v/>
      </c>
      <c r="I655" s="66" t="str">
        <f aca="false">IF(NOT(ISBLANK($J655)),LEFT($J655,9),"")</f>
        <v/>
      </c>
      <c r="J655" s="66"/>
      <c r="L655" s="66" t="str">
        <f aca="false">IF(NOT(ISBLANK($N655)),LEFT($N655,9),"")</f>
        <v/>
      </c>
      <c r="M655" s="66" t="str">
        <f aca="false">IF(NOT(ISBLANK($N655)),LEFT($N655,12),"")</f>
        <v/>
      </c>
      <c r="N655" s="66"/>
      <c r="O655" s="66"/>
      <c r="P655" s="63" t="s">
        <v>54</v>
      </c>
      <c r="Q655" s="66" t="str">
        <f aca="false">IF(NOT(ISBLANK($S655)),LEFT($S655,12),"")</f>
        <v>05.28.03.02.</v>
      </c>
      <c r="R655" s="66" t="str">
        <f aca="false">IF(NOT(ISBLANK($S655)),LEFT($S655,18),"")</f>
        <v>05.28.03.02.01.01.</v>
      </c>
      <c r="S655" s="66" t="s">
        <v>2476</v>
      </c>
      <c r="T655" s="67" t="n">
        <v>21</v>
      </c>
    </row>
    <row r="656" customFormat="false" ht="10.15" hidden="false" customHeight="false" outlineLevel="0" collapsed="false">
      <c r="H656" s="66" t="str">
        <f aca="false">IF(NOT(ISBLANK($J656)),LEFT($J656,6),"")</f>
        <v/>
      </c>
      <c r="I656" s="66" t="str">
        <f aca="false">IF(NOT(ISBLANK($J656)),LEFT($J656,9),"")</f>
        <v/>
      </c>
      <c r="J656" s="66"/>
      <c r="L656" s="66" t="str">
        <f aca="false">IF(NOT(ISBLANK($N656)),LEFT($N656,9),"")</f>
        <v/>
      </c>
      <c r="M656" s="66" t="str">
        <f aca="false">IF(NOT(ISBLANK($N656)),LEFT($N656,12),"")</f>
        <v/>
      </c>
      <c r="N656" s="66"/>
      <c r="O656" s="66"/>
      <c r="P656" s="63" t="s">
        <v>54</v>
      </c>
      <c r="Q656" s="66" t="str">
        <f aca="false">IF(NOT(ISBLANK($S656)),LEFT($S656,12),"")</f>
        <v>05.28.03.03.</v>
      </c>
      <c r="R656" s="66" t="str">
        <f aca="false">IF(NOT(ISBLANK($S656)),LEFT($S656,18),"")</f>
        <v>05.28.03.03.01.01.</v>
      </c>
      <c r="S656" s="66" t="s">
        <v>2477</v>
      </c>
      <c r="T656" s="67" t="n">
        <v>42</v>
      </c>
    </row>
    <row r="657" customFormat="false" ht="10.15" hidden="false" customHeight="false" outlineLevel="0" collapsed="false">
      <c r="H657" s="66" t="str">
        <f aca="false">IF(NOT(ISBLANK($J657)),LEFT($J657,6),"")</f>
        <v/>
      </c>
      <c r="I657" s="66" t="str">
        <f aca="false">IF(NOT(ISBLANK($J657)),LEFT($J657,9),"")</f>
        <v/>
      </c>
      <c r="J657" s="66"/>
      <c r="L657" s="66" t="str">
        <f aca="false">IF(NOT(ISBLANK($N657)),LEFT($N657,9),"")</f>
        <v/>
      </c>
      <c r="M657" s="66" t="str">
        <f aca="false">IF(NOT(ISBLANK($N657)),LEFT($N657,12),"")</f>
        <v/>
      </c>
      <c r="N657" s="66"/>
      <c r="O657" s="66"/>
      <c r="P657" s="63" t="s">
        <v>54</v>
      </c>
      <c r="Q657" s="66" t="str">
        <f aca="false">IF(NOT(ISBLANK($S657)),LEFT($S657,12),"")</f>
        <v>05.28.04.01.</v>
      </c>
      <c r="R657" s="66" t="str">
        <f aca="false">IF(NOT(ISBLANK($S657)),LEFT($S657,18),"")</f>
        <v>05.28.04.01.01.01.</v>
      </c>
      <c r="S657" s="66" t="s">
        <v>2478</v>
      </c>
      <c r="T657" s="67" t="n">
        <v>42</v>
      </c>
    </row>
    <row r="658" customFormat="false" ht="10.15" hidden="false" customHeight="false" outlineLevel="0" collapsed="false">
      <c r="H658" s="66" t="str">
        <f aca="false">IF(NOT(ISBLANK($J658)),LEFT($J658,6),"")</f>
        <v/>
      </c>
      <c r="I658" s="66" t="str">
        <f aca="false">IF(NOT(ISBLANK($J658)),LEFT($J658,9),"")</f>
        <v/>
      </c>
      <c r="J658" s="66"/>
      <c r="L658" s="66" t="str">
        <f aca="false">IF(NOT(ISBLANK($N658)),LEFT($N658,9),"")</f>
        <v/>
      </c>
      <c r="M658" s="66" t="str">
        <f aca="false">IF(NOT(ISBLANK($N658)),LEFT($N658,12),"")</f>
        <v/>
      </c>
      <c r="N658" s="66"/>
      <c r="O658" s="66"/>
      <c r="P658" s="63" t="s">
        <v>54</v>
      </c>
      <c r="Q658" s="66" t="str">
        <f aca="false">IF(NOT(ISBLANK($S658)),LEFT($S658,12),"")</f>
        <v>05.28.04.02.</v>
      </c>
      <c r="R658" s="66" t="str">
        <f aca="false">IF(NOT(ISBLANK($S658)),LEFT($S658,18),"")</f>
        <v>05.28.04.02.01.01.</v>
      </c>
      <c r="S658" s="66" t="s">
        <v>2479</v>
      </c>
      <c r="T658" s="67" t="n">
        <v>63</v>
      </c>
    </row>
    <row r="659" customFormat="false" ht="10.15" hidden="false" customHeight="false" outlineLevel="0" collapsed="false">
      <c r="H659" s="66" t="str">
        <f aca="false">IF(NOT(ISBLANK($J659)),LEFT($J659,6),"")</f>
        <v/>
      </c>
      <c r="I659" s="66" t="str">
        <f aca="false">IF(NOT(ISBLANK($J659)),LEFT($J659,9),"")</f>
        <v/>
      </c>
      <c r="J659" s="66"/>
      <c r="L659" s="66" t="str">
        <f aca="false">IF(NOT(ISBLANK($N659)),LEFT($N659,9),"")</f>
        <v/>
      </c>
      <c r="M659" s="66" t="str">
        <f aca="false">IF(NOT(ISBLANK($N659)),LEFT($N659,12),"")</f>
        <v/>
      </c>
      <c r="N659" s="66"/>
      <c r="O659" s="66"/>
      <c r="P659" s="63" t="s">
        <v>54</v>
      </c>
      <c r="Q659" s="66" t="str">
        <f aca="false">IF(NOT(ISBLANK($S659)),LEFT($S659,12),"")</f>
        <v>05.28.04.03.</v>
      </c>
      <c r="R659" s="66" t="str">
        <f aca="false">IF(NOT(ISBLANK($S659)),LEFT($S659,18),"")</f>
        <v>05.28.04.03.01.01.</v>
      </c>
      <c r="S659" s="66" t="s">
        <v>2480</v>
      </c>
      <c r="T659" s="67" t="n">
        <v>104</v>
      </c>
    </row>
    <row r="660" customFormat="false" ht="10.15" hidden="false" customHeight="false" outlineLevel="0" collapsed="false">
      <c r="H660" s="66" t="str">
        <f aca="false">IF(NOT(ISBLANK($J660)),LEFT($J660,6),"")</f>
        <v/>
      </c>
      <c r="I660" s="66" t="str">
        <f aca="false">IF(NOT(ISBLANK($J660)),LEFT($J660,9),"")</f>
        <v/>
      </c>
      <c r="J660" s="66"/>
      <c r="L660" s="66" t="str">
        <f aca="false">IF(NOT(ISBLANK($N660)),LEFT($N660,9),"")</f>
        <v/>
      </c>
      <c r="M660" s="66" t="str">
        <f aca="false">IF(NOT(ISBLANK($N660)),LEFT($N660,12),"")</f>
        <v/>
      </c>
      <c r="N660" s="66"/>
      <c r="O660" s="66"/>
      <c r="P660" s="63" t="s">
        <v>54</v>
      </c>
      <c r="Q660" s="66" t="str">
        <f aca="false">IF(NOT(ISBLANK($S660)),LEFT($S660,12),"")</f>
        <v>05.28.05.01.</v>
      </c>
      <c r="R660" s="66" t="str">
        <f aca="false">IF(NOT(ISBLANK($S660)),LEFT($S660,18),"")</f>
        <v>05.28.05.01.01.01.</v>
      </c>
      <c r="S660" s="66" t="s">
        <v>2481</v>
      </c>
      <c r="T660" s="67" t="n">
        <v>21</v>
      </c>
    </row>
    <row r="661" customFormat="false" ht="10.15" hidden="false" customHeight="false" outlineLevel="0" collapsed="false">
      <c r="H661" s="66" t="str">
        <f aca="false">IF(NOT(ISBLANK($J661)),LEFT($J661,6),"")</f>
        <v/>
      </c>
      <c r="I661" s="66" t="str">
        <f aca="false">IF(NOT(ISBLANK($J661)),LEFT($J661,9),"")</f>
        <v/>
      </c>
      <c r="J661" s="66"/>
      <c r="L661" s="66" t="str">
        <f aca="false">IF(NOT(ISBLANK($N661)),LEFT($N661,9),"")</f>
        <v/>
      </c>
      <c r="M661" s="66" t="str">
        <f aca="false">IF(NOT(ISBLANK($N661)),LEFT($N661,12),"")</f>
        <v/>
      </c>
      <c r="N661" s="66"/>
      <c r="O661" s="66"/>
      <c r="P661" s="63" t="s">
        <v>54</v>
      </c>
      <c r="Q661" s="66" t="str">
        <f aca="false">IF(NOT(ISBLANK($S661)),LEFT($S661,12),"")</f>
        <v>05.28.05.02.</v>
      </c>
      <c r="R661" s="66" t="str">
        <f aca="false">IF(NOT(ISBLANK($S661)),LEFT($S661,18),"")</f>
        <v>05.28.05.02.01.01.</v>
      </c>
      <c r="S661" s="66" t="s">
        <v>2482</v>
      </c>
      <c r="T661" s="67" t="n">
        <v>42</v>
      </c>
    </row>
    <row r="662" customFormat="false" ht="10.15" hidden="false" customHeight="false" outlineLevel="0" collapsed="false">
      <c r="H662" s="66" t="str">
        <f aca="false">IF(NOT(ISBLANK($J662)),LEFT($J662,6),"")</f>
        <v/>
      </c>
      <c r="I662" s="66" t="str">
        <f aca="false">IF(NOT(ISBLANK($J662)),LEFT($J662,9),"")</f>
        <v/>
      </c>
      <c r="J662" s="66"/>
      <c r="L662" s="66" t="str">
        <f aca="false">IF(NOT(ISBLANK($N662)),LEFT($N662,9),"")</f>
        <v/>
      </c>
      <c r="M662" s="66" t="str">
        <f aca="false">IF(NOT(ISBLANK($N662)),LEFT($N662,12),"")</f>
        <v/>
      </c>
      <c r="N662" s="66"/>
      <c r="O662" s="66"/>
      <c r="P662" s="63" t="s">
        <v>54</v>
      </c>
      <c r="Q662" s="66" t="str">
        <f aca="false">IF(NOT(ISBLANK($S662)),LEFT($S662,12),"")</f>
        <v>05.28.05.03.</v>
      </c>
      <c r="R662" s="66" t="str">
        <f aca="false">IF(NOT(ISBLANK($S662)),LEFT($S662,18),"")</f>
        <v>05.28.05.03.01.01.</v>
      </c>
      <c r="S662" s="66" t="s">
        <v>2483</v>
      </c>
      <c r="T662" s="67" t="n">
        <v>84</v>
      </c>
    </row>
    <row r="663" customFormat="false" ht="10.15" hidden="false" customHeight="false" outlineLevel="0" collapsed="false">
      <c r="H663" s="66" t="str">
        <f aca="false">IF(NOT(ISBLANK($J663)),LEFT($J663,6),"")</f>
        <v/>
      </c>
      <c r="I663" s="66" t="str">
        <f aca="false">IF(NOT(ISBLANK($J663)),LEFT($J663,9),"")</f>
        <v/>
      </c>
      <c r="J663" s="66"/>
      <c r="L663" s="66" t="str">
        <f aca="false">IF(NOT(ISBLANK($N663)),LEFT($N663,9),"")</f>
        <v/>
      </c>
      <c r="M663" s="66" t="str">
        <f aca="false">IF(NOT(ISBLANK($N663)),LEFT($N663,12),"")</f>
        <v/>
      </c>
      <c r="N663" s="66"/>
      <c r="O663" s="66"/>
      <c r="P663" s="63" t="s">
        <v>54</v>
      </c>
      <c r="Q663" s="66" t="str">
        <f aca="false">IF(NOT(ISBLANK($S663)),LEFT($S663,12),"")</f>
        <v>05.28.06.01.</v>
      </c>
      <c r="R663" s="66" t="str">
        <f aca="false">IF(NOT(ISBLANK($S663)),LEFT($S663,18),"")</f>
        <v>05.28.06.01.01.01.</v>
      </c>
      <c r="S663" s="66" t="s">
        <v>2484</v>
      </c>
      <c r="T663" s="67" t="n">
        <v>83</v>
      </c>
    </row>
    <row r="664" customFormat="false" ht="10.15" hidden="false" customHeight="false" outlineLevel="0" collapsed="false">
      <c r="H664" s="66" t="str">
        <f aca="false">IF(NOT(ISBLANK($J664)),LEFT($J664,6),"")</f>
        <v/>
      </c>
      <c r="I664" s="66" t="str">
        <f aca="false">IF(NOT(ISBLANK($J664)),LEFT($J664,9),"")</f>
        <v/>
      </c>
      <c r="J664" s="66"/>
      <c r="L664" s="66" t="str">
        <f aca="false">IF(NOT(ISBLANK($N664)),LEFT($N664,9),"")</f>
        <v/>
      </c>
      <c r="M664" s="66" t="str">
        <f aca="false">IF(NOT(ISBLANK($N664)),LEFT($N664,12),"")</f>
        <v/>
      </c>
      <c r="N664" s="66"/>
      <c r="O664" s="66"/>
      <c r="P664" s="63" t="s">
        <v>54</v>
      </c>
      <c r="Q664" s="66" t="str">
        <f aca="false">IF(NOT(ISBLANK($S664)),LEFT($S664,12),"")</f>
        <v>05.28.07.01.</v>
      </c>
      <c r="R664" s="66" t="str">
        <f aca="false">IF(NOT(ISBLANK($S664)),LEFT($S664,18),"")</f>
        <v>05.28.07.01.01.01.</v>
      </c>
      <c r="S664" s="66" t="s">
        <v>2485</v>
      </c>
      <c r="T664" s="67" t="n">
        <v>104</v>
      </c>
    </row>
    <row r="665" customFormat="false" ht="10.15" hidden="false" customHeight="false" outlineLevel="0" collapsed="false">
      <c r="H665" s="66" t="str">
        <f aca="false">IF(NOT(ISBLANK($J665)),LEFT($J665,6),"")</f>
        <v/>
      </c>
      <c r="I665" s="66" t="str">
        <f aca="false">IF(NOT(ISBLANK($J665)),LEFT($J665,9),"")</f>
        <v/>
      </c>
      <c r="J665" s="66"/>
      <c r="L665" s="66" t="str">
        <f aca="false">IF(NOT(ISBLANK($N665)),LEFT($N665,9),"")</f>
        <v/>
      </c>
      <c r="M665" s="66" t="str">
        <f aca="false">IF(NOT(ISBLANK($N665)),LEFT($N665,12),"")</f>
        <v/>
      </c>
      <c r="N665" s="66"/>
      <c r="O665" s="66"/>
      <c r="P665" s="63" t="s">
        <v>54</v>
      </c>
      <c r="Q665" s="66" t="str">
        <f aca="false">IF(NOT(ISBLANK($S665)),LEFT($S665,12),"")</f>
        <v>05.28.08.01.</v>
      </c>
      <c r="R665" s="66" t="str">
        <f aca="false">IF(NOT(ISBLANK($S665)),LEFT($S665,18),"")</f>
        <v>05.28.08.01.01.01.</v>
      </c>
      <c r="S665" s="66" t="s">
        <v>2486</v>
      </c>
      <c r="T665" s="67" t="n">
        <v>21</v>
      </c>
    </row>
    <row r="666" customFormat="false" ht="10.15" hidden="false" customHeight="false" outlineLevel="0" collapsed="false">
      <c r="H666" s="66" t="str">
        <f aca="false">IF(NOT(ISBLANK($J666)),LEFT($J666,6),"")</f>
        <v/>
      </c>
      <c r="I666" s="66" t="str">
        <f aca="false">IF(NOT(ISBLANK($J666)),LEFT($J666,9),"")</f>
        <v/>
      </c>
      <c r="J666" s="66"/>
      <c r="L666" s="66" t="str">
        <f aca="false">IF(NOT(ISBLANK($N666)),LEFT($N666,9),"")</f>
        <v/>
      </c>
      <c r="M666" s="66" t="str">
        <f aca="false">IF(NOT(ISBLANK($N666)),LEFT($N666,12),"")</f>
        <v/>
      </c>
      <c r="N666" s="66"/>
      <c r="O666" s="66"/>
      <c r="P666" s="63" t="s">
        <v>54</v>
      </c>
      <c r="Q666" s="66" t="str">
        <f aca="false">IF(NOT(ISBLANK($S666)),LEFT($S666,12),"")</f>
        <v>05.28.08.02.</v>
      </c>
      <c r="R666" s="66" t="str">
        <f aca="false">IF(NOT(ISBLANK($S666)),LEFT($S666,18),"")</f>
        <v>05.28.08.02.01.01.</v>
      </c>
      <c r="S666" s="66" t="s">
        <v>2487</v>
      </c>
      <c r="T666" s="67" t="n">
        <v>42</v>
      </c>
    </row>
    <row r="667" customFormat="false" ht="10.15" hidden="false" customHeight="false" outlineLevel="0" collapsed="false">
      <c r="H667" s="66" t="str">
        <f aca="false">IF(NOT(ISBLANK($J667)),LEFT($J667,6),"")</f>
        <v/>
      </c>
      <c r="I667" s="66" t="str">
        <f aca="false">IF(NOT(ISBLANK($J667)),LEFT($J667,9),"")</f>
        <v/>
      </c>
      <c r="J667" s="66"/>
      <c r="L667" s="66" t="str">
        <f aca="false">IF(NOT(ISBLANK($N667)),LEFT($N667,9),"")</f>
        <v/>
      </c>
      <c r="M667" s="66" t="str">
        <f aca="false">IF(NOT(ISBLANK($N667)),LEFT($N667,12),"")</f>
        <v/>
      </c>
      <c r="N667" s="66"/>
      <c r="O667" s="66"/>
      <c r="P667" s="63" t="s">
        <v>54</v>
      </c>
      <c r="Q667" s="66" t="str">
        <f aca="false">IF(NOT(ISBLANK($S667)),LEFT($S667,12),"")</f>
        <v>06.01.01.01.</v>
      </c>
      <c r="R667" s="66" t="str">
        <f aca="false">IF(NOT(ISBLANK($S667)),LEFT($S667,18),"")</f>
        <v>06.01.01.01.01.01.</v>
      </c>
      <c r="S667" s="66" t="s">
        <v>2488</v>
      </c>
      <c r="T667" s="67" t="n">
        <v>1</v>
      </c>
    </row>
    <row r="668" customFormat="false" ht="10.15" hidden="false" customHeight="false" outlineLevel="0" collapsed="false">
      <c r="H668" s="66" t="str">
        <f aca="false">IF(NOT(ISBLANK($J668)),LEFT($J668,6),"")</f>
        <v/>
      </c>
      <c r="I668" s="66" t="str">
        <f aca="false">IF(NOT(ISBLANK($J668)),LEFT($J668,9),"")</f>
        <v/>
      </c>
      <c r="J668" s="66"/>
      <c r="L668" s="66" t="str">
        <f aca="false">IF(NOT(ISBLANK($N668)),LEFT($N668,9),"")</f>
        <v/>
      </c>
      <c r="M668" s="66" t="str">
        <f aca="false">IF(NOT(ISBLANK($N668)),LEFT($N668,12),"")</f>
        <v/>
      </c>
      <c r="N668" s="66"/>
      <c r="O668" s="66"/>
      <c r="P668" s="63" t="s">
        <v>54</v>
      </c>
      <c r="Q668" s="66" t="str">
        <f aca="false">IF(NOT(ISBLANK($S668)),LEFT($S668,12),"")</f>
        <v>06.01.02.01.</v>
      </c>
      <c r="R668" s="66" t="str">
        <f aca="false">IF(NOT(ISBLANK($S668)),LEFT($S668,18),"")</f>
        <v>06.01.02.01.01.01.</v>
      </c>
      <c r="S668" s="66" t="s">
        <v>2489</v>
      </c>
      <c r="T668" s="67" t="n">
        <v>1</v>
      </c>
    </row>
    <row r="669" customFormat="false" ht="10.15" hidden="false" customHeight="false" outlineLevel="0" collapsed="false">
      <c r="H669" s="66" t="str">
        <f aca="false">IF(NOT(ISBLANK($J669)),LEFT($J669,6),"")</f>
        <v/>
      </c>
      <c r="I669" s="66" t="str">
        <f aca="false">IF(NOT(ISBLANK($J669)),LEFT($J669,9),"")</f>
        <v/>
      </c>
      <c r="J669" s="66"/>
      <c r="L669" s="66" t="str">
        <f aca="false">IF(NOT(ISBLANK($N669)),LEFT($N669,9),"")</f>
        <v/>
      </c>
      <c r="M669" s="66" t="str">
        <f aca="false">IF(NOT(ISBLANK($N669)),LEFT($N669,12),"")</f>
        <v/>
      </c>
      <c r="N669" s="66"/>
      <c r="O669" s="66"/>
      <c r="P669" s="63" t="s">
        <v>54</v>
      </c>
      <c r="Q669" s="66" t="str">
        <f aca="false">IF(NOT(ISBLANK($S669)),LEFT($S669,12),"")</f>
        <v>06.01.03.01.</v>
      </c>
      <c r="R669" s="66" t="str">
        <f aca="false">IF(NOT(ISBLANK($S669)),LEFT($S669,18),"")</f>
        <v>06.01.03.01.01.01.</v>
      </c>
      <c r="S669" s="66" t="s">
        <v>2490</v>
      </c>
      <c r="T669" s="67" t="n">
        <v>0.5</v>
      </c>
    </row>
    <row r="670" customFormat="false" ht="10.15" hidden="false" customHeight="false" outlineLevel="0" collapsed="false">
      <c r="H670" s="66" t="str">
        <f aca="false">IF(NOT(ISBLANK($J670)),LEFT($J670,6),"")</f>
        <v/>
      </c>
      <c r="I670" s="66" t="str">
        <f aca="false">IF(NOT(ISBLANK($J670)),LEFT($J670,9),"")</f>
        <v/>
      </c>
      <c r="J670" s="66"/>
      <c r="L670" s="66" t="str">
        <f aca="false">IF(NOT(ISBLANK($N670)),LEFT($N670,9),"")</f>
        <v/>
      </c>
      <c r="M670" s="66" t="str">
        <f aca="false">IF(NOT(ISBLANK($N670)),LEFT($N670,12),"")</f>
        <v/>
      </c>
      <c r="N670" s="66"/>
      <c r="O670" s="66"/>
      <c r="P670" s="63" t="s">
        <v>54</v>
      </c>
      <c r="Q670" s="66" t="str">
        <f aca="false">IF(NOT(ISBLANK($S670)),LEFT($S670,12),"")</f>
        <v>06.01.04.01.</v>
      </c>
      <c r="R670" s="66" t="str">
        <f aca="false">IF(NOT(ISBLANK($S670)),LEFT($S670,18),"")</f>
        <v>06.01.04.01.01.01.</v>
      </c>
      <c r="S670" s="66" t="s">
        <v>2491</v>
      </c>
      <c r="T670" s="67" t="n">
        <v>0.5</v>
      </c>
    </row>
    <row r="671" customFormat="false" ht="10.15" hidden="false" customHeight="false" outlineLevel="0" collapsed="false">
      <c r="H671" s="66" t="str">
        <f aca="false">IF(NOT(ISBLANK($J671)),LEFT($J671,6),"")</f>
        <v/>
      </c>
      <c r="I671" s="66" t="str">
        <f aca="false">IF(NOT(ISBLANK($J671)),LEFT($J671,9),"")</f>
        <v/>
      </c>
      <c r="J671" s="66"/>
      <c r="L671" s="66" t="str">
        <f aca="false">IF(NOT(ISBLANK($N671)),LEFT($N671,9),"")</f>
        <v/>
      </c>
      <c r="M671" s="66" t="str">
        <f aca="false">IF(NOT(ISBLANK($N671)),LEFT($N671,12),"")</f>
        <v/>
      </c>
      <c r="N671" s="66"/>
      <c r="O671" s="66"/>
      <c r="P671" s="63" t="s">
        <v>54</v>
      </c>
      <c r="Q671" s="66" t="str">
        <f aca="false">IF(NOT(ISBLANK($S671)),LEFT($S671,12),"")</f>
        <v>06.01.05.01.</v>
      </c>
      <c r="R671" s="66" t="str">
        <f aca="false">IF(NOT(ISBLANK($S671)),LEFT($S671,18),"")</f>
        <v>06.01.05.01.01.01.</v>
      </c>
      <c r="S671" s="66" t="s">
        <v>2492</v>
      </c>
      <c r="T671" s="67" t="n">
        <v>0.5</v>
      </c>
    </row>
    <row r="672" customFormat="false" ht="10.15" hidden="false" customHeight="false" outlineLevel="0" collapsed="false">
      <c r="H672" s="66" t="str">
        <f aca="false">IF(NOT(ISBLANK($J672)),LEFT($J672,6),"")</f>
        <v/>
      </c>
      <c r="I672" s="66" t="str">
        <f aca="false">IF(NOT(ISBLANK($J672)),LEFT($J672,9),"")</f>
        <v/>
      </c>
      <c r="J672" s="66"/>
      <c r="L672" s="66" t="str">
        <f aca="false">IF(NOT(ISBLANK($N672)),LEFT($N672,9),"")</f>
        <v/>
      </c>
      <c r="M672" s="66" t="str">
        <f aca="false">IF(NOT(ISBLANK($N672)),LEFT($N672,12),"")</f>
        <v/>
      </c>
      <c r="N672" s="66"/>
      <c r="O672" s="66"/>
      <c r="P672" s="63" t="s">
        <v>54</v>
      </c>
      <c r="Q672" s="66" t="str">
        <f aca="false">IF(NOT(ISBLANK($S672)),LEFT($S672,12),"")</f>
        <v>06.01.06.01.</v>
      </c>
      <c r="R672" s="66" t="str">
        <f aca="false">IF(NOT(ISBLANK($S672)),LEFT($S672,18),"")</f>
        <v>06.01.06.01.01.01.</v>
      </c>
      <c r="S672" s="66" t="s">
        <v>2493</v>
      </c>
      <c r="T672" s="67" t="n">
        <v>1</v>
      </c>
    </row>
    <row r="673" customFormat="false" ht="10.15" hidden="false" customHeight="false" outlineLevel="0" collapsed="false">
      <c r="H673" s="66" t="str">
        <f aca="false">IF(NOT(ISBLANK($J673)),LEFT($J673,6),"")</f>
        <v/>
      </c>
      <c r="I673" s="66" t="str">
        <f aca="false">IF(NOT(ISBLANK($J673)),LEFT($J673,9),"")</f>
        <v/>
      </c>
      <c r="J673" s="66"/>
      <c r="L673" s="66" t="str">
        <f aca="false">IF(NOT(ISBLANK($N673)),LEFT($N673,9),"")</f>
        <v/>
      </c>
      <c r="M673" s="66" t="str">
        <f aca="false">IF(NOT(ISBLANK($N673)),LEFT($N673,12),"")</f>
        <v/>
      </c>
      <c r="N673" s="66"/>
      <c r="O673" s="66"/>
      <c r="P673" s="63" t="s">
        <v>54</v>
      </c>
      <c r="Q673" s="66" t="str">
        <f aca="false">IF(NOT(ISBLANK($S673)),LEFT($S673,12),"")</f>
        <v>06.01.07.01.</v>
      </c>
      <c r="R673" s="66" t="str">
        <f aca="false">IF(NOT(ISBLANK($S673)),LEFT($S673,18),"")</f>
        <v>06.01.07.01.01.01.</v>
      </c>
      <c r="S673" s="66" t="s">
        <v>2494</v>
      </c>
      <c r="T673" s="67" t="n">
        <v>0.7</v>
      </c>
    </row>
    <row r="674" customFormat="false" ht="10.15" hidden="false" customHeight="false" outlineLevel="0" collapsed="false">
      <c r="H674" s="66" t="str">
        <f aca="false">IF(NOT(ISBLANK($J674)),LEFT($J674,6),"")</f>
        <v/>
      </c>
      <c r="I674" s="66" t="str">
        <f aca="false">IF(NOT(ISBLANK($J674)),LEFT($J674,9),"")</f>
        <v/>
      </c>
      <c r="J674" s="66"/>
      <c r="L674" s="66" t="str">
        <f aca="false">IF(NOT(ISBLANK($N674)),LEFT($N674,9),"")</f>
        <v/>
      </c>
      <c r="M674" s="66" t="str">
        <f aca="false">IF(NOT(ISBLANK($N674)),LEFT($N674,12),"")</f>
        <v/>
      </c>
      <c r="N674" s="66"/>
      <c r="O674" s="66"/>
      <c r="P674" s="63" t="s">
        <v>54</v>
      </c>
      <c r="Q674" s="66" t="str">
        <f aca="false">IF(NOT(ISBLANK($S674)),LEFT($S674,12),"")</f>
        <v>06.01.08.01.</v>
      </c>
      <c r="R674" s="66" t="str">
        <f aca="false">IF(NOT(ISBLANK($S674)),LEFT($S674,18),"")</f>
        <v>06.01.08.01.01.01.</v>
      </c>
      <c r="S674" s="66" t="s">
        <v>2495</v>
      </c>
      <c r="T674" s="67" t="n">
        <v>2</v>
      </c>
    </row>
    <row r="675" customFormat="false" ht="10.15" hidden="false" customHeight="false" outlineLevel="0" collapsed="false">
      <c r="H675" s="66" t="str">
        <f aca="false">IF(NOT(ISBLANK($J675)),LEFT($J675,6),"")</f>
        <v/>
      </c>
      <c r="I675" s="66" t="str">
        <f aca="false">IF(NOT(ISBLANK($J675)),LEFT($J675,9),"")</f>
        <v/>
      </c>
      <c r="J675" s="66"/>
      <c r="L675" s="66" t="str">
        <f aca="false">IF(NOT(ISBLANK($N675)),LEFT($N675,9),"")</f>
        <v/>
      </c>
      <c r="M675" s="66" t="str">
        <f aca="false">IF(NOT(ISBLANK($N675)),LEFT($N675,12),"")</f>
        <v/>
      </c>
      <c r="N675" s="66"/>
      <c r="O675" s="66"/>
      <c r="P675" s="63" t="s">
        <v>54</v>
      </c>
      <c r="Q675" s="66" t="str">
        <f aca="false">IF(NOT(ISBLANK($S675)),LEFT($S675,12),"")</f>
        <v>06.02.01.01.</v>
      </c>
      <c r="R675" s="66" t="str">
        <f aca="false">IF(NOT(ISBLANK($S675)),LEFT($S675,18),"")</f>
        <v>06.02.01.01.01.01.</v>
      </c>
      <c r="S675" s="66" t="s">
        <v>2496</v>
      </c>
      <c r="T675" s="67" t="n">
        <v>1</v>
      </c>
    </row>
    <row r="676" customFormat="false" ht="10.15" hidden="false" customHeight="false" outlineLevel="0" collapsed="false">
      <c r="H676" s="66" t="str">
        <f aca="false">IF(NOT(ISBLANK($J676)),LEFT($J676,6),"")</f>
        <v/>
      </c>
      <c r="I676" s="66" t="str">
        <f aca="false">IF(NOT(ISBLANK($J676)),LEFT($J676,9),"")</f>
        <v/>
      </c>
      <c r="J676" s="66"/>
      <c r="L676" s="66" t="str">
        <f aca="false">IF(NOT(ISBLANK($N676)),LEFT($N676,9),"")</f>
        <v/>
      </c>
      <c r="M676" s="66" t="str">
        <f aca="false">IF(NOT(ISBLANK($N676)),LEFT($N676,12),"")</f>
        <v/>
      </c>
      <c r="N676" s="66"/>
      <c r="O676" s="66"/>
      <c r="P676" s="63" t="s">
        <v>54</v>
      </c>
      <c r="Q676" s="66" t="str">
        <f aca="false">IF(NOT(ISBLANK($S676)),LEFT($S676,12),"")</f>
        <v>06.02.02.01.</v>
      </c>
      <c r="R676" s="66" t="str">
        <f aca="false">IF(NOT(ISBLANK($S676)),LEFT($S676,18),"")</f>
        <v>06.02.02.01.01.01.</v>
      </c>
      <c r="S676" s="66" t="s">
        <v>2497</v>
      </c>
      <c r="T676" s="67" t="n">
        <v>1</v>
      </c>
    </row>
    <row r="677" customFormat="false" ht="10.15" hidden="false" customHeight="false" outlineLevel="0" collapsed="false">
      <c r="H677" s="66" t="str">
        <f aca="false">IF(NOT(ISBLANK($J677)),LEFT($J677,6),"")</f>
        <v/>
      </c>
      <c r="I677" s="66" t="str">
        <f aca="false">IF(NOT(ISBLANK($J677)),LEFT($J677,9),"")</f>
        <v/>
      </c>
      <c r="J677" s="66"/>
      <c r="L677" s="66" t="str">
        <f aca="false">IF(NOT(ISBLANK($N677)),LEFT($N677,9),"")</f>
        <v/>
      </c>
      <c r="M677" s="66" t="str">
        <f aca="false">IF(NOT(ISBLANK($N677)),LEFT($N677,12),"")</f>
        <v/>
      </c>
      <c r="N677" s="66"/>
      <c r="O677" s="66"/>
      <c r="P677" s="63" t="s">
        <v>54</v>
      </c>
      <c r="Q677" s="66" t="str">
        <f aca="false">IF(NOT(ISBLANK($S677)),LEFT($S677,12),"")</f>
        <v>06.02.03.01.</v>
      </c>
      <c r="R677" s="66" t="str">
        <f aca="false">IF(NOT(ISBLANK($S677)),LEFT($S677,18),"")</f>
        <v>06.02.03.01.01.01.</v>
      </c>
      <c r="S677" s="66" t="s">
        <v>2498</v>
      </c>
      <c r="T677" s="67" t="n">
        <v>8</v>
      </c>
    </row>
    <row r="678" customFormat="false" ht="10.15" hidden="false" customHeight="false" outlineLevel="0" collapsed="false">
      <c r="H678" s="66" t="str">
        <f aca="false">IF(NOT(ISBLANK($J678)),LEFT($J678,6),"")</f>
        <v/>
      </c>
      <c r="I678" s="66" t="str">
        <f aca="false">IF(NOT(ISBLANK($J678)),LEFT($J678,9),"")</f>
        <v/>
      </c>
      <c r="J678" s="66"/>
      <c r="L678" s="66" t="str">
        <f aca="false">IF(NOT(ISBLANK($N678)),LEFT($N678,9),"")</f>
        <v/>
      </c>
      <c r="M678" s="66" t="str">
        <f aca="false">IF(NOT(ISBLANK($N678)),LEFT($N678,12),"")</f>
        <v/>
      </c>
      <c r="N678" s="66"/>
      <c r="O678" s="66"/>
      <c r="P678" s="63" t="s">
        <v>54</v>
      </c>
      <c r="Q678" s="66" t="str">
        <f aca="false">IF(NOT(ISBLANK($S678)),LEFT($S678,12),"")</f>
        <v>06.02.04.01.</v>
      </c>
      <c r="R678" s="66" t="str">
        <f aca="false">IF(NOT(ISBLANK($S678)),LEFT($S678,18),"")</f>
        <v>06.02.04.01.01.01.</v>
      </c>
      <c r="S678" s="66" t="s">
        <v>2499</v>
      </c>
      <c r="T678" s="67" t="n">
        <v>4</v>
      </c>
    </row>
    <row r="679" customFormat="false" ht="10.15" hidden="false" customHeight="false" outlineLevel="0" collapsed="false">
      <c r="H679" s="66" t="str">
        <f aca="false">IF(NOT(ISBLANK($J679)),LEFT($J679,6),"")</f>
        <v/>
      </c>
      <c r="I679" s="66" t="str">
        <f aca="false">IF(NOT(ISBLANK($J679)),LEFT($J679,9),"")</f>
        <v/>
      </c>
      <c r="J679" s="66"/>
      <c r="L679" s="66" t="str">
        <f aca="false">IF(NOT(ISBLANK($N679)),LEFT($N679,9),"")</f>
        <v/>
      </c>
      <c r="M679" s="66" t="str">
        <f aca="false">IF(NOT(ISBLANK($N679)),LEFT($N679,12),"")</f>
        <v/>
      </c>
      <c r="N679" s="66"/>
      <c r="O679" s="66"/>
      <c r="P679" s="63" t="s">
        <v>54</v>
      </c>
      <c r="Q679" s="66" t="str">
        <f aca="false">IF(NOT(ISBLANK($S679)),LEFT($S679,12),"")</f>
        <v>06.02.05.01.</v>
      </c>
      <c r="R679" s="66" t="str">
        <f aca="false">IF(NOT(ISBLANK($S679)),LEFT($S679,18),"")</f>
        <v>06.02.05.01.01.01.</v>
      </c>
      <c r="S679" s="66" t="s">
        <v>2500</v>
      </c>
      <c r="T679" s="67" t="n">
        <v>3</v>
      </c>
    </row>
    <row r="680" customFormat="false" ht="10.15" hidden="false" customHeight="false" outlineLevel="0" collapsed="false">
      <c r="H680" s="66" t="str">
        <f aca="false">IF(NOT(ISBLANK($J680)),LEFT($J680,6),"")</f>
        <v/>
      </c>
      <c r="I680" s="66" t="str">
        <f aca="false">IF(NOT(ISBLANK($J680)),LEFT($J680,9),"")</f>
        <v/>
      </c>
      <c r="J680" s="66"/>
      <c r="L680" s="66" t="str">
        <f aca="false">IF(NOT(ISBLANK($N680)),LEFT($N680,9),"")</f>
        <v/>
      </c>
      <c r="M680" s="66" t="str">
        <f aca="false">IF(NOT(ISBLANK($N680)),LEFT($N680,12),"")</f>
        <v/>
      </c>
      <c r="N680" s="66"/>
      <c r="O680" s="66"/>
      <c r="P680" s="63" t="s">
        <v>54</v>
      </c>
      <c r="Q680" s="66" t="str">
        <f aca="false">IF(NOT(ISBLANK($S680)),LEFT($S680,12),"")</f>
        <v>06.02.06.01.</v>
      </c>
      <c r="R680" s="66" t="str">
        <f aca="false">IF(NOT(ISBLANK($S680)),LEFT($S680,18),"")</f>
        <v>06.02.06.01.01.01.</v>
      </c>
      <c r="S680" s="66" t="s">
        <v>2501</v>
      </c>
      <c r="T680" s="67" t="n">
        <v>0.5</v>
      </c>
    </row>
    <row r="681" customFormat="false" ht="10.15" hidden="false" customHeight="false" outlineLevel="0" collapsed="false">
      <c r="H681" s="66" t="str">
        <f aca="false">IF(NOT(ISBLANK($J681)),LEFT($J681,6),"")</f>
        <v/>
      </c>
      <c r="I681" s="66" t="str">
        <f aca="false">IF(NOT(ISBLANK($J681)),LEFT($J681,9),"")</f>
        <v/>
      </c>
      <c r="J681" s="66"/>
      <c r="L681" s="66" t="str">
        <f aca="false">IF(NOT(ISBLANK($N681)),LEFT($N681,9),"")</f>
        <v/>
      </c>
      <c r="M681" s="66" t="str">
        <f aca="false">IF(NOT(ISBLANK($N681)),LEFT($N681,12),"")</f>
        <v/>
      </c>
      <c r="N681" s="66"/>
      <c r="O681" s="66"/>
      <c r="P681" s="63" t="s">
        <v>54</v>
      </c>
      <c r="Q681" s="66" t="str">
        <f aca="false">IF(NOT(ISBLANK($S681)),LEFT($S681,12),"")</f>
        <v>06.02.07.01.</v>
      </c>
      <c r="R681" s="66" t="str">
        <f aca="false">IF(NOT(ISBLANK($S681)),LEFT($S681,18),"")</f>
        <v>06.02.07.01.01.01.</v>
      </c>
      <c r="S681" s="66" t="s">
        <v>2502</v>
      </c>
      <c r="T681" s="67" t="n">
        <v>0.1</v>
      </c>
    </row>
    <row r="682" customFormat="false" ht="10.15" hidden="false" customHeight="false" outlineLevel="0" collapsed="false">
      <c r="H682" s="66" t="str">
        <f aca="false">IF(NOT(ISBLANK($J682)),LEFT($J682,6),"")</f>
        <v/>
      </c>
      <c r="I682" s="66" t="str">
        <f aca="false">IF(NOT(ISBLANK($J682)),LEFT($J682,9),"")</f>
        <v/>
      </c>
      <c r="J682" s="66"/>
      <c r="L682" s="66" t="str">
        <f aca="false">IF(NOT(ISBLANK($N682)),LEFT($N682,9),"")</f>
        <v/>
      </c>
      <c r="M682" s="66" t="str">
        <f aca="false">IF(NOT(ISBLANK($N682)),LEFT($N682,12),"")</f>
        <v/>
      </c>
      <c r="N682" s="66"/>
      <c r="O682" s="66"/>
      <c r="P682" s="63" t="s">
        <v>54</v>
      </c>
      <c r="Q682" s="66" t="str">
        <f aca="false">IF(NOT(ISBLANK($S682)),LEFT($S682,12),"")</f>
        <v>06.02.08.01.</v>
      </c>
      <c r="R682" s="66" t="str">
        <f aca="false">IF(NOT(ISBLANK($S682)),LEFT($S682,18),"")</f>
        <v>06.02.08.01.01.01.</v>
      </c>
      <c r="S682" s="66" t="s">
        <v>2503</v>
      </c>
      <c r="T682" s="67" t="n">
        <v>0.5</v>
      </c>
    </row>
    <row r="683" customFormat="false" ht="10.15" hidden="false" customHeight="false" outlineLevel="0" collapsed="false">
      <c r="H683" s="66" t="str">
        <f aca="false">IF(NOT(ISBLANK($J683)),LEFT($J683,6),"")</f>
        <v/>
      </c>
      <c r="I683" s="66" t="str">
        <f aca="false">IF(NOT(ISBLANK($J683)),LEFT($J683,9),"")</f>
        <v/>
      </c>
      <c r="J683" s="66"/>
      <c r="L683" s="66" t="str">
        <f aca="false">IF(NOT(ISBLANK($N683)),LEFT($N683,9),"")</f>
        <v/>
      </c>
      <c r="M683" s="66" t="str">
        <f aca="false">IF(NOT(ISBLANK($N683)),LEFT($N683,12),"")</f>
        <v/>
      </c>
      <c r="N683" s="66"/>
      <c r="O683" s="66"/>
      <c r="P683" s="63" t="s">
        <v>54</v>
      </c>
      <c r="Q683" s="66" t="str">
        <f aca="false">IF(NOT(ISBLANK($S683)),LEFT($S683,12),"")</f>
        <v>06.02.09.01.</v>
      </c>
      <c r="R683" s="66" t="str">
        <f aca="false">IF(NOT(ISBLANK($S683)),LEFT($S683,18),"")</f>
        <v>06.02.09.01.01.01.</v>
      </c>
      <c r="S683" s="66" t="s">
        <v>2504</v>
      </c>
      <c r="T683" s="67" t="n">
        <v>0.05</v>
      </c>
    </row>
    <row r="684" customFormat="false" ht="10.15" hidden="false" customHeight="false" outlineLevel="0" collapsed="false">
      <c r="H684" s="66" t="str">
        <f aca="false">IF(NOT(ISBLANK($J684)),LEFT($J684,6),"")</f>
        <v/>
      </c>
      <c r="I684" s="66" t="str">
        <f aca="false">IF(NOT(ISBLANK($J684)),LEFT($J684,9),"")</f>
        <v/>
      </c>
      <c r="J684" s="66"/>
      <c r="L684" s="66" t="str">
        <f aca="false">IF(NOT(ISBLANK($N684)),LEFT($N684,9),"")</f>
        <v/>
      </c>
      <c r="M684" s="66" t="str">
        <f aca="false">IF(NOT(ISBLANK($N684)),LEFT($N684,12),"")</f>
        <v/>
      </c>
      <c r="N684" s="66"/>
      <c r="O684" s="66"/>
      <c r="P684" s="63" t="s">
        <v>54</v>
      </c>
      <c r="Q684" s="66" t="str">
        <f aca="false">IF(NOT(ISBLANK($S684)),LEFT($S684,12),"")</f>
        <v>06.02.10.01.</v>
      </c>
      <c r="R684" s="66" t="str">
        <f aca="false">IF(NOT(ISBLANK($S684)),LEFT($S684,18),"")</f>
        <v>06.02.10.01.01.01.</v>
      </c>
      <c r="S684" s="66" t="s">
        <v>2505</v>
      </c>
      <c r="T684" s="67" t="n">
        <v>1</v>
      </c>
    </row>
    <row r="685" customFormat="false" ht="10.15" hidden="false" customHeight="false" outlineLevel="0" collapsed="false">
      <c r="H685" s="66" t="str">
        <f aca="false">IF(NOT(ISBLANK($J685)),LEFT($J685,6),"")</f>
        <v/>
      </c>
      <c r="I685" s="66" t="str">
        <f aca="false">IF(NOT(ISBLANK($J685)),LEFT($J685,9),"")</f>
        <v/>
      </c>
      <c r="J685" s="66"/>
      <c r="L685" s="66" t="str">
        <f aca="false">IF(NOT(ISBLANK($N685)),LEFT($N685,9),"")</f>
        <v/>
      </c>
      <c r="M685" s="66" t="str">
        <f aca="false">IF(NOT(ISBLANK($N685)),LEFT($N685,12),"")</f>
        <v/>
      </c>
      <c r="N685" s="66"/>
      <c r="O685" s="66"/>
      <c r="P685" s="63" t="s">
        <v>54</v>
      </c>
      <c r="Q685" s="66" t="str">
        <f aca="false">IF(NOT(ISBLANK($S685)),LEFT($S685,12),"")</f>
        <v>06.02.11.01.</v>
      </c>
      <c r="R685" s="66" t="str">
        <f aca="false">IF(NOT(ISBLANK($S685)),LEFT($S685,18),"")</f>
        <v>06.02.11.01.01.01.</v>
      </c>
      <c r="S685" s="66" t="s">
        <v>2506</v>
      </c>
      <c r="T685" s="67" t="n">
        <v>6</v>
      </c>
    </row>
    <row r="686" customFormat="false" ht="10.15" hidden="false" customHeight="false" outlineLevel="0" collapsed="false">
      <c r="H686" s="66" t="str">
        <f aca="false">IF(NOT(ISBLANK($J686)),LEFT($J686,6),"")</f>
        <v/>
      </c>
      <c r="I686" s="66" t="str">
        <f aca="false">IF(NOT(ISBLANK($J686)),LEFT($J686,9),"")</f>
        <v/>
      </c>
      <c r="J686" s="66"/>
      <c r="L686" s="66" t="str">
        <f aca="false">IF(NOT(ISBLANK($N686)),LEFT($N686,9),"")</f>
        <v/>
      </c>
      <c r="M686" s="66" t="str">
        <f aca="false">IF(NOT(ISBLANK($N686)),LEFT($N686,12),"")</f>
        <v/>
      </c>
      <c r="N686" s="66"/>
      <c r="O686" s="66"/>
      <c r="P686" s="63" t="s">
        <v>54</v>
      </c>
      <c r="Q686" s="66" t="str">
        <f aca="false">IF(NOT(ISBLANK($S686)),LEFT($S686,12),"")</f>
        <v>06.02.12.01.</v>
      </c>
      <c r="R686" s="66" t="str">
        <f aca="false">IF(NOT(ISBLANK($S686)),LEFT($S686,18),"")</f>
        <v>06.02.12.01.01.01.</v>
      </c>
      <c r="S686" s="66" t="s">
        <v>2507</v>
      </c>
      <c r="T686" s="67" t="n">
        <v>3</v>
      </c>
    </row>
    <row r="687" customFormat="false" ht="10.15" hidden="false" customHeight="false" outlineLevel="0" collapsed="false">
      <c r="H687" s="66" t="str">
        <f aca="false">IF(NOT(ISBLANK($J687)),LEFT($J687,6),"")</f>
        <v/>
      </c>
      <c r="I687" s="66" t="str">
        <f aca="false">IF(NOT(ISBLANK($J687)),LEFT($J687,9),"")</f>
        <v/>
      </c>
      <c r="J687" s="66"/>
      <c r="L687" s="66" t="str">
        <f aca="false">IF(NOT(ISBLANK($N687)),LEFT($N687,9),"")</f>
        <v/>
      </c>
      <c r="M687" s="66" t="str">
        <f aca="false">IF(NOT(ISBLANK($N687)),LEFT($N687,12),"")</f>
        <v/>
      </c>
      <c r="N687" s="66"/>
      <c r="O687" s="66"/>
      <c r="P687" s="63" t="s">
        <v>54</v>
      </c>
      <c r="Q687" s="66" t="str">
        <f aca="false">IF(NOT(ISBLANK($S687)),LEFT($S687,12),"")</f>
        <v>06.02.13.01.</v>
      </c>
      <c r="R687" s="66" t="str">
        <f aca="false">IF(NOT(ISBLANK($S687)),LEFT($S687,18),"")</f>
        <v>06.02.13.01.01.01.</v>
      </c>
      <c r="S687" s="66" t="s">
        <v>2508</v>
      </c>
      <c r="T687" s="67" t="n">
        <v>8</v>
      </c>
    </row>
    <row r="688" customFormat="false" ht="10.15" hidden="false" customHeight="false" outlineLevel="0" collapsed="false">
      <c r="H688" s="66" t="str">
        <f aca="false">IF(NOT(ISBLANK($J688)),LEFT($J688,6),"")</f>
        <v/>
      </c>
      <c r="I688" s="66" t="str">
        <f aca="false">IF(NOT(ISBLANK($J688)),LEFT($J688,9),"")</f>
        <v/>
      </c>
      <c r="J688" s="66"/>
      <c r="L688" s="66" t="str">
        <f aca="false">IF(NOT(ISBLANK($N688)),LEFT($N688,9),"")</f>
        <v/>
      </c>
      <c r="M688" s="66" t="str">
        <f aca="false">IF(NOT(ISBLANK($N688)),LEFT($N688,12),"")</f>
        <v/>
      </c>
      <c r="N688" s="66"/>
      <c r="O688" s="66"/>
      <c r="P688" s="63" t="s">
        <v>54</v>
      </c>
      <c r="Q688" s="66" t="str">
        <f aca="false">IF(NOT(ISBLANK($S688)),LEFT($S688,12),"")</f>
        <v>06.02.14.01.</v>
      </c>
      <c r="R688" s="66" t="str">
        <f aca="false">IF(NOT(ISBLANK($S688)),LEFT($S688,18),"")</f>
        <v>06.02.14.01.01.01.</v>
      </c>
      <c r="S688" s="66" t="s">
        <v>2509</v>
      </c>
      <c r="T688" s="67" t="n">
        <v>2</v>
      </c>
    </row>
    <row r="689" customFormat="false" ht="10.15" hidden="false" customHeight="false" outlineLevel="0" collapsed="false">
      <c r="H689" s="66" t="str">
        <f aca="false">IF(NOT(ISBLANK($J689)),LEFT($J689,6),"")</f>
        <v/>
      </c>
      <c r="I689" s="66" t="str">
        <f aca="false">IF(NOT(ISBLANK($J689)),LEFT($J689,9),"")</f>
        <v/>
      </c>
      <c r="J689" s="66"/>
      <c r="L689" s="66" t="str">
        <f aca="false">IF(NOT(ISBLANK($N689)),LEFT($N689,9),"")</f>
        <v/>
      </c>
      <c r="M689" s="66" t="str">
        <f aca="false">IF(NOT(ISBLANK($N689)),LEFT($N689,12),"")</f>
        <v/>
      </c>
      <c r="N689" s="66"/>
      <c r="O689" s="66"/>
      <c r="P689" s="63" t="s">
        <v>54</v>
      </c>
      <c r="Q689" s="66" t="str">
        <f aca="false">IF(NOT(ISBLANK($S689)),LEFT($S689,12),"")</f>
        <v>06.02.15.01.</v>
      </c>
      <c r="R689" s="66" t="str">
        <f aca="false">IF(NOT(ISBLANK($S689)),LEFT($S689,18),"")</f>
        <v>06.02.15.01.01.01.</v>
      </c>
      <c r="S689" s="66" t="s">
        <v>2510</v>
      </c>
      <c r="T689" s="67" t="n">
        <v>4</v>
      </c>
    </row>
    <row r="690" customFormat="false" ht="10.15" hidden="false" customHeight="false" outlineLevel="0" collapsed="false">
      <c r="H690" s="66" t="str">
        <f aca="false">IF(NOT(ISBLANK($J690)),LEFT($J690,6),"")</f>
        <v/>
      </c>
      <c r="I690" s="66" t="str">
        <f aca="false">IF(NOT(ISBLANK($J690)),LEFT($J690,9),"")</f>
        <v/>
      </c>
      <c r="J690" s="66"/>
      <c r="L690" s="66" t="str">
        <f aca="false">IF(NOT(ISBLANK($N690)),LEFT($N690,9),"")</f>
        <v/>
      </c>
      <c r="M690" s="66" t="str">
        <f aca="false">IF(NOT(ISBLANK($N690)),LEFT($N690,12),"")</f>
        <v/>
      </c>
      <c r="N690" s="66"/>
      <c r="O690" s="66"/>
      <c r="P690" s="63" t="s">
        <v>54</v>
      </c>
      <c r="Q690" s="66" t="str">
        <f aca="false">IF(NOT(ISBLANK($S690)),LEFT($S690,12),"")</f>
        <v>06.02.16.01.</v>
      </c>
      <c r="R690" s="66" t="str">
        <f aca="false">IF(NOT(ISBLANK($S690)),LEFT($S690,18),"")</f>
        <v>06.02.16.01.01.01.</v>
      </c>
      <c r="S690" s="66" t="s">
        <v>2511</v>
      </c>
      <c r="T690" s="67" t="n">
        <v>1</v>
      </c>
    </row>
    <row r="691" customFormat="false" ht="10.15" hidden="false" customHeight="false" outlineLevel="0" collapsed="false">
      <c r="H691" s="66" t="str">
        <f aca="false">IF(NOT(ISBLANK($J691)),LEFT($J691,6),"")</f>
        <v/>
      </c>
      <c r="I691" s="66" t="str">
        <f aca="false">IF(NOT(ISBLANK($J691)),LEFT($J691,9),"")</f>
        <v/>
      </c>
      <c r="J691" s="66"/>
      <c r="L691" s="66" t="str">
        <f aca="false">IF(NOT(ISBLANK($N691)),LEFT($N691,9),"")</f>
        <v/>
      </c>
      <c r="M691" s="66" t="str">
        <f aca="false">IF(NOT(ISBLANK($N691)),LEFT($N691,12),"")</f>
        <v/>
      </c>
      <c r="N691" s="66"/>
      <c r="O691" s="66"/>
      <c r="P691" s="63" t="s">
        <v>54</v>
      </c>
      <c r="Q691" s="66" t="str">
        <f aca="false">IF(NOT(ISBLANK($S691)),LEFT($S691,12),"")</f>
        <v>06.02.17.01.</v>
      </c>
      <c r="R691" s="66" t="str">
        <f aca="false">IF(NOT(ISBLANK($S691)),LEFT($S691,18),"")</f>
        <v>06.02.17.01.01.01.</v>
      </c>
      <c r="S691" s="66" t="s">
        <v>2512</v>
      </c>
      <c r="T691" s="67" t="n">
        <v>6</v>
      </c>
    </row>
    <row r="692" customFormat="false" ht="10.15" hidden="false" customHeight="false" outlineLevel="0" collapsed="false">
      <c r="H692" s="66" t="str">
        <f aca="false">IF(NOT(ISBLANK($J692)),LEFT($J692,6),"")</f>
        <v/>
      </c>
      <c r="I692" s="66" t="str">
        <f aca="false">IF(NOT(ISBLANK($J692)),LEFT($J692,9),"")</f>
        <v/>
      </c>
      <c r="J692" s="66"/>
      <c r="L692" s="66" t="str">
        <f aca="false">IF(NOT(ISBLANK($N692)),LEFT($N692,9),"")</f>
        <v/>
      </c>
      <c r="M692" s="66" t="str">
        <f aca="false">IF(NOT(ISBLANK($N692)),LEFT($N692,12),"")</f>
        <v/>
      </c>
      <c r="N692" s="66"/>
      <c r="O692" s="66"/>
      <c r="P692" s="63" t="s">
        <v>54</v>
      </c>
      <c r="Q692" s="66" t="str">
        <f aca="false">IF(NOT(ISBLANK($S692)),LEFT($S692,12),"")</f>
        <v>06.02.18.01.</v>
      </c>
      <c r="R692" s="66" t="str">
        <f aca="false">IF(NOT(ISBLANK($S692)),LEFT($S692,18),"")</f>
        <v>06.02.18.01.01.01.</v>
      </c>
      <c r="S692" s="66" t="s">
        <v>2513</v>
      </c>
      <c r="T692" s="67" t="n">
        <v>10</v>
      </c>
    </row>
    <row r="693" customFormat="false" ht="10.15" hidden="false" customHeight="false" outlineLevel="0" collapsed="false">
      <c r="H693" s="66" t="str">
        <f aca="false">IF(NOT(ISBLANK($J693)),LEFT($J693,6),"")</f>
        <v/>
      </c>
      <c r="I693" s="66" t="str">
        <f aca="false">IF(NOT(ISBLANK($J693)),LEFT($J693,9),"")</f>
        <v/>
      </c>
      <c r="J693" s="66"/>
      <c r="L693" s="66" t="str">
        <f aca="false">IF(NOT(ISBLANK($N693)),LEFT($N693,9),"")</f>
        <v/>
      </c>
      <c r="M693" s="66" t="str">
        <f aca="false">IF(NOT(ISBLANK($N693)),LEFT($N693,12),"")</f>
        <v/>
      </c>
      <c r="N693" s="66"/>
      <c r="O693" s="66"/>
      <c r="P693" s="63" t="s">
        <v>54</v>
      </c>
      <c r="Q693" s="66"/>
      <c r="R693" s="66"/>
      <c r="S693" s="66"/>
      <c r="T693" s="67"/>
    </row>
    <row r="694" customFormat="false" ht="10.15" hidden="false" customHeight="false" outlineLevel="0" collapsed="false">
      <c r="H694" s="66" t="str">
        <f aca="false">IF(NOT(ISBLANK($J694)),LEFT($J694,6),"")</f>
        <v/>
      </c>
      <c r="I694" s="66" t="str">
        <f aca="false">IF(NOT(ISBLANK($J694)),LEFT($J694,9),"")</f>
        <v/>
      </c>
      <c r="J694" s="66"/>
      <c r="L694" s="66" t="str">
        <f aca="false">IF(NOT(ISBLANK($N694)),LEFT($N694,9),"")</f>
        <v/>
      </c>
      <c r="M694" s="66" t="str">
        <f aca="false">IF(NOT(ISBLANK($N694)),LEFT($N694,12),"")</f>
        <v/>
      </c>
      <c r="N694" s="66"/>
      <c r="O694" s="66"/>
      <c r="P694" s="63" t="s">
        <v>54</v>
      </c>
      <c r="Q694" s="66"/>
      <c r="R694" s="66"/>
      <c r="S694" s="66"/>
      <c r="T694" s="67"/>
    </row>
    <row r="695" customFormat="false" ht="10.15" hidden="false" customHeight="false" outlineLevel="0" collapsed="false">
      <c r="H695" s="66" t="str">
        <f aca="false">IF(NOT(ISBLANK($J695)),LEFT($J695,6),"")</f>
        <v/>
      </c>
      <c r="I695" s="66" t="str">
        <f aca="false">IF(NOT(ISBLANK($J695)),LEFT($J695,9),"")</f>
        <v/>
      </c>
      <c r="J695" s="66"/>
      <c r="L695" s="66" t="str">
        <f aca="false">IF(NOT(ISBLANK($N695)),LEFT($N695,9),"")</f>
        <v/>
      </c>
      <c r="M695" s="66" t="str">
        <f aca="false">IF(NOT(ISBLANK($N695)),LEFT($N695,12),"")</f>
        <v/>
      </c>
      <c r="N695" s="66"/>
      <c r="O695" s="66"/>
      <c r="P695" s="63" t="s">
        <v>54</v>
      </c>
      <c r="Q695" s="66"/>
      <c r="R695" s="66"/>
      <c r="S695" s="66"/>
      <c r="T695" s="67"/>
    </row>
    <row r="696" customFormat="false" ht="10.15" hidden="false" customHeight="false" outlineLevel="0" collapsed="false">
      <c r="H696" s="66" t="str">
        <f aca="false">IF(NOT(ISBLANK($J696)),LEFT($J696,6),"")</f>
        <v/>
      </c>
      <c r="I696" s="66" t="str">
        <f aca="false">IF(NOT(ISBLANK($J696)),LEFT($J696,9),"")</f>
        <v/>
      </c>
      <c r="J696" s="66"/>
      <c r="L696" s="66" t="str">
        <f aca="false">IF(NOT(ISBLANK($N696)),LEFT($N696,9),"")</f>
        <v/>
      </c>
      <c r="M696" s="66" t="str">
        <f aca="false">IF(NOT(ISBLANK($N696)),LEFT($N696,12),"")</f>
        <v/>
      </c>
      <c r="N696" s="66"/>
      <c r="O696" s="66"/>
      <c r="P696" s="63" t="s">
        <v>54</v>
      </c>
      <c r="Q696" s="66"/>
      <c r="R696" s="66"/>
      <c r="S696" s="66"/>
      <c r="T696" s="67"/>
    </row>
    <row r="697" customFormat="false" ht="10.15" hidden="false" customHeight="false" outlineLevel="0" collapsed="false">
      <c r="H697" s="66" t="str">
        <f aca="false">IF(NOT(ISBLANK($J697)),LEFT($J697,6),"")</f>
        <v/>
      </c>
      <c r="I697" s="66" t="str">
        <f aca="false">IF(NOT(ISBLANK($J697)),LEFT($J697,9),"")</f>
        <v/>
      </c>
      <c r="J697" s="66"/>
      <c r="L697" s="66" t="str">
        <f aca="false">IF(NOT(ISBLANK($N697)),LEFT($N697,9),"")</f>
        <v/>
      </c>
      <c r="M697" s="66" t="str">
        <f aca="false">IF(NOT(ISBLANK($N697)),LEFT($N697,12),"")</f>
        <v/>
      </c>
      <c r="N697" s="66"/>
      <c r="O697" s="66"/>
      <c r="P697" s="63" t="s">
        <v>54</v>
      </c>
      <c r="Q697" s="66"/>
      <c r="R697" s="66"/>
      <c r="S697" s="66"/>
      <c r="T697" s="67"/>
    </row>
    <row r="698" customFormat="false" ht="10.15" hidden="false" customHeight="false" outlineLevel="0" collapsed="false">
      <c r="H698" s="66" t="str">
        <f aca="false">IF(NOT(ISBLANK($J698)),LEFT($J698,6),"")</f>
        <v/>
      </c>
      <c r="I698" s="66" t="str">
        <f aca="false">IF(NOT(ISBLANK($J698)),LEFT($J698,9),"")</f>
        <v/>
      </c>
      <c r="J698" s="66"/>
      <c r="L698" s="66" t="str">
        <f aca="false">IF(NOT(ISBLANK($N698)),LEFT($N698,9),"")</f>
        <v/>
      </c>
      <c r="M698" s="66" t="str">
        <f aca="false">IF(NOT(ISBLANK($N698)),LEFT($N698,12),"")</f>
        <v/>
      </c>
      <c r="N698" s="66"/>
      <c r="O698" s="66"/>
      <c r="P698" s="63" t="s">
        <v>54</v>
      </c>
      <c r="Q698" s="66"/>
      <c r="R698" s="66"/>
      <c r="S698" s="66"/>
      <c r="T698" s="67"/>
    </row>
    <row r="699" customFormat="false" ht="10.15" hidden="false" customHeight="false" outlineLevel="0" collapsed="false">
      <c r="H699" s="66" t="str">
        <f aca="false">IF(NOT(ISBLANK($J699)),LEFT($J699,6),"")</f>
        <v/>
      </c>
      <c r="I699" s="66" t="str">
        <f aca="false">IF(NOT(ISBLANK($J699)),LEFT($J699,9),"")</f>
        <v/>
      </c>
      <c r="J699" s="66"/>
      <c r="L699" s="66" t="str">
        <f aca="false">IF(NOT(ISBLANK($N699)),LEFT($N699,9),"")</f>
        <v/>
      </c>
      <c r="M699" s="66" t="str">
        <f aca="false">IF(NOT(ISBLANK($N699)),LEFT($N699,12),"")</f>
        <v/>
      </c>
      <c r="N699" s="66"/>
      <c r="O699" s="66"/>
      <c r="P699" s="63" t="s">
        <v>54</v>
      </c>
      <c r="Q699" s="66"/>
      <c r="R699" s="66"/>
      <c r="S699" s="66"/>
      <c r="T699" s="67"/>
    </row>
    <row r="700" customFormat="false" ht="10.15" hidden="false" customHeight="false" outlineLevel="0" collapsed="false">
      <c r="H700" s="66" t="str">
        <f aca="false">IF(NOT(ISBLANK($J700)),LEFT($J700,6),"")</f>
        <v/>
      </c>
      <c r="I700" s="66" t="str">
        <f aca="false">IF(NOT(ISBLANK($J700)),LEFT($J700,9),"")</f>
        <v/>
      </c>
      <c r="J700" s="66"/>
      <c r="P700" s="63" t="s">
        <v>54</v>
      </c>
      <c r="Q700" s="66"/>
      <c r="R700" s="66"/>
      <c r="S700" s="66"/>
      <c r="T700" s="67"/>
    </row>
    <row r="701" customFormat="false" ht="10.15" hidden="false" customHeight="false" outlineLevel="0" collapsed="false">
      <c r="H701" s="66" t="str">
        <f aca="false">IF(NOT(ISBLANK($J701)),LEFT($J701,6),"")</f>
        <v/>
      </c>
      <c r="I701" s="66" t="str">
        <f aca="false">IF(NOT(ISBLANK($J701)),LEFT($J701,9),"")</f>
        <v/>
      </c>
      <c r="J701" s="66"/>
      <c r="P701" s="63" t="s">
        <v>54</v>
      </c>
      <c r="Q701" s="66"/>
      <c r="R701" s="66"/>
      <c r="S701" s="66"/>
      <c r="T701" s="67"/>
    </row>
    <row r="702" customFormat="false" ht="10.15" hidden="false" customHeight="false" outlineLevel="0" collapsed="false">
      <c r="H702" s="66" t="str">
        <f aca="false">IF(NOT(ISBLANK($J702)),LEFT($J702,6),"")</f>
        <v/>
      </c>
      <c r="I702" s="66" t="str">
        <f aca="false">IF(NOT(ISBLANK($J702)),LEFT($J702,9),"")</f>
        <v/>
      </c>
      <c r="J702" s="66"/>
      <c r="P702" s="63" t="s">
        <v>54</v>
      </c>
      <c r="Q702" s="66"/>
      <c r="R702" s="66"/>
      <c r="S702" s="66"/>
      <c r="T702" s="67"/>
    </row>
    <row r="703" customFormat="false" ht="10.15" hidden="false" customHeight="false" outlineLevel="0" collapsed="false">
      <c r="H703" s="66" t="str">
        <f aca="false">IF(NOT(ISBLANK($J703)),LEFT($J703,6),"")</f>
        <v/>
      </c>
      <c r="I703" s="66" t="str">
        <f aca="false">IF(NOT(ISBLANK($J703)),LEFT($J703,9),"")</f>
        <v/>
      </c>
      <c r="J703" s="66"/>
      <c r="P703" s="63" t="s">
        <v>54</v>
      </c>
      <c r="Q703" s="66"/>
      <c r="R703" s="66"/>
      <c r="S703" s="66"/>
      <c r="T703" s="67"/>
    </row>
    <row r="704" customFormat="false" ht="10.15" hidden="false" customHeight="false" outlineLevel="0" collapsed="false">
      <c r="H704" s="66" t="str">
        <f aca="false">IF(NOT(ISBLANK($J704)),LEFT($J704,6),"")</f>
        <v/>
      </c>
      <c r="I704" s="66" t="str">
        <f aca="false">IF(NOT(ISBLANK($J704)),LEFT($J704,9),"")</f>
        <v/>
      </c>
      <c r="J704" s="66"/>
      <c r="P704" s="63" t="s">
        <v>54</v>
      </c>
      <c r="Q704" s="66"/>
      <c r="R704" s="66"/>
      <c r="S704" s="66"/>
      <c r="T704" s="67"/>
    </row>
    <row r="705" customFormat="false" ht="10.15" hidden="false" customHeight="false" outlineLevel="0" collapsed="false">
      <c r="H705" s="66" t="str">
        <f aca="false">IF(NOT(ISBLANK($J705)),LEFT($J705,6),"")</f>
        <v/>
      </c>
      <c r="I705" s="66" t="str">
        <f aca="false">IF(NOT(ISBLANK($J705)),LEFT($J705,9),"")</f>
        <v/>
      </c>
      <c r="J705" s="66"/>
      <c r="P705" s="63" t="s">
        <v>54</v>
      </c>
      <c r="Q705" s="66"/>
      <c r="R705" s="66"/>
      <c r="S705" s="66"/>
      <c r="T705" s="67"/>
    </row>
    <row r="706" customFormat="false" ht="10.15" hidden="false" customHeight="false" outlineLevel="0" collapsed="false">
      <c r="H706" s="66" t="str">
        <f aca="false">IF(NOT(ISBLANK($J706)),LEFT($J706,6),"")</f>
        <v/>
      </c>
      <c r="I706" s="66" t="str">
        <f aca="false">IF(NOT(ISBLANK($J706)),LEFT($J706,9),"")</f>
        <v/>
      </c>
      <c r="J706" s="66"/>
      <c r="P706" s="63" t="s">
        <v>54</v>
      </c>
      <c r="Q706" s="66"/>
      <c r="R706" s="66"/>
      <c r="S706" s="66"/>
      <c r="T706" s="67"/>
    </row>
    <row r="707" customFormat="false" ht="10.15" hidden="false" customHeight="false" outlineLevel="0" collapsed="false">
      <c r="H707" s="66" t="str">
        <f aca="false">IF(NOT(ISBLANK($J707)),LEFT($J707,6),"")</f>
        <v/>
      </c>
      <c r="I707" s="66" t="str">
        <f aca="false">IF(NOT(ISBLANK($J707)),LEFT($J707,9),"")</f>
        <v/>
      </c>
      <c r="J707" s="66"/>
      <c r="P707" s="63" t="s">
        <v>54</v>
      </c>
      <c r="Q707" s="66"/>
      <c r="R707" s="66"/>
      <c r="S707" s="66"/>
      <c r="T707" s="67"/>
    </row>
    <row r="708" customFormat="false" ht="10.15" hidden="false" customHeight="false" outlineLevel="0" collapsed="false">
      <c r="H708" s="66" t="str">
        <f aca="false">IF(NOT(ISBLANK($J708)),LEFT($J708,6),"")</f>
        <v/>
      </c>
      <c r="I708" s="66" t="str">
        <f aca="false">IF(NOT(ISBLANK($J708)),LEFT($J708,9),"")</f>
        <v/>
      </c>
      <c r="J708" s="66"/>
      <c r="P708" s="63" t="s">
        <v>54</v>
      </c>
    </row>
    <row r="709" customFormat="false" ht="10.15" hidden="false" customHeight="false" outlineLevel="0" collapsed="false">
      <c r="H709" s="66" t="str">
        <f aca="false">IF(NOT(ISBLANK($J709)),LEFT($J709,6),"")</f>
        <v/>
      </c>
      <c r="I709" s="66" t="str">
        <f aca="false">IF(NOT(ISBLANK($J709)),LEFT($J709,9),"")</f>
        <v/>
      </c>
      <c r="J709" s="66"/>
      <c r="P709" s="63" t="s">
        <v>54</v>
      </c>
    </row>
    <row r="710" customFormat="false" ht="10.15" hidden="false" customHeight="false" outlineLevel="0" collapsed="false">
      <c r="H710" s="66" t="str">
        <f aca="false">IF(NOT(ISBLANK($J710)),LEFT($J710,6),"")</f>
        <v/>
      </c>
      <c r="I710" s="66" t="str">
        <f aca="false">IF(NOT(ISBLANK($J710)),LEFT($J710,9),"")</f>
        <v/>
      </c>
      <c r="J710" s="66"/>
      <c r="P710" s="63" t="s">
        <v>54</v>
      </c>
    </row>
    <row r="711" customFormat="false" ht="10.15" hidden="false" customHeight="false" outlineLevel="0" collapsed="false">
      <c r="H711" s="66" t="str">
        <f aca="false">IF(NOT(ISBLANK($J711)),LEFT($J711,6),"")</f>
        <v/>
      </c>
      <c r="I711" s="66" t="str">
        <f aca="false">IF(NOT(ISBLANK($J711)),LEFT($J711,9),"")</f>
        <v/>
      </c>
      <c r="J711" s="66"/>
      <c r="P711" s="63" t="s">
        <v>54</v>
      </c>
    </row>
    <row r="712" customFormat="false" ht="10.15" hidden="false" customHeight="false" outlineLevel="0" collapsed="false">
      <c r="H712" s="66" t="str">
        <f aca="false">IF(NOT(ISBLANK($J712)),LEFT($J712,6),"")</f>
        <v/>
      </c>
      <c r="I712" s="66" t="str">
        <f aca="false">IF(NOT(ISBLANK($J712)),LEFT($J712,9),"")</f>
        <v/>
      </c>
      <c r="J712" s="66"/>
      <c r="P712" s="63" t="s">
        <v>54</v>
      </c>
    </row>
    <row r="713" customFormat="false" ht="10.15" hidden="false" customHeight="false" outlineLevel="0" collapsed="false">
      <c r="H713" s="66" t="str">
        <f aca="false">IF(NOT(ISBLANK($J713)),LEFT($J713,6),"")</f>
        <v/>
      </c>
      <c r="I713" s="66" t="str">
        <f aca="false">IF(NOT(ISBLANK($J713)),LEFT($J713,9),"")</f>
        <v/>
      </c>
      <c r="J713" s="66"/>
      <c r="P713" s="63" t="s">
        <v>54</v>
      </c>
    </row>
    <row r="714" customFormat="false" ht="10.15" hidden="false" customHeight="false" outlineLevel="0" collapsed="false">
      <c r="H714" s="66" t="str">
        <f aca="false">IF(NOT(ISBLANK($J714)),LEFT($J714,6),"")</f>
        <v/>
      </c>
      <c r="I714" s="66" t="str">
        <f aca="false">IF(NOT(ISBLANK($J714)),LEFT($J714,9),"")</f>
        <v/>
      </c>
      <c r="J714" s="66"/>
      <c r="P714" s="63" t="s">
        <v>54</v>
      </c>
    </row>
    <row r="715" customFormat="false" ht="10.15" hidden="false" customHeight="false" outlineLevel="0" collapsed="false">
      <c r="H715" s="66" t="str">
        <f aca="false">IF(NOT(ISBLANK($J715)),LEFT($J715,6),"")</f>
        <v/>
      </c>
      <c r="I715" s="66" t="str">
        <f aca="false">IF(NOT(ISBLANK($J715)),LEFT($J715,9),"")</f>
        <v/>
      </c>
      <c r="J715" s="66"/>
      <c r="P715" s="63" t="s">
        <v>54</v>
      </c>
    </row>
    <row r="716" customFormat="false" ht="10.15" hidden="false" customHeight="false" outlineLevel="0" collapsed="false">
      <c r="H716" s="66" t="str">
        <f aca="false">IF(NOT(ISBLANK($J716)),LEFT($J716,6),"")</f>
        <v/>
      </c>
      <c r="I716" s="66" t="str">
        <f aca="false">IF(NOT(ISBLANK($J716)),LEFT($J716,9),"")</f>
        <v/>
      </c>
      <c r="J716" s="66"/>
      <c r="P716" s="63" t="s">
        <v>54</v>
      </c>
    </row>
    <row r="717" customFormat="false" ht="10.15" hidden="false" customHeight="false" outlineLevel="0" collapsed="false">
      <c r="H717" s="66" t="str">
        <f aca="false">IF(NOT(ISBLANK($J717)),LEFT($J717,6),"")</f>
        <v/>
      </c>
      <c r="I717" s="66" t="str">
        <f aca="false">IF(NOT(ISBLANK($J717)),LEFT($J717,9),"")</f>
        <v/>
      </c>
      <c r="J717" s="66"/>
      <c r="P717" s="63" t="s">
        <v>54</v>
      </c>
    </row>
    <row r="718" customFormat="false" ht="10.15" hidden="false" customHeight="false" outlineLevel="0" collapsed="false">
      <c r="H718" s="66" t="str">
        <f aca="false">IF(NOT(ISBLANK($J718)),LEFT($J718,6),"")</f>
        <v/>
      </c>
      <c r="I718" s="66" t="str">
        <f aca="false">IF(NOT(ISBLANK($J718)),LEFT($J718,9),"")</f>
        <v/>
      </c>
      <c r="J718" s="66"/>
      <c r="P718" s="63" t="s">
        <v>54</v>
      </c>
    </row>
    <row r="719" customFormat="false" ht="10.15" hidden="false" customHeight="false" outlineLevel="0" collapsed="false">
      <c r="H719" s="66" t="str">
        <f aca="false">IF(NOT(ISBLANK($J719)),LEFT($J719,6),"")</f>
        <v/>
      </c>
      <c r="I719" s="66" t="str">
        <f aca="false">IF(NOT(ISBLANK($J719)),LEFT($J719,9),"")</f>
        <v/>
      </c>
      <c r="J719" s="66"/>
      <c r="P719" s="63" t="s">
        <v>54</v>
      </c>
    </row>
    <row r="720" customFormat="false" ht="10.15" hidden="false" customHeight="false" outlineLevel="0" collapsed="false">
      <c r="H720" s="66" t="str">
        <f aca="false">IF(NOT(ISBLANK($J720)),LEFT($J720,6),"")</f>
        <v/>
      </c>
      <c r="I720" s="66" t="str">
        <f aca="false">IF(NOT(ISBLANK($J720)),LEFT($J720,9),"")</f>
        <v/>
      </c>
      <c r="J720" s="66"/>
      <c r="P720" s="63" t="s">
        <v>54</v>
      </c>
    </row>
    <row r="721" customFormat="false" ht="10.15" hidden="false" customHeight="false" outlineLevel="0" collapsed="false">
      <c r="H721" s="66" t="str">
        <f aca="false">IF(NOT(ISBLANK($J721)),LEFT($J721,6),"")</f>
        <v/>
      </c>
      <c r="I721" s="66" t="str">
        <f aca="false">IF(NOT(ISBLANK($J721)),LEFT($J721,9),"")</f>
        <v/>
      </c>
      <c r="J721" s="66"/>
      <c r="P721" s="63" t="s">
        <v>54</v>
      </c>
    </row>
    <row r="722" customFormat="false" ht="10.15" hidden="false" customHeight="false" outlineLevel="0" collapsed="false">
      <c r="H722" s="66" t="str">
        <f aca="false">IF(NOT(ISBLANK($J722)),LEFT($J722,6),"")</f>
        <v/>
      </c>
      <c r="I722" s="66" t="str">
        <f aca="false">IF(NOT(ISBLANK($J722)),LEFT($J722,9),"")</f>
        <v/>
      </c>
      <c r="J722" s="66"/>
      <c r="P722" s="63" t="s">
        <v>54</v>
      </c>
    </row>
    <row r="723" customFormat="false" ht="10.15" hidden="false" customHeight="false" outlineLevel="0" collapsed="false">
      <c r="H723" s="66" t="str">
        <f aca="false">IF(NOT(ISBLANK($J723)),LEFT($J723,6),"")</f>
        <v/>
      </c>
      <c r="I723" s="66" t="str">
        <f aca="false">IF(NOT(ISBLANK($J723)),LEFT($J723,9),"")</f>
        <v/>
      </c>
      <c r="J723" s="66"/>
      <c r="P723" s="63" t="s">
        <v>54</v>
      </c>
    </row>
    <row r="724" customFormat="false" ht="10.15" hidden="false" customHeight="false" outlineLevel="0" collapsed="false">
      <c r="H724" s="66" t="str">
        <f aca="false">IF(NOT(ISBLANK($J724)),LEFT($J724,6),"")</f>
        <v/>
      </c>
      <c r="I724" s="66" t="str">
        <f aca="false">IF(NOT(ISBLANK($J724)),LEFT($J724,9),"")</f>
        <v/>
      </c>
      <c r="J724" s="66"/>
      <c r="P724" s="63" t="s">
        <v>54</v>
      </c>
    </row>
    <row r="725" customFormat="false" ht="10.15" hidden="false" customHeight="false" outlineLevel="0" collapsed="false">
      <c r="H725" s="66" t="str">
        <f aca="false">IF(NOT(ISBLANK($J725)),LEFT($J725,6),"")</f>
        <v/>
      </c>
      <c r="I725" s="66" t="str">
        <f aca="false">IF(NOT(ISBLANK($J725)),LEFT($J725,9),"")</f>
        <v/>
      </c>
      <c r="J725" s="66"/>
      <c r="P725" s="63" t="s">
        <v>54</v>
      </c>
    </row>
    <row r="726" customFormat="false" ht="10.15" hidden="false" customHeight="false" outlineLevel="0" collapsed="false">
      <c r="H726" s="66" t="str">
        <f aca="false">IF(NOT(ISBLANK($J726)),LEFT($J726,6),"")</f>
        <v/>
      </c>
      <c r="I726" s="66" t="str">
        <f aca="false">IF(NOT(ISBLANK($J726)),LEFT($J726,9),"")</f>
        <v/>
      </c>
      <c r="J726" s="66"/>
      <c r="P726" s="63" t="s">
        <v>54</v>
      </c>
    </row>
    <row r="727" customFormat="false" ht="10.15" hidden="false" customHeight="false" outlineLevel="0" collapsed="false">
      <c r="H727" s="66" t="str">
        <f aca="false">IF(NOT(ISBLANK($J727)),LEFT($J727,6),"")</f>
        <v/>
      </c>
      <c r="I727" s="66" t="str">
        <f aca="false">IF(NOT(ISBLANK($J727)),LEFT($J727,9),"")</f>
        <v/>
      </c>
      <c r="J727" s="66"/>
      <c r="P727" s="63" t="s">
        <v>54</v>
      </c>
    </row>
    <row r="728" customFormat="false" ht="10.15" hidden="false" customHeight="false" outlineLevel="0" collapsed="false">
      <c r="H728" s="66" t="str">
        <f aca="false">IF(NOT(ISBLANK($J728)),LEFT($J728,6),"")</f>
        <v/>
      </c>
      <c r="I728" s="66" t="str">
        <f aca="false">IF(NOT(ISBLANK($J728)),LEFT($J728,9),"")</f>
        <v/>
      </c>
      <c r="J728" s="66"/>
      <c r="P728" s="63" t="s">
        <v>54</v>
      </c>
    </row>
    <row r="729" customFormat="false" ht="10.15" hidden="false" customHeight="false" outlineLevel="0" collapsed="false">
      <c r="H729" s="66" t="str">
        <f aca="false">IF(NOT(ISBLANK($J729)),LEFT($J729,6),"")</f>
        <v/>
      </c>
      <c r="I729" s="66" t="str">
        <f aca="false">IF(NOT(ISBLANK($J729)),LEFT($J729,9),"")</f>
        <v/>
      </c>
      <c r="J729" s="66"/>
      <c r="P729" s="63" t="s">
        <v>54</v>
      </c>
    </row>
    <row r="730" customFormat="false" ht="10.15" hidden="false" customHeight="false" outlineLevel="0" collapsed="false">
      <c r="H730" s="66" t="str">
        <f aca="false">IF(NOT(ISBLANK($J730)),LEFT($J730,6),"")</f>
        <v/>
      </c>
      <c r="I730" s="66" t="str">
        <f aca="false">IF(NOT(ISBLANK($J730)),LEFT($J730,9),"")</f>
        <v/>
      </c>
      <c r="J730" s="66"/>
      <c r="P730" s="63" t="s">
        <v>54</v>
      </c>
    </row>
    <row r="731" customFormat="false" ht="10.15" hidden="false" customHeight="false" outlineLevel="0" collapsed="false">
      <c r="H731" s="66" t="str">
        <f aca="false">IF(NOT(ISBLANK($J731)),LEFT($J731,6),"")</f>
        <v/>
      </c>
      <c r="I731" s="66" t="str">
        <f aca="false">IF(NOT(ISBLANK($J731)),LEFT($J731,9),"")</f>
        <v/>
      </c>
      <c r="J731" s="66"/>
    </row>
    <row r="732" customFormat="false" ht="10.15" hidden="false" customHeight="false" outlineLevel="0" collapsed="false">
      <c r="H732" s="66" t="str">
        <f aca="false">IF(NOT(ISBLANK($J732)),LEFT($J732,6),"")</f>
        <v/>
      </c>
      <c r="I732" s="66" t="str">
        <f aca="false">IF(NOT(ISBLANK($J732)),LEFT($J732,9),"")</f>
        <v/>
      </c>
      <c r="J732" s="66"/>
    </row>
    <row r="733" customFormat="false" ht="10.15" hidden="false" customHeight="false" outlineLevel="0" collapsed="false">
      <c r="H733" s="66" t="str">
        <f aca="false">IF(NOT(ISBLANK($J733)),LEFT($J733,6),"")</f>
        <v/>
      </c>
      <c r="I733" s="66" t="str">
        <f aca="false">IF(NOT(ISBLANK($J733)),LEFT($J733,9),"")</f>
        <v/>
      </c>
      <c r="J733" s="66"/>
    </row>
    <row r="734" customFormat="false" ht="10.15" hidden="false" customHeight="false" outlineLevel="0" collapsed="false">
      <c r="H734" s="66" t="str">
        <f aca="false">IF(NOT(ISBLANK($J734)),LEFT($J734,6),"")</f>
        <v/>
      </c>
      <c r="I734" s="66" t="str">
        <f aca="false">IF(NOT(ISBLANK($J734)),LEFT($J734,9),"")</f>
        <v/>
      </c>
      <c r="J734" s="66"/>
    </row>
    <row r="735" customFormat="false" ht="10.15" hidden="false" customHeight="false" outlineLevel="0" collapsed="false">
      <c r="H735" s="66" t="str">
        <f aca="false">IF(NOT(ISBLANK($J735)),LEFT($J735,6),"")</f>
        <v/>
      </c>
      <c r="I735" s="66" t="str">
        <f aca="false">IF(NOT(ISBLANK($J735)),LEFT($J735,9),"")</f>
        <v/>
      </c>
      <c r="J735" s="66"/>
    </row>
    <row r="736" customFormat="false" ht="10.15" hidden="false" customHeight="false" outlineLevel="0" collapsed="false">
      <c r="H736" s="66" t="str">
        <f aca="false">IF(NOT(ISBLANK($J736)),LEFT($J736,6),"")</f>
        <v/>
      </c>
      <c r="I736" s="66" t="str">
        <f aca="false">IF(NOT(ISBLANK($J736)),LEFT($J736,9),"")</f>
        <v/>
      </c>
      <c r="J736" s="66"/>
    </row>
    <row r="737" customFormat="false" ht="10.15" hidden="false" customHeight="false" outlineLevel="0" collapsed="false">
      <c r="H737" s="66" t="str">
        <f aca="false">IF(NOT(ISBLANK($J737)),LEFT($J737,6),"")</f>
        <v/>
      </c>
      <c r="I737" s="66" t="str">
        <f aca="false">IF(NOT(ISBLANK($J737)),LEFT($J737,9),"")</f>
        <v/>
      </c>
      <c r="J737" s="66"/>
    </row>
    <row r="738" customFormat="false" ht="10.15" hidden="false" customHeight="false" outlineLevel="0" collapsed="false">
      <c r="H738" s="66" t="str">
        <f aca="false">IF(NOT(ISBLANK($J738)),LEFT($J738,6),"")</f>
        <v/>
      </c>
      <c r="I738" s="66" t="str">
        <f aca="false">IF(NOT(ISBLANK($J738)),LEFT($J738,9),"")</f>
        <v/>
      </c>
      <c r="J738" s="66"/>
    </row>
    <row r="739" customFormat="false" ht="10.15" hidden="false" customHeight="false" outlineLevel="0" collapsed="false">
      <c r="H739" s="66" t="str">
        <f aca="false">IF(NOT(ISBLANK($J739)),LEFT($J739,6),"")</f>
        <v/>
      </c>
      <c r="I739" s="66" t="str">
        <f aca="false">IF(NOT(ISBLANK($J739)),LEFT($J739,9),"")</f>
        <v/>
      </c>
      <c r="J739" s="66"/>
    </row>
    <row r="740" customFormat="false" ht="10.15" hidden="false" customHeight="false" outlineLevel="0" collapsed="false">
      <c r="H740" s="66" t="str">
        <f aca="false">IF(NOT(ISBLANK($J740)),LEFT($J740,6),"")</f>
        <v/>
      </c>
      <c r="I740" s="66" t="str">
        <f aca="false">IF(NOT(ISBLANK($J740)),LEFT($J740,9),"")</f>
        <v/>
      </c>
      <c r="J740" s="66"/>
    </row>
    <row r="741" customFormat="false" ht="10.15" hidden="false" customHeight="false" outlineLevel="0" collapsed="false">
      <c r="H741" s="66" t="str">
        <f aca="false">IF(NOT(ISBLANK($J741)),LEFT($J741,6),"")</f>
        <v/>
      </c>
      <c r="I741" s="66" t="str">
        <f aca="false">IF(NOT(ISBLANK($J741)),LEFT($J741,9),"")</f>
        <v/>
      </c>
      <c r="J741" s="66"/>
    </row>
    <row r="742" customFormat="false" ht="10.15" hidden="false" customHeight="false" outlineLevel="0" collapsed="false">
      <c r="H742" s="66" t="str">
        <f aca="false">IF(NOT(ISBLANK($J742)),LEFT($J742,6),"")</f>
        <v/>
      </c>
      <c r="I742" s="66" t="str">
        <f aca="false">IF(NOT(ISBLANK($J742)),LEFT($J742,9),"")</f>
        <v/>
      </c>
      <c r="J742" s="66"/>
    </row>
    <row r="743" customFormat="false" ht="10.15" hidden="false" customHeight="false" outlineLevel="0" collapsed="false">
      <c r="H743" s="66" t="str">
        <f aca="false">IF(NOT(ISBLANK($J743)),LEFT($J743,6),"")</f>
        <v/>
      </c>
      <c r="I743" s="66" t="str">
        <f aca="false">IF(NOT(ISBLANK($J743)),LEFT($J743,9),"")</f>
        <v/>
      </c>
      <c r="J743" s="66"/>
    </row>
    <row r="744" customFormat="false" ht="10.15" hidden="false" customHeight="false" outlineLevel="0" collapsed="false">
      <c r="H744" s="66" t="str">
        <f aca="false">IF(NOT(ISBLANK($J744)),LEFT($J744,6),"")</f>
        <v/>
      </c>
      <c r="I744" s="66" t="str">
        <f aca="false">IF(NOT(ISBLANK($J744)),LEFT($J744,9),"")</f>
        <v/>
      </c>
      <c r="J744" s="66"/>
    </row>
    <row r="745" customFormat="false" ht="10.15" hidden="false" customHeight="false" outlineLevel="0" collapsed="false">
      <c r="H745" s="66" t="str">
        <f aca="false">IF(NOT(ISBLANK($J745)),LEFT($J745,6),"")</f>
        <v/>
      </c>
      <c r="I745" s="66" t="str">
        <f aca="false">IF(NOT(ISBLANK($J745)),LEFT($J745,9),"")</f>
        <v/>
      </c>
      <c r="J745" s="66"/>
    </row>
    <row r="746" customFormat="false" ht="10.15" hidden="false" customHeight="false" outlineLevel="0" collapsed="false">
      <c r="H746" s="66" t="str">
        <f aca="false">IF(NOT(ISBLANK($J746)),LEFT($J746,6),"")</f>
        <v/>
      </c>
      <c r="I746" s="66" t="str">
        <f aca="false">IF(NOT(ISBLANK($J746)),LEFT($J746,9),"")</f>
        <v/>
      </c>
      <c r="J746" s="66"/>
    </row>
    <row r="747" customFormat="false" ht="10.15" hidden="false" customHeight="false" outlineLevel="0" collapsed="false">
      <c r="H747" s="66" t="str">
        <f aca="false">IF(NOT(ISBLANK($J747)),LEFT($J747,6),"")</f>
        <v/>
      </c>
      <c r="I747" s="66" t="str">
        <f aca="false">IF(NOT(ISBLANK($J747)),LEFT($J747,9),"")</f>
        <v/>
      </c>
      <c r="J747" s="66"/>
    </row>
    <row r="748" customFormat="false" ht="10.15" hidden="false" customHeight="false" outlineLevel="0" collapsed="false">
      <c r="H748" s="66" t="str">
        <f aca="false">IF(NOT(ISBLANK($J748)),LEFT($J748,6),"")</f>
        <v/>
      </c>
      <c r="I748" s="66" t="str">
        <f aca="false">IF(NOT(ISBLANK($J748)),LEFT($J748,9),"")</f>
        <v/>
      </c>
      <c r="J748" s="66"/>
    </row>
    <row r="749" customFormat="false" ht="10.15" hidden="false" customHeight="false" outlineLevel="0" collapsed="false">
      <c r="H749" s="66" t="str">
        <f aca="false">IF(NOT(ISBLANK($J749)),LEFT($J749,6),"")</f>
        <v/>
      </c>
      <c r="I749" s="66" t="str">
        <f aca="false">IF(NOT(ISBLANK($J749)),LEFT($J749,9),"")</f>
        <v/>
      </c>
      <c r="J749" s="66"/>
    </row>
    <row r="750" customFormat="false" ht="10.15" hidden="false" customHeight="false" outlineLevel="0" collapsed="false">
      <c r="H750" s="66" t="str">
        <f aca="false">IF(NOT(ISBLANK($J750)),LEFT($J750,6),"")</f>
        <v/>
      </c>
      <c r="I750" s="66" t="str">
        <f aca="false">IF(NOT(ISBLANK($J750)),LEFT($J750,9),"")</f>
        <v/>
      </c>
      <c r="J750" s="66"/>
    </row>
    <row r="751" customFormat="false" ht="10.15" hidden="false" customHeight="false" outlineLevel="0" collapsed="false">
      <c r="H751" s="66" t="str">
        <f aca="false">IF(NOT(ISBLANK($J751)),LEFT($J751,6),"")</f>
        <v/>
      </c>
      <c r="I751" s="66" t="str">
        <f aca="false">IF(NOT(ISBLANK($J751)),LEFT($J751,9),"")</f>
        <v/>
      </c>
      <c r="J751" s="66"/>
    </row>
    <row r="752" customFormat="false" ht="10.15" hidden="false" customHeight="false" outlineLevel="0" collapsed="false">
      <c r="H752" s="66" t="str">
        <f aca="false">IF(NOT(ISBLANK($J752)),LEFT($J752,6),"")</f>
        <v/>
      </c>
      <c r="I752" s="66" t="str">
        <f aca="false">IF(NOT(ISBLANK($J752)),LEFT($J752,9),"")</f>
        <v/>
      </c>
      <c r="J752" s="66"/>
    </row>
    <row r="753" customFormat="false" ht="10.15" hidden="false" customHeight="false" outlineLevel="0" collapsed="false">
      <c r="H753" s="66" t="str">
        <f aca="false">IF(NOT(ISBLANK($J753)),LEFT($J753,6),"")</f>
        <v/>
      </c>
      <c r="I753" s="66" t="str">
        <f aca="false">IF(NOT(ISBLANK($J753)),LEFT($J753,9),"")</f>
        <v/>
      </c>
      <c r="J753" s="66"/>
    </row>
    <row r="754" customFormat="false" ht="10.15" hidden="false" customHeight="false" outlineLevel="0" collapsed="false">
      <c r="H754" s="66" t="str">
        <f aca="false">IF(NOT(ISBLANK($J754)),LEFT($J754,6),"")</f>
        <v/>
      </c>
      <c r="I754" s="66" t="str">
        <f aca="false">IF(NOT(ISBLANK($J754)),LEFT($J754,9),"")</f>
        <v/>
      </c>
      <c r="J754" s="66"/>
    </row>
    <row r="755" customFormat="false" ht="10.15" hidden="false" customHeight="false" outlineLevel="0" collapsed="false">
      <c r="H755" s="66" t="str">
        <f aca="false">IF(NOT(ISBLANK($J755)),LEFT($J755,6),"")</f>
        <v/>
      </c>
      <c r="I755" s="66" t="str">
        <f aca="false">IF(NOT(ISBLANK($J755)),LEFT($J755,9),"")</f>
        <v/>
      </c>
      <c r="J755" s="66"/>
    </row>
    <row r="756" customFormat="false" ht="10.15" hidden="false" customHeight="false" outlineLevel="0" collapsed="false">
      <c r="H756" s="66" t="str">
        <f aca="false">IF(NOT(ISBLANK($J756)),LEFT($J756,6),"")</f>
        <v/>
      </c>
      <c r="I756" s="66" t="str">
        <f aca="false">IF(NOT(ISBLANK($J756)),LEFT($J756,9),"")</f>
        <v/>
      </c>
      <c r="J756" s="66"/>
    </row>
    <row r="757" customFormat="false" ht="10.15" hidden="false" customHeight="false" outlineLevel="0" collapsed="false">
      <c r="H757" s="66" t="str">
        <f aca="false">IF(NOT(ISBLANK($J757)),LEFT($J757,6),"")</f>
        <v/>
      </c>
      <c r="I757" s="66" t="str">
        <f aca="false">IF(NOT(ISBLANK($J757)),LEFT($J757,9),"")</f>
        <v/>
      </c>
      <c r="J757" s="66"/>
    </row>
    <row r="758" customFormat="false" ht="10.15" hidden="false" customHeight="false" outlineLevel="0" collapsed="false">
      <c r="H758" s="66" t="str">
        <f aca="false">IF(NOT(ISBLANK($J758)),LEFT($J758,6),"")</f>
        <v/>
      </c>
      <c r="I758" s="66" t="str">
        <f aca="false">IF(NOT(ISBLANK($J758)),LEFT($J758,9),"")</f>
        <v/>
      </c>
      <c r="J758" s="66"/>
    </row>
    <row r="759" customFormat="false" ht="10.15" hidden="false" customHeight="false" outlineLevel="0" collapsed="false">
      <c r="H759" s="66" t="str">
        <f aca="false">IF(NOT(ISBLANK($J759)),LEFT($J759,6),"")</f>
        <v/>
      </c>
      <c r="I759" s="66" t="str">
        <f aca="false">IF(NOT(ISBLANK($J759)),LEFT($J759,9),"")</f>
        <v/>
      </c>
      <c r="J759" s="66"/>
    </row>
    <row r="760" customFormat="false" ht="10.15" hidden="false" customHeight="false" outlineLevel="0" collapsed="false">
      <c r="H760" s="66" t="str">
        <f aca="false">IF(NOT(ISBLANK($J760)),LEFT($J760,6),"")</f>
        <v/>
      </c>
      <c r="I760" s="66" t="str">
        <f aca="false">IF(NOT(ISBLANK($J760)),LEFT($J760,9),"")</f>
        <v/>
      </c>
      <c r="J760" s="66"/>
    </row>
    <row r="761" customFormat="false" ht="10.15" hidden="false" customHeight="false" outlineLevel="0" collapsed="false">
      <c r="H761" s="66" t="str">
        <f aca="false">IF(NOT(ISBLANK($J761)),LEFT($J761,6),"")</f>
        <v/>
      </c>
      <c r="I761" s="66" t="str">
        <f aca="false">IF(NOT(ISBLANK($J761)),LEFT($J761,9),"")</f>
        <v/>
      </c>
      <c r="J761" s="66"/>
    </row>
    <row r="762" customFormat="false" ht="10.15" hidden="false" customHeight="false" outlineLevel="0" collapsed="false">
      <c r="H762" s="66" t="str">
        <f aca="false">IF(NOT(ISBLANK($J762)),LEFT($J762,6),"")</f>
        <v/>
      </c>
      <c r="I762" s="66" t="str">
        <f aca="false">IF(NOT(ISBLANK($J762)),LEFT($J762,9),"")</f>
        <v/>
      </c>
      <c r="J762" s="66"/>
    </row>
    <row r="763" customFormat="false" ht="10.15" hidden="false" customHeight="false" outlineLevel="0" collapsed="false">
      <c r="H763" s="66" t="str">
        <f aca="false">IF(NOT(ISBLANK($J763)),LEFT($J763,6),"")</f>
        <v/>
      </c>
      <c r="I763" s="66" t="str">
        <f aca="false">IF(NOT(ISBLANK($J763)),LEFT($J763,9),"")</f>
        <v/>
      </c>
      <c r="J763" s="66"/>
    </row>
  </sheetData>
  <printOptions headings="false" gridLines="false" gridLinesSet="true" horizontalCentered="false" verticalCentered="false"/>
  <pageMargins left="0.511805555555555" right="0.511805555555555" top="0.7875" bottom="0.7875" header="0.511805555555555" footer="0.511805555555555"/>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16</TotalTime>
  <Application>LibreOffice/7.1.7.2$Linux_X86_64 LibreOffice_project/10$Build-2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2019-04-26T18:48:20Z</dcterms:created>
  <dc:creator>Kleberson</dc:creator>
  <dc:description/>
  <dc:language>pt-BR</dc:language>
  <cp:lastModifiedBy/>
  <dcterms:modified xsi:type="dcterms:W3CDTF">2022-04-05T10:33:48Z</dcterms:modified>
  <cp:revision>5</cp:revision>
  <dc:subject/>
  <dc:title/>
</cp:coreProperties>
</file>

<file path=docProps/custom.xml><?xml version="1.0" encoding="utf-8"?>
<Properties xmlns="http://schemas.openxmlformats.org/officeDocument/2006/custom-properties" xmlns:vt="http://schemas.openxmlformats.org/officeDocument/2006/docPropsVTypes"/>
</file>