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EstaPastaDeTrabalho" defaultThemeVersion="124226"/>
  <mc:AlternateContent xmlns:mc="http://schemas.openxmlformats.org/markup-compatibility/2006">
    <mc:Choice Requires="x15">
      <x15ac:absPath xmlns:x15ac="http://schemas.microsoft.com/office/spreadsheetml/2010/11/ac" url="C:\Backup\BB\"/>
    </mc:Choice>
  </mc:AlternateContent>
  <xr:revisionPtr revIDLastSave="0" documentId="13_ncr:1_{948CEA1B-C146-4AC7-A084-3C8EC526BF6D}" xr6:coauthVersionLast="47" xr6:coauthVersionMax="47" xr10:uidLastSave="{00000000-0000-0000-0000-000000000000}"/>
  <workbookProtection workbookAlgorithmName="SHA-512" workbookHashValue="V7D++BoCvmpE8dT+06LPZgoelZuXNK3Ev1wX4X5ATrHVVoTZJG2PObOLxea8/OEVcTBSDRIfFdTSb3f0zeQL9w==" workbookSaltValue="Zw9ZR3HkYxttiD7v/Ghi5g==" workbookSpinCount="100000" lockStructure="1"/>
  <bookViews>
    <workbookView xWindow="-108" yWindow="-108" windowWidth="23256" windowHeight="12576" xr2:uid="{00000000-000D-0000-FFFF-FFFF00000000}"/>
  </bookViews>
  <sheets>
    <sheet name="Orçamento" sheetId="2" r:id="rId1"/>
    <sheet name="Tab" sheetId="1" state="hidden" r:id="rId2"/>
  </sheets>
  <definedNames>
    <definedName name="_xlnm.Print_Area" localSheetId="0">Orçamento!$A$1:$P$217</definedName>
    <definedName name="Subprocesso">#REF!</definedName>
  </definedNames>
  <calcPr calcId="181029"/>
</workbook>
</file>

<file path=xl/calcChain.xml><?xml version="1.0" encoding="utf-8"?>
<calcChain xmlns="http://schemas.openxmlformats.org/spreadsheetml/2006/main">
  <c r="AS84" i="2" l="1"/>
  <c r="AR84" i="2"/>
  <c r="AQ84" i="2"/>
  <c r="AP84" i="2"/>
  <c r="AN84" i="2"/>
  <c r="AM84" i="2"/>
  <c r="AK84" i="2"/>
  <c r="AJ84" i="2"/>
  <c r="AI84" i="2"/>
  <c r="AG84" i="2"/>
  <c r="G84" i="2" s="1"/>
  <c r="AF84" i="2"/>
  <c r="AE84" i="2"/>
  <c r="AD84" i="2"/>
  <c r="AC84" i="2"/>
  <c r="AB84" i="2"/>
  <c r="Z84" i="2"/>
  <c r="Y84" i="2"/>
  <c r="X84" i="2"/>
  <c r="W84" i="2"/>
  <c r="U84" i="2"/>
  <c r="T84" i="2"/>
  <c r="S84" i="2"/>
  <c r="R84" i="2"/>
  <c r="AS83" i="2"/>
  <c r="AR83" i="2"/>
  <c r="AQ83" i="2"/>
  <c r="AP83" i="2"/>
  <c r="AN83" i="2"/>
  <c r="I83" i="2" s="1"/>
  <c r="N83" i="2" s="1"/>
  <c r="AM83" i="2"/>
  <c r="AK83" i="2"/>
  <c r="AJ83" i="2"/>
  <c r="AI83" i="2"/>
  <c r="AG83" i="2"/>
  <c r="G83" i="2" s="1"/>
  <c r="AF83" i="2"/>
  <c r="AE83" i="2"/>
  <c r="AD83" i="2"/>
  <c r="AC83" i="2"/>
  <c r="AB83" i="2"/>
  <c r="Z83" i="2"/>
  <c r="Y83" i="2"/>
  <c r="X83" i="2"/>
  <c r="W83" i="2"/>
  <c r="U83" i="2"/>
  <c r="T83" i="2"/>
  <c r="S83" i="2"/>
  <c r="R83" i="2"/>
  <c r="AS82" i="2"/>
  <c r="AR82" i="2"/>
  <c r="AQ82" i="2"/>
  <c r="AP82" i="2"/>
  <c r="AN82" i="2"/>
  <c r="AM82" i="2"/>
  <c r="AK82" i="2"/>
  <c r="AJ82" i="2"/>
  <c r="AI82" i="2"/>
  <c r="AG82" i="2"/>
  <c r="G82" i="2" s="1"/>
  <c r="AF82" i="2"/>
  <c r="AE82" i="2"/>
  <c r="AD82" i="2"/>
  <c r="AC82" i="2"/>
  <c r="AB82" i="2"/>
  <c r="Z82" i="2"/>
  <c r="Y82" i="2"/>
  <c r="X82" i="2"/>
  <c r="W82" i="2"/>
  <c r="U82" i="2"/>
  <c r="T82" i="2"/>
  <c r="S82" i="2"/>
  <c r="R82" i="2"/>
  <c r="AS81" i="2"/>
  <c r="AR81" i="2"/>
  <c r="AQ81" i="2"/>
  <c r="AP81" i="2"/>
  <c r="AN81" i="2"/>
  <c r="AM81" i="2"/>
  <c r="AK81" i="2"/>
  <c r="AJ81" i="2"/>
  <c r="AI81" i="2"/>
  <c r="AG81" i="2"/>
  <c r="G81" i="2" s="1"/>
  <c r="AF81" i="2"/>
  <c r="AE81" i="2"/>
  <c r="AD81" i="2"/>
  <c r="AC81" i="2"/>
  <c r="AB81" i="2"/>
  <c r="Z81" i="2"/>
  <c r="Y81" i="2"/>
  <c r="X81" i="2"/>
  <c r="W81" i="2"/>
  <c r="U81" i="2"/>
  <c r="T81" i="2"/>
  <c r="S81" i="2"/>
  <c r="R81" i="2"/>
  <c r="AS80" i="2"/>
  <c r="AR80" i="2"/>
  <c r="AQ80" i="2"/>
  <c r="AP80" i="2"/>
  <c r="AN80" i="2"/>
  <c r="AM80" i="2"/>
  <c r="AK80" i="2"/>
  <c r="AJ80" i="2"/>
  <c r="AI80" i="2"/>
  <c r="AG80" i="2"/>
  <c r="G80" i="2" s="1"/>
  <c r="AF80" i="2"/>
  <c r="AE80" i="2"/>
  <c r="AD80" i="2"/>
  <c r="AC80" i="2"/>
  <c r="AB80" i="2"/>
  <c r="Z80" i="2"/>
  <c r="Y80" i="2"/>
  <c r="X80" i="2"/>
  <c r="W80" i="2"/>
  <c r="U80" i="2"/>
  <c r="T80" i="2"/>
  <c r="S80" i="2"/>
  <c r="R80" i="2"/>
  <c r="AS79" i="2"/>
  <c r="AR79" i="2"/>
  <c r="AQ79" i="2"/>
  <c r="AP79" i="2"/>
  <c r="AN79" i="2"/>
  <c r="I79" i="2" s="1"/>
  <c r="N79" i="2" s="1"/>
  <c r="AM79" i="2"/>
  <c r="AK79" i="2"/>
  <c r="AJ79" i="2"/>
  <c r="AI79" i="2"/>
  <c r="AG79" i="2"/>
  <c r="G79" i="2" s="1"/>
  <c r="AF79" i="2"/>
  <c r="AE79" i="2"/>
  <c r="AD79" i="2"/>
  <c r="AC79" i="2"/>
  <c r="AB79" i="2"/>
  <c r="Z79" i="2"/>
  <c r="Y79" i="2"/>
  <c r="X79" i="2"/>
  <c r="W79" i="2"/>
  <c r="U79" i="2"/>
  <c r="T79" i="2"/>
  <c r="S79" i="2"/>
  <c r="R79" i="2"/>
  <c r="AS78" i="2"/>
  <c r="AR78" i="2"/>
  <c r="AQ78" i="2"/>
  <c r="AP78" i="2"/>
  <c r="AN78" i="2"/>
  <c r="AM78" i="2"/>
  <c r="AK78" i="2"/>
  <c r="AJ78" i="2"/>
  <c r="AI78" i="2"/>
  <c r="AG78" i="2"/>
  <c r="G78" i="2" s="1"/>
  <c r="AF78" i="2"/>
  <c r="AE78" i="2"/>
  <c r="AD78" i="2"/>
  <c r="AC78" i="2"/>
  <c r="AB78" i="2"/>
  <c r="Z78" i="2"/>
  <c r="Y78" i="2"/>
  <c r="X78" i="2"/>
  <c r="W78" i="2"/>
  <c r="U78" i="2"/>
  <c r="T78" i="2"/>
  <c r="S78" i="2"/>
  <c r="R78" i="2"/>
  <c r="AS77" i="2"/>
  <c r="AR77" i="2"/>
  <c r="AQ77" i="2"/>
  <c r="AP77" i="2"/>
  <c r="AN77" i="2"/>
  <c r="AM77" i="2"/>
  <c r="AK77" i="2"/>
  <c r="AJ77" i="2"/>
  <c r="AI77" i="2"/>
  <c r="AG77" i="2"/>
  <c r="G77" i="2" s="1"/>
  <c r="AF77" i="2"/>
  <c r="AE77" i="2"/>
  <c r="AD77" i="2"/>
  <c r="AC77" i="2"/>
  <c r="AB77" i="2"/>
  <c r="Z77" i="2"/>
  <c r="Y77" i="2"/>
  <c r="X77" i="2"/>
  <c r="W77" i="2"/>
  <c r="U77" i="2"/>
  <c r="T77" i="2"/>
  <c r="S77" i="2"/>
  <c r="R77" i="2"/>
  <c r="AS76" i="2"/>
  <c r="AR76" i="2"/>
  <c r="AQ76" i="2"/>
  <c r="AP76" i="2"/>
  <c r="AN76" i="2"/>
  <c r="AM76" i="2"/>
  <c r="AK76" i="2"/>
  <c r="AJ76" i="2"/>
  <c r="AI76" i="2"/>
  <c r="AG76" i="2"/>
  <c r="G76" i="2" s="1"/>
  <c r="AF76" i="2"/>
  <c r="AE76" i="2"/>
  <c r="AD76" i="2"/>
  <c r="AC76" i="2"/>
  <c r="AB76" i="2"/>
  <c r="Z76" i="2"/>
  <c r="Y76" i="2"/>
  <c r="X76" i="2"/>
  <c r="W76" i="2"/>
  <c r="U76" i="2"/>
  <c r="T76" i="2"/>
  <c r="S76" i="2"/>
  <c r="R76" i="2"/>
  <c r="AS75" i="2"/>
  <c r="AR75" i="2"/>
  <c r="AQ75" i="2"/>
  <c r="AP75" i="2"/>
  <c r="AN75" i="2"/>
  <c r="I75" i="2" s="1"/>
  <c r="N75" i="2" s="1"/>
  <c r="AM75" i="2"/>
  <c r="AK75" i="2"/>
  <c r="AJ75" i="2"/>
  <c r="AI75" i="2"/>
  <c r="AG75" i="2"/>
  <c r="G75" i="2" s="1"/>
  <c r="AF75" i="2"/>
  <c r="AE75" i="2"/>
  <c r="AD75" i="2"/>
  <c r="AC75" i="2"/>
  <c r="AB75" i="2"/>
  <c r="Z75" i="2"/>
  <c r="Y75" i="2"/>
  <c r="X75" i="2"/>
  <c r="W75" i="2"/>
  <c r="U75" i="2"/>
  <c r="T75" i="2"/>
  <c r="S75" i="2"/>
  <c r="R75" i="2"/>
  <c r="AS74" i="2"/>
  <c r="AR74" i="2"/>
  <c r="AQ74" i="2"/>
  <c r="AP74" i="2"/>
  <c r="AN74" i="2"/>
  <c r="AM74" i="2"/>
  <c r="AK74" i="2"/>
  <c r="AJ74" i="2"/>
  <c r="AI74" i="2"/>
  <c r="AG74" i="2"/>
  <c r="G74" i="2" s="1"/>
  <c r="AF74" i="2"/>
  <c r="AE74" i="2"/>
  <c r="AD74" i="2"/>
  <c r="AC74" i="2"/>
  <c r="AB74" i="2"/>
  <c r="Z74" i="2"/>
  <c r="Y74" i="2"/>
  <c r="X74" i="2"/>
  <c r="W74" i="2"/>
  <c r="U74" i="2"/>
  <c r="T74" i="2"/>
  <c r="S74" i="2"/>
  <c r="R74" i="2"/>
  <c r="AS73" i="2"/>
  <c r="AR73" i="2"/>
  <c r="AQ73" i="2"/>
  <c r="AP73" i="2"/>
  <c r="AN73" i="2"/>
  <c r="AM73" i="2"/>
  <c r="AK73" i="2"/>
  <c r="AJ73" i="2"/>
  <c r="AI73" i="2"/>
  <c r="AG73" i="2"/>
  <c r="G73" i="2" s="1"/>
  <c r="AF73" i="2"/>
  <c r="AE73" i="2"/>
  <c r="AD73" i="2"/>
  <c r="AC73" i="2"/>
  <c r="AB73" i="2"/>
  <c r="Z73" i="2"/>
  <c r="Y73" i="2"/>
  <c r="X73" i="2"/>
  <c r="W73" i="2"/>
  <c r="U73" i="2"/>
  <c r="T73" i="2"/>
  <c r="S73" i="2"/>
  <c r="R73" i="2"/>
  <c r="AS72" i="2"/>
  <c r="AR72" i="2"/>
  <c r="AQ72" i="2"/>
  <c r="AP72" i="2"/>
  <c r="AN72" i="2"/>
  <c r="AM72" i="2"/>
  <c r="AK72" i="2"/>
  <c r="AJ72" i="2"/>
  <c r="AI72" i="2"/>
  <c r="AG72" i="2"/>
  <c r="G72" i="2" s="1"/>
  <c r="AF72" i="2"/>
  <c r="AE72" i="2"/>
  <c r="AD72" i="2"/>
  <c r="AC72" i="2"/>
  <c r="AB72" i="2"/>
  <c r="Z72" i="2"/>
  <c r="Y72" i="2"/>
  <c r="X72" i="2"/>
  <c r="W72" i="2"/>
  <c r="U72" i="2"/>
  <c r="T72" i="2"/>
  <c r="S72" i="2"/>
  <c r="R72" i="2"/>
  <c r="AS71" i="2"/>
  <c r="AR71" i="2"/>
  <c r="AQ71" i="2"/>
  <c r="AP71" i="2"/>
  <c r="AN71" i="2"/>
  <c r="I71" i="2" s="1"/>
  <c r="N71" i="2" s="1"/>
  <c r="AM71" i="2"/>
  <c r="AK71" i="2"/>
  <c r="AJ71" i="2"/>
  <c r="AI71" i="2"/>
  <c r="AG71" i="2"/>
  <c r="G71" i="2" s="1"/>
  <c r="AF71" i="2"/>
  <c r="AE71" i="2"/>
  <c r="AD71" i="2"/>
  <c r="AC71" i="2"/>
  <c r="AB71" i="2"/>
  <c r="Z71" i="2"/>
  <c r="Y71" i="2"/>
  <c r="X71" i="2"/>
  <c r="W71" i="2"/>
  <c r="U71" i="2"/>
  <c r="T71" i="2"/>
  <c r="S71" i="2"/>
  <c r="R71" i="2"/>
  <c r="AS70" i="2"/>
  <c r="AR70" i="2"/>
  <c r="AQ70" i="2"/>
  <c r="AP70" i="2"/>
  <c r="AN70" i="2"/>
  <c r="AM70" i="2"/>
  <c r="AK70" i="2"/>
  <c r="AJ70" i="2"/>
  <c r="AI70" i="2"/>
  <c r="AG70" i="2"/>
  <c r="G70" i="2" s="1"/>
  <c r="AF70" i="2"/>
  <c r="AE70" i="2"/>
  <c r="AD70" i="2"/>
  <c r="AC70" i="2"/>
  <c r="AB70" i="2"/>
  <c r="Z70" i="2"/>
  <c r="Y70" i="2"/>
  <c r="X70" i="2"/>
  <c r="W70" i="2"/>
  <c r="U70" i="2"/>
  <c r="T70" i="2"/>
  <c r="S70" i="2"/>
  <c r="R70" i="2"/>
  <c r="AS69" i="2"/>
  <c r="AR69" i="2"/>
  <c r="AQ69" i="2"/>
  <c r="AP69" i="2"/>
  <c r="AN69" i="2"/>
  <c r="AM69" i="2"/>
  <c r="AK69" i="2"/>
  <c r="AJ69" i="2"/>
  <c r="AI69" i="2"/>
  <c r="AG69" i="2"/>
  <c r="G69" i="2" s="1"/>
  <c r="AF69" i="2"/>
  <c r="AE69" i="2"/>
  <c r="AD69" i="2"/>
  <c r="AC69" i="2"/>
  <c r="AB69" i="2"/>
  <c r="Z69" i="2"/>
  <c r="Y69" i="2"/>
  <c r="X69" i="2"/>
  <c r="W69" i="2"/>
  <c r="U69" i="2"/>
  <c r="T69" i="2"/>
  <c r="S69" i="2"/>
  <c r="R69" i="2"/>
  <c r="AS68" i="2"/>
  <c r="AR68" i="2"/>
  <c r="AQ68" i="2"/>
  <c r="AP68" i="2"/>
  <c r="AN68" i="2"/>
  <c r="AM68" i="2"/>
  <c r="AK68" i="2"/>
  <c r="AJ68" i="2"/>
  <c r="AI68" i="2"/>
  <c r="AG68" i="2"/>
  <c r="G68" i="2" s="1"/>
  <c r="AF68" i="2"/>
  <c r="AE68" i="2"/>
  <c r="AD68" i="2"/>
  <c r="AC68" i="2"/>
  <c r="AB68" i="2"/>
  <c r="Z68" i="2"/>
  <c r="Y68" i="2"/>
  <c r="X68" i="2"/>
  <c r="W68" i="2"/>
  <c r="U68" i="2"/>
  <c r="T68" i="2"/>
  <c r="S68" i="2"/>
  <c r="R68" i="2"/>
  <c r="AS67" i="2"/>
  <c r="AR67" i="2"/>
  <c r="AQ67" i="2"/>
  <c r="AP67" i="2"/>
  <c r="AN67" i="2"/>
  <c r="I67" i="2" s="1"/>
  <c r="N67" i="2" s="1"/>
  <c r="AM67" i="2"/>
  <c r="AK67" i="2"/>
  <c r="AJ67" i="2"/>
  <c r="AI67" i="2"/>
  <c r="AG67" i="2"/>
  <c r="G67" i="2" s="1"/>
  <c r="AF67" i="2"/>
  <c r="AE67" i="2"/>
  <c r="AD67" i="2"/>
  <c r="AC67" i="2"/>
  <c r="AB67" i="2"/>
  <c r="Z67" i="2"/>
  <c r="Y67" i="2"/>
  <c r="X67" i="2"/>
  <c r="W67" i="2"/>
  <c r="U67" i="2"/>
  <c r="T67" i="2"/>
  <c r="S67" i="2"/>
  <c r="R67" i="2"/>
  <c r="AS66" i="2"/>
  <c r="AR66" i="2"/>
  <c r="AQ66" i="2"/>
  <c r="AP66" i="2"/>
  <c r="AN66" i="2"/>
  <c r="AM66" i="2"/>
  <c r="AK66" i="2"/>
  <c r="AJ66" i="2"/>
  <c r="AI66" i="2"/>
  <c r="AG66" i="2"/>
  <c r="G66" i="2" s="1"/>
  <c r="AF66" i="2"/>
  <c r="AE66" i="2"/>
  <c r="AD66" i="2"/>
  <c r="AC66" i="2"/>
  <c r="AB66" i="2"/>
  <c r="Z66" i="2"/>
  <c r="Y66" i="2"/>
  <c r="X66" i="2"/>
  <c r="W66" i="2"/>
  <c r="U66" i="2"/>
  <c r="T66" i="2"/>
  <c r="S66" i="2"/>
  <c r="R66" i="2"/>
  <c r="AS65" i="2"/>
  <c r="AR65" i="2"/>
  <c r="AQ65" i="2"/>
  <c r="AP65" i="2"/>
  <c r="AN65" i="2"/>
  <c r="AM65" i="2"/>
  <c r="AK65" i="2"/>
  <c r="AJ65" i="2"/>
  <c r="AI65" i="2"/>
  <c r="AG65" i="2"/>
  <c r="G65" i="2" s="1"/>
  <c r="AF65" i="2"/>
  <c r="AE65" i="2"/>
  <c r="AD65" i="2"/>
  <c r="AC65" i="2"/>
  <c r="AB65" i="2"/>
  <c r="Z65" i="2"/>
  <c r="Y65" i="2"/>
  <c r="X65" i="2"/>
  <c r="W65" i="2"/>
  <c r="U65" i="2"/>
  <c r="T65" i="2"/>
  <c r="S65" i="2"/>
  <c r="R65" i="2"/>
  <c r="AS64" i="2"/>
  <c r="AR64" i="2"/>
  <c r="AQ64" i="2"/>
  <c r="AP64" i="2"/>
  <c r="AN64" i="2"/>
  <c r="AM64" i="2"/>
  <c r="AK64" i="2"/>
  <c r="AJ64" i="2"/>
  <c r="AI64" i="2"/>
  <c r="AG64" i="2"/>
  <c r="G64" i="2" s="1"/>
  <c r="AF64" i="2"/>
  <c r="AE64" i="2"/>
  <c r="AD64" i="2"/>
  <c r="AC64" i="2"/>
  <c r="AB64" i="2"/>
  <c r="Z64" i="2"/>
  <c r="Y64" i="2"/>
  <c r="X64" i="2"/>
  <c r="W64" i="2"/>
  <c r="U64" i="2"/>
  <c r="T64" i="2"/>
  <c r="S64" i="2"/>
  <c r="R64" i="2"/>
  <c r="AS63" i="2"/>
  <c r="AR63" i="2"/>
  <c r="AQ63" i="2"/>
  <c r="AP63" i="2"/>
  <c r="AN63" i="2"/>
  <c r="I63" i="2" s="1"/>
  <c r="N63" i="2" s="1"/>
  <c r="AM63" i="2"/>
  <c r="AK63" i="2"/>
  <c r="AJ63" i="2"/>
  <c r="AI63" i="2"/>
  <c r="AG63" i="2"/>
  <c r="G63" i="2" s="1"/>
  <c r="AF63" i="2"/>
  <c r="AE63" i="2"/>
  <c r="AD63" i="2"/>
  <c r="AC63" i="2"/>
  <c r="AB63" i="2"/>
  <c r="Z63" i="2"/>
  <c r="Y63" i="2"/>
  <c r="X63" i="2"/>
  <c r="W63" i="2"/>
  <c r="U63" i="2"/>
  <c r="T63" i="2"/>
  <c r="S63" i="2"/>
  <c r="R63" i="2"/>
  <c r="AS62" i="2"/>
  <c r="AR62" i="2"/>
  <c r="AQ62" i="2"/>
  <c r="AP62" i="2"/>
  <c r="AN62" i="2"/>
  <c r="AM62" i="2"/>
  <c r="AK62" i="2"/>
  <c r="AJ62" i="2"/>
  <c r="AI62" i="2"/>
  <c r="AG62" i="2"/>
  <c r="G62" i="2" s="1"/>
  <c r="AF62" i="2"/>
  <c r="AE62" i="2"/>
  <c r="AD62" i="2"/>
  <c r="AC62" i="2"/>
  <c r="AB62" i="2"/>
  <c r="Z62" i="2"/>
  <c r="Y62" i="2"/>
  <c r="X62" i="2"/>
  <c r="W62" i="2"/>
  <c r="U62" i="2"/>
  <c r="T62" i="2"/>
  <c r="S62" i="2"/>
  <c r="R62" i="2"/>
  <c r="AS61" i="2"/>
  <c r="AR61" i="2"/>
  <c r="AQ61" i="2"/>
  <c r="AP61" i="2"/>
  <c r="AN61" i="2"/>
  <c r="AM61" i="2"/>
  <c r="AK61" i="2"/>
  <c r="AJ61" i="2"/>
  <c r="AI61" i="2"/>
  <c r="AG61" i="2"/>
  <c r="G61" i="2" s="1"/>
  <c r="AF61" i="2"/>
  <c r="AE61" i="2"/>
  <c r="AD61" i="2"/>
  <c r="AC61" i="2"/>
  <c r="AB61" i="2"/>
  <c r="Z61" i="2"/>
  <c r="Y61" i="2"/>
  <c r="X61" i="2"/>
  <c r="W61" i="2"/>
  <c r="U61" i="2"/>
  <c r="T61" i="2"/>
  <c r="S61" i="2"/>
  <c r="R61" i="2"/>
  <c r="AS60" i="2"/>
  <c r="AR60" i="2"/>
  <c r="AQ60" i="2"/>
  <c r="AP60" i="2"/>
  <c r="AN60" i="2"/>
  <c r="AM60" i="2"/>
  <c r="AK60" i="2"/>
  <c r="AJ60" i="2"/>
  <c r="AI60" i="2"/>
  <c r="AG60" i="2"/>
  <c r="G60" i="2" s="1"/>
  <c r="AF60" i="2"/>
  <c r="AE60" i="2"/>
  <c r="AD60" i="2"/>
  <c r="AC60" i="2"/>
  <c r="AB60" i="2"/>
  <c r="Z60" i="2"/>
  <c r="Y60" i="2"/>
  <c r="X60" i="2"/>
  <c r="W60" i="2"/>
  <c r="U60" i="2"/>
  <c r="T60" i="2"/>
  <c r="S60" i="2"/>
  <c r="R60" i="2"/>
  <c r="AS59" i="2"/>
  <c r="AR59" i="2"/>
  <c r="AQ59" i="2"/>
  <c r="AP59" i="2"/>
  <c r="AN59" i="2"/>
  <c r="I59" i="2" s="1"/>
  <c r="N59" i="2" s="1"/>
  <c r="AM59" i="2"/>
  <c r="AK59" i="2"/>
  <c r="AJ59" i="2"/>
  <c r="AI59" i="2"/>
  <c r="AG59" i="2"/>
  <c r="G59" i="2" s="1"/>
  <c r="AF59" i="2"/>
  <c r="AE59" i="2"/>
  <c r="AD59" i="2"/>
  <c r="AC59" i="2"/>
  <c r="AB59" i="2"/>
  <c r="Z59" i="2"/>
  <c r="Y59" i="2"/>
  <c r="X59" i="2"/>
  <c r="W59" i="2"/>
  <c r="U59" i="2"/>
  <c r="T59" i="2"/>
  <c r="S59" i="2"/>
  <c r="R59" i="2"/>
  <c r="AS58" i="2"/>
  <c r="AR58" i="2"/>
  <c r="AQ58" i="2"/>
  <c r="AP58" i="2"/>
  <c r="AN58" i="2"/>
  <c r="AM58" i="2"/>
  <c r="AK58" i="2"/>
  <c r="AJ58" i="2"/>
  <c r="AI58" i="2"/>
  <c r="AG58" i="2"/>
  <c r="G58" i="2" s="1"/>
  <c r="AF58" i="2"/>
  <c r="AE58" i="2"/>
  <c r="AD58" i="2"/>
  <c r="AC58" i="2"/>
  <c r="AB58" i="2"/>
  <c r="Z58" i="2"/>
  <c r="Y58" i="2"/>
  <c r="X58" i="2"/>
  <c r="W58" i="2"/>
  <c r="U58" i="2"/>
  <c r="T58" i="2"/>
  <c r="S58" i="2"/>
  <c r="R58" i="2"/>
  <c r="AS57" i="2"/>
  <c r="AR57" i="2"/>
  <c r="AQ57" i="2"/>
  <c r="AP57" i="2"/>
  <c r="AN57" i="2"/>
  <c r="AM57" i="2"/>
  <c r="AK57" i="2"/>
  <c r="AJ57" i="2"/>
  <c r="AI57" i="2"/>
  <c r="AG57" i="2"/>
  <c r="G57" i="2" s="1"/>
  <c r="AF57" i="2"/>
  <c r="AE57" i="2"/>
  <c r="AD57" i="2"/>
  <c r="AC57" i="2"/>
  <c r="AB57" i="2"/>
  <c r="Z57" i="2"/>
  <c r="Y57" i="2"/>
  <c r="X57" i="2"/>
  <c r="W57" i="2"/>
  <c r="U57" i="2"/>
  <c r="T57" i="2"/>
  <c r="S57" i="2"/>
  <c r="R57" i="2"/>
  <c r="AS56" i="2"/>
  <c r="AR56" i="2"/>
  <c r="AQ56" i="2"/>
  <c r="AP56" i="2"/>
  <c r="AN56" i="2"/>
  <c r="AM56" i="2"/>
  <c r="AK56" i="2"/>
  <c r="AJ56" i="2"/>
  <c r="AI56" i="2"/>
  <c r="AG56" i="2"/>
  <c r="G56" i="2" s="1"/>
  <c r="AF56" i="2"/>
  <c r="AE56" i="2"/>
  <c r="AD56" i="2"/>
  <c r="AC56" i="2"/>
  <c r="AB56" i="2"/>
  <c r="Z56" i="2"/>
  <c r="Y56" i="2"/>
  <c r="X56" i="2"/>
  <c r="W56" i="2"/>
  <c r="U56" i="2"/>
  <c r="T56" i="2"/>
  <c r="S56" i="2"/>
  <c r="R56" i="2"/>
  <c r="AS55" i="2"/>
  <c r="AR55" i="2"/>
  <c r="AQ55" i="2"/>
  <c r="AP55" i="2"/>
  <c r="AN55" i="2"/>
  <c r="I55" i="2" s="1"/>
  <c r="N55" i="2" s="1"/>
  <c r="AM55" i="2"/>
  <c r="AK55" i="2"/>
  <c r="AJ55" i="2"/>
  <c r="AI55" i="2"/>
  <c r="AG55" i="2"/>
  <c r="G55" i="2" s="1"/>
  <c r="AF55" i="2"/>
  <c r="AE55" i="2"/>
  <c r="AD55" i="2"/>
  <c r="AC55" i="2"/>
  <c r="AB55" i="2"/>
  <c r="Z55" i="2"/>
  <c r="Y55" i="2"/>
  <c r="X55" i="2"/>
  <c r="W55" i="2"/>
  <c r="U55" i="2"/>
  <c r="T55" i="2"/>
  <c r="S55" i="2"/>
  <c r="R55" i="2"/>
  <c r="AS54" i="2"/>
  <c r="AR54" i="2"/>
  <c r="AQ54" i="2"/>
  <c r="AP54" i="2"/>
  <c r="AN54" i="2"/>
  <c r="AM54" i="2"/>
  <c r="AK54" i="2"/>
  <c r="AJ54" i="2"/>
  <c r="AI54" i="2"/>
  <c r="AG54" i="2"/>
  <c r="G54" i="2" s="1"/>
  <c r="AF54" i="2"/>
  <c r="AE54" i="2"/>
  <c r="AD54" i="2"/>
  <c r="AC54" i="2"/>
  <c r="AB54" i="2"/>
  <c r="Z54" i="2"/>
  <c r="Y54" i="2"/>
  <c r="X54" i="2"/>
  <c r="W54" i="2"/>
  <c r="U54" i="2"/>
  <c r="T54" i="2"/>
  <c r="S54" i="2"/>
  <c r="R54" i="2"/>
  <c r="AS53" i="2"/>
  <c r="AR53" i="2"/>
  <c r="AQ53" i="2"/>
  <c r="AP53" i="2"/>
  <c r="AN53" i="2"/>
  <c r="AM53" i="2"/>
  <c r="AK53" i="2"/>
  <c r="AJ53" i="2"/>
  <c r="AI53" i="2"/>
  <c r="AG53" i="2"/>
  <c r="G53" i="2" s="1"/>
  <c r="AF53" i="2"/>
  <c r="AE53" i="2"/>
  <c r="AD53" i="2"/>
  <c r="AC53" i="2"/>
  <c r="AB53" i="2"/>
  <c r="Z53" i="2"/>
  <c r="Y53" i="2"/>
  <c r="X53" i="2"/>
  <c r="W53" i="2"/>
  <c r="U53" i="2"/>
  <c r="T53" i="2"/>
  <c r="S53" i="2"/>
  <c r="R53" i="2"/>
  <c r="AS52" i="2"/>
  <c r="AR52" i="2"/>
  <c r="AQ52" i="2"/>
  <c r="AP52" i="2"/>
  <c r="AN52" i="2"/>
  <c r="AM52" i="2"/>
  <c r="AK52" i="2"/>
  <c r="AJ52" i="2"/>
  <c r="AI52" i="2"/>
  <c r="AG52" i="2"/>
  <c r="G52" i="2" s="1"/>
  <c r="AF52" i="2"/>
  <c r="AE52" i="2"/>
  <c r="AD52" i="2"/>
  <c r="AC52" i="2"/>
  <c r="AB52" i="2"/>
  <c r="Z52" i="2"/>
  <c r="Y52" i="2"/>
  <c r="X52" i="2"/>
  <c r="W52" i="2"/>
  <c r="U52" i="2"/>
  <c r="T52" i="2"/>
  <c r="S52" i="2"/>
  <c r="R52" i="2"/>
  <c r="AS51" i="2"/>
  <c r="AR51" i="2"/>
  <c r="AQ51" i="2"/>
  <c r="AP51" i="2"/>
  <c r="AN51" i="2"/>
  <c r="I51" i="2" s="1"/>
  <c r="N51" i="2" s="1"/>
  <c r="AM51" i="2"/>
  <c r="AK51" i="2"/>
  <c r="AJ51" i="2"/>
  <c r="AI51" i="2"/>
  <c r="AG51" i="2"/>
  <c r="G51" i="2" s="1"/>
  <c r="AF51" i="2"/>
  <c r="AE51" i="2"/>
  <c r="AD51" i="2"/>
  <c r="AC51" i="2"/>
  <c r="AB51" i="2"/>
  <c r="Z51" i="2"/>
  <c r="Y51" i="2"/>
  <c r="X51" i="2"/>
  <c r="W51" i="2"/>
  <c r="U51" i="2"/>
  <c r="T51" i="2"/>
  <c r="S51" i="2"/>
  <c r="R51" i="2"/>
  <c r="AS50" i="2"/>
  <c r="AR50" i="2"/>
  <c r="AQ50" i="2"/>
  <c r="AP50" i="2"/>
  <c r="AN50" i="2"/>
  <c r="AM50" i="2"/>
  <c r="AK50" i="2"/>
  <c r="AJ50" i="2"/>
  <c r="AI50" i="2"/>
  <c r="AG50" i="2"/>
  <c r="G50" i="2" s="1"/>
  <c r="AF50" i="2"/>
  <c r="AE50" i="2"/>
  <c r="AD50" i="2"/>
  <c r="AC50" i="2"/>
  <c r="AB50" i="2"/>
  <c r="Z50" i="2"/>
  <c r="Y50" i="2"/>
  <c r="X50" i="2"/>
  <c r="W50" i="2"/>
  <c r="U50" i="2"/>
  <c r="T50" i="2"/>
  <c r="S50" i="2"/>
  <c r="R50" i="2"/>
  <c r="AS49" i="2"/>
  <c r="AR49" i="2"/>
  <c r="AQ49" i="2"/>
  <c r="AP49" i="2"/>
  <c r="AN49" i="2"/>
  <c r="AM49" i="2"/>
  <c r="AK49" i="2"/>
  <c r="AJ49" i="2"/>
  <c r="AI49" i="2"/>
  <c r="AG49" i="2"/>
  <c r="G49" i="2" s="1"/>
  <c r="AF49" i="2"/>
  <c r="AE49" i="2"/>
  <c r="AD49" i="2"/>
  <c r="AC49" i="2"/>
  <c r="AB49" i="2"/>
  <c r="Z49" i="2"/>
  <c r="Y49" i="2"/>
  <c r="X49" i="2"/>
  <c r="W49" i="2"/>
  <c r="U49" i="2"/>
  <c r="T49" i="2"/>
  <c r="S49" i="2"/>
  <c r="R49" i="2"/>
  <c r="AS48" i="2"/>
  <c r="AR48" i="2"/>
  <c r="AQ48" i="2"/>
  <c r="AP48" i="2"/>
  <c r="AN48" i="2"/>
  <c r="AM48" i="2"/>
  <c r="AK48" i="2"/>
  <c r="AJ48" i="2"/>
  <c r="AI48" i="2"/>
  <c r="AG48" i="2"/>
  <c r="G48" i="2" s="1"/>
  <c r="AF48" i="2"/>
  <c r="AE48" i="2"/>
  <c r="AD48" i="2"/>
  <c r="AC48" i="2"/>
  <c r="AB48" i="2"/>
  <c r="Z48" i="2"/>
  <c r="Y48" i="2"/>
  <c r="X48" i="2"/>
  <c r="W48" i="2"/>
  <c r="U48" i="2"/>
  <c r="T48" i="2"/>
  <c r="S48" i="2"/>
  <c r="R48" i="2"/>
  <c r="AS47" i="2"/>
  <c r="AR47" i="2"/>
  <c r="AQ47" i="2"/>
  <c r="AP47" i="2"/>
  <c r="AN47" i="2"/>
  <c r="I47" i="2" s="1"/>
  <c r="N47" i="2" s="1"/>
  <c r="AM47" i="2"/>
  <c r="AK47" i="2"/>
  <c r="AJ47" i="2"/>
  <c r="AI47" i="2"/>
  <c r="AG47" i="2"/>
  <c r="G47" i="2" s="1"/>
  <c r="AF47" i="2"/>
  <c r="AE47" i="2"/>
  <c r="AD47" i="2"/>
  <c r="AC47" i="2"/>
  <c r="AB47" i="2"/>
  <c r="Z47" i="2"/>
  <c r="Y47" i="2"/>
  <c r="X47" i="2"/>
  <c r="W47" i="2"/>
  <c r="U47" i="2"/>
  <c r="T47" i="2"/>
  <c r="S47" i="2"/>
  <c r="R47" i="2"/>
  <c r="AS46" i="2"/>
  <c r="AR46" i="2"/>
  <c r="AQ46" i="2"/>
  <c r="AP46" i="2"/>
  <c r="AN46" i="2"/>
  <c r="AM46" i="2"/>
  <c r="AK46" i="2"/>
  <c r="AJ46" i="2"/>
  <c r="AI46" i="2"/>
  <c r="AG46" i="2"/>
  <c r="G46" i="2" s="1"/>
  <c r="AF46" i="2"/>
  <c r="AE46" i="2"/>
  <c r="AD46" i="2"/>
  <c r="AC46" i="2"/>
  <c r="AB46" i="2"/>
  <c r="Z46" i="2"/>
  <c r="Y46" i="2"/>
  <c r="X46" i="2"/>
  <c r="W46" i="2"/>
  <c r="U46" i="2"/>
  <c r="T46" i="2"/>
  <c r="S46" i="2"/>
  <c r="R46" i="2"/>
  <c r="AS45" i="2"/>
  <c r="AR45" i="2"/>
  <c r="AQ45" i="2"/>
  <c r="AP45" i="2"/>
  <c r="AN45" i="2"/>
  <c r="AM45" i="2"/>
  <c r="AK45" i="2"/>
  <c r="AJ45" i="2"/>
  <c r="AI45" i="2"/>
  <c r="AG45" i="2"/>
  <c r="G45" i="2" s="1"/>
  <c r="AF45" i="2"/>
  <c r="AE45" i="2"/>
  <c r="AD45" i="2"/>
  <c r="AC45" i="2"/>
  <c r="AB45" i="2"/>
  <c r="Z45" i="2"/>
  <c r="Y45" i="2"/>
  <c r="X45" i="2"/>
  <c r="W45" i="2"/>
  <c r="U45" i="2"/>
  <c r="T45" i="2"/>
  <c r="S45" i="2"/>
  <c r="R45" i="2"/>
  <c r="AS44" i="2"/>
  <c r="AR44" i="2"/>
  <c r="AQ44" i="2"/>
  <c r="AP44" i="2"/>
  <c r="AN44" i="2"/>
  <c r="AM44" i="2"/>
  <c r="AK44" i="2"/>
  <c r="AJ44" i="2"/>
  <c r="AI44" i="2"/>
  <c r="AG44" i="2"/>
  <c r="G44" i="2" s="1"/>
  <c r="AF44" i="2"/>
  <c r="AE44" i="2"/>
  <c r="AD44" i="2"/>
  <c r="AC44" i="2"/>
  <c r="AB44" i="2"/>
  <c r="Z44" i="2"/>
  <c r="Y44" i="2"/>
  <c r="X44" i="2"/>
  <c r="W44" i="2"/>
  <c r="U44" i="2"/>
  <c r="T44" i="2"/>
  <c r="S44" i="2"/>
  <c r="R44" i="2"/>
  <c r="AS43" i="2"/>
  <c r="AR43" i="2"/>
  <c r="AQ43" i="2"/>
  <c r="AP43" i="2"/>
  <c r="AN43" i="2"/>
  <c r="I43" i="2" s="1"/>
  <c r="N43" i="2" s="1"/>
  <c r="AM43" i="2"/>
  <c r="AK43" i="2"/>
  <c r="AJ43" i="2"/>
  <c r="AI43" i="2"/>
  <c r="AG43" i="2"/>
  <c r="G43" i="2" s="1"/>
  <c r="AF43" i="2"/>
  <c r="AE43" i="2"/>
  <c r="AD43" i="2"/>
  <c r="AC43" i="2"/>
  <c r="AB43" i="2"/>
  <c r="Z43" i="2"/>
  <c r="Y43" i="2"/>
  <c r="X43" i="2"/>
  <c r="W43" i="2"/>
  <c r="U43" i="2"/>
  <c r="T43" i="2"/>
  <c r="S43" i="2"/>
  <c r="R43" i="2"/>
  <c r="AS42" i="2"/>
  <c r="AR42" i="2"/>
  <c r="AQ42" i="2"/>
  <c r="AP42" i="2"/>
  <c r="AN42" i="2"/>
  <c r="AM42" i="2"/>
  <c r="AK42" i="2"/>
  <c r="AJ42" i="2"/>
  <c r="AI42" i="2"/>
  <c r="AG42" i="2"/>
  <c r="G42" i="2" s="1"/>
  <c r="AF42" i="2"/>
  <c r="AE42" i="2"/>
  <c r="AD42" i="2"/>
  <c r="AC42" i="2"/>
  <c r="AB42" i="2"/>
  <c r="Z42" i="2"/>
  <c r="Y42" i="2"/>
  <c r="X42" i="2"/>
  <c r="W42" i="2"/>
  <c r="U42" i="2"/>
  <c r="T42" i="2"/>
  <c r="S42" i="2"/>
  <c r="R42" i="2"/>
  <c r="AS41" i="2"/>
  <c r="AR41" i="2"/>
  <c r="AQ41" i="2"/>
  <c r="AP41" i="2"/>
  <c r="AN41" i="2"/>
  <c r="AM41" i="2"/>
  <c r="AK41" i="2"/>
  <c r="AJ41" i="2"/>
  <c r="AI41" i="2"/>
  <c r="AG41" i="2"/>
  <c r="G41" i="2" s="1"/>
  <c r="AF41" i="2"/>
  <c r="AE41" i="2"/>
  <c r="AD41" i="2"/>
  <c r="AC41" i="2"/>
  <c r="AB41" i="2"/>
  <c r="Z41" i="2"/>
  <c r="Y41" i="2"/>
  <c r="X41" i="2"/>
  <c r="W41" i="2"/>
  <c r="U41" i="2"/>
  <c r="T41" i="2"/>
  <c r="S41" i="2"/>
  <c r="R41" i="2"/>
  <c r="AS40" i="2"/>
  <c r="AR40" i="2"/>
  <c r="AQ40" i="2"/>
  <c r="AP40" i="2"/>
  <c r="AM40" i="2"/>
  <c r="AF40" i="2"/>
  <c r="AB40" i="2"/>
  <c r="W40" i="2"/>
  <c r="R40" i="2"/>
  <c r="AS39" i="2"/>
  <c r="AR39" i="2"/>
  <c r="AQ39" i="2"/>
  <c r="AP39" i="2"/>
  <c r="AM39" i="2"/>
  <c r="AF39" i="2"/>
  <c r="AB39" i="2"/>
  <c r="W39" i="2"/>
  <c r="R39" i="2"/>
  <c r="AS38" i="2"/>
  <c r="AR38" i="2"/>
  <c r="AQ38" i="2"/>
  <c r="AP38" i="2"/>
  <c r="AM38" i="2"/>
  <c r="AF38" i="2"/>
  <c r="AB38" i="2"/>
  <c r="W38" i="2"/>
  <c r="R38" i="2"/>
  <c r="AS37" i="2"/>
  <c r="AR37" i="2"/>
  <c r="AQ37" i="2"/>
  <c r="AP37" i="2"/>
  <c r="AM37" i="2"/>
  <c r="AF37" i="2"/>
  <c r="AB37" i="2"/>
  <c r="W37" i="2"/>
  <c r="R37" i="2"/>
  <c r="AS36" i="2"/>
  <c r="AR36" i="2"/>
  <c r="AQ36" i="2"/>
  <c r="AP36" i="2"/>
  <c r="AM36" i="2"/>
  <c r="AF36" i="2"/>
  <c r="AB36" i="2"/>
  <c r="W36" i="2"/>
  <c r="R36" i="2"/>
  <c r="AS35" i="2"/>
  <c r="AR35" i="2"/>
  <c r="AQ35" i="2"/>
  <c r="AP35" i="2"/>
  <c r="AM35" i="2"/>
  <c r="AF35" i="2"/>
  <c r="AB35" i="2"/>
  <c r="W35" i="2"/>
  <c r="R35" i="2"/>
  <c r="AS34" i="2"/>
  <c r="AR34" i="2"/>
  <c r="AQ34" i="2"/>
  <c r="AP34" i="2"/>
  <c r="AM34" i="2"/>
  <c r="AF34" i="2"/>
  <c r="AB34" i="2"/>
  <c r="W34" i="2"/>
  <c r="R34" i="2"/>
  <c r="AS125" i="2"/>
  <c r="AR125" i="2"/>
  <c r="AQ125" i="2"/>
  <c r="AP125" i="2"/>
  <c r="AN125" i="2"/>
  <c r="AM125" i="2"/>
  <c r="AK125" i="2"/>
  <c r="AJ125" i="2"/>
  <c r="AI125" i="2"/>
  <c r="AG125" i="2"/>
  <c r="G125" i="2" s="1"/>
  <c r="AF125" i="2"/>
  <c r="AE125" i="2"/>
  <c r="AD125" i="2"/>
  <c r="AC125" i="2"/>
  <c r="AB125" i="2"/>
  <c r="Z125" i="2"/>
  <c r="Y125" i="2"/>
  <c r="X125" i="2"/>
  <c r="W125" i="2"/>
  <c r="U125" i="2"/>
  <c r="T125" i="2"/>
  <c r="S125" i="2"/>
  <c r="R125" i="2"/>
  <c r="AS124" i="2"/>
  <c r="AR124" i="2"/>
  <c r="AQ124" i="2"/>
  <c r="AP124" i="2"/>
  <c r="AN124" i="2"/>
  <c r="AM124" i="2"/>
  <c r="AK124" i="2"/>
  <c r="AJ124" i="2"/>
  <c r="AI124" i="2"/>
  <c r="AG124" i="2"/>
  <c r="G124" i="2" s="1"/>
  <c r="AF124" i="2"/>
  <c r="AE124" i="2"/>
  <c r="AD124" i="2"/>
  <c r="AC124" i="2"/>
  <c r="AB124" i="2"/>
  <c r="Z124" i="2"/>
  <c r="Y124" i="2"/>
  <c r="X124" i="2"/>
  <c r="W124" i="2"/>
  <c r="U124" i="2"/>
  <c r="T124" i="2"/>
  <c r="S124" i="2"/>
  <c r="R124" i="2"/>
  <c r="AS123" i="2"/>
  <c r="AR123" i="2"/>
  <c r="AQ123" i="2"/>
  <c r="AP123" i="2"/>
  <c r="AN123" i="2"/>
  <c r="AM123" i="2"/>
  <c r="AK123" i="2"/>
  <c r="AJ123" i="2"/>
  <c r="AI123" i="2"/>
  <c r="AG123" i="2"/>
  <c r="G123" i="2" s="1"/>
  <c r="AF123" i="2"/>
  <c r="AE123" i="2"/>
  <c r="AD123" i="2"/>
  <c r="AC123" i="2"/>
  <c r="AB123" i="2"/>
  <c r="Z123" i="2"/>
  <c r="Y123" i="2"/>
  <c r="X123" i="2"/>
  <c r="W123" i="2"/>
  <c r="U123" i="2"/>
  <c r="T123" i="2"/>
  <c r="S123" i="2"/>
  <c r="R123" i="2"/>
  <c r="AS122" i="2"/>
  <c r="AR122" i="2"/>
  <c r="AQ122" i="2"/>
  <c r="AP122" i="2"/>
  <c r="AN122" i="2"/>
  <c r="AM122" i="2"/>
  <c r="AK122" i="2"/>
  <c r="AJ122" i="2"/>
  <c r="AI122" i="2"/>
  <c r="AG122" i="2"/>
  <c r="G122" i="2" s="1"/>
  <c r="AF122" i="2"/>
  <c r="AE122" i="2"/>
  <c r="AD122" i="2"/>
  <c r="AC122" i="2"/>
  <c r="AB122" i="2"/>
  <c r="Z122" i="2"/>
  <c r="Y122" i="2"/>
  <c r="X122" i="2"/>
  <c r="W122" i="2"/>
  <c r="U122" i="2"/>
  <c r="T122" i="2"/>
  <c r="S122" i="2"/>
  <c r="R122" i="2"/>
  <c r="AS121" i="2"/>
  <c r="AR121" i="2"/>
  <c r="AQ121" i="2"/>
  <c r="AP121" i="2"/>
  <c r="AN121" i="2"/>
  <c r="AM121" i="2"/>
  <c r="AK121" i="2"/>
  <c r="AJ121" i="2"/>
  <c r="AI121" i="2"/>
  <c r="AG121" i="2"/>
  <c r="G121" i="2" s="1"/>
  <c r="AF121" i="2"/>
  <c r="AE121" i="2"/>
  <c r="AD121" i="2"/>
  <c r="AC121" i="2"/>
  <c r="AB121" i="2"/>
  <c r="Z121" i="2"/>
  <c r="Y121" i="2"/>
  <c r="X121" i="2"/>
  <c r="W121" i="2"/>
  <c r="U121" i="2"/>
  <c r="T121" i="2"/>
  <c r="S121" i="2"/>
  <c r="R121" i="2"/>
  <c r="AS120" i="2"/>
  <c r="AR120" i="2"/>
  <c r="AQ120" i="2"/>
  <c r="AP120" i="2"/>
  <c r="AN120" i="2"/>
  <c r="AM120" i="2"/>
  <c r="AK120" i="2"/>
  <c r="AJ120" i="2"/>
  <c r="AI120" i="2"/>
  <c r="AG120" i="2"/>
  <c r="G120" i="2" s="1"/>
  <c r="AF120" i="2"/>
  <c r="AE120" i="2"/>
  <c r="AD120" i="2"/>
  <c r="AC120" i="2"/>
  <c r="AB120" i="2"/>
  <c r="Z120" i="2"/>
  <c r="Y120" i="2"/>
  <c r="X120" i="2"/>
  <c r="W120" i="2"/>
  <c r="U120" i="2"/>
  <c r="T120" i="2"/>
  <c r="S120" i="2"/>
  <c r="R120" i="2"/>
  <c r="AS119" i="2"/>
  <c r="AR119" i="2"/>
  <c r="AQ119" i="2"/>
  <c r="AP119" i="2"/>
  <c r="AN119" i="2"/>
  <c r="AM119" i="2"/>
  <c r="AK119" i="2"/>
  <c r="AJ119" i="2"/>
  <c r="AI119" i="2"/>
  <c r="AG119" i="2"/>
  <c r="G119" i="2" s="1"/>
  <c r="AF119" i="2"/>
  <c r="AE119" i="2"/>
  <c r="AD119" i="2"/>
  <c r="AC119" i="2"/>
  <c r="AB119" i="2"/>
  <c r="Z119" i="2"/>
  <c r="Y119" i="2"/>
  <c r="X119" i="2"/>
  <c r="W119" i="2"/>
  <c r="U119" i="2"/>
  <c r="T119" i="2"/>
  <c r="S119" i="2"/>
  <c r="R119" i="2"/>
  <c r="AS118" i="2"/>
  <c r="AR118" i="2"/>
  <c r="AQ118" i="2"/>
  <c r="AP118" i="2"/>
  <c r="AN118" i="2"/>
  <c r="AM118" i="2"/>
  <c r="AK118" i="2"/>
  <c r="AJ118" i="2"/>
  <c r="AI118" i="2"/>
  <c r="AG118" i="2"/>
  <c r="G118" i="2" s="1"/>
  <c r="AF118" i="2"/>
  <c r="AE118" i="2"/>
  <c r="AD118" i="2"/>
  <c r="AC118" i="2"/>
  <c r="AB118" i="2"/>
  <c r="Z118" i="2"/>
  <c r="Y118" i="2"/>
  <c r="X118" i="2"/>
  <c r="W118" i="2"/>
  <c r="U118" i="2"/>
  <c r="T118" i="2"/>
  <c r="S118" i="2"/>
  <c r="R118" i="2"/>
  <c r="AS117" i="2"/>
  <c r="AR117" i="2"/>
  <c r="AQ117" i="2"/>
  <c r="AP117" i="2"/>
  <c r="AN117" i="2"/>
  <c r="AM117" i="2"/>
  <c r="AK117" i="2"/>
  <c r="AJ117" i="2"/>
  <c r="AI117" i="2"/>
  <c r="AG117" i="2"/>
  <c r="G117" i="2" s="1"/>
  <c r="AF117" i="2"/>
  <c r="AE117" i="2"/>
  <c r="AD117" i="2"/>
  <c r="AC117" i="2"/>
  <c r="AB117" i="2"/>
  <c r="Z117" i="2"/>
  <c r="Y117" i="2"/>
  <c r="X117" i="2"/>
  <c r="W117" i="2"/>
  <c r="U117" i="2"/>
  <c r="T117" i="2"/>
  <c r="S117" i="2"/>
  <c r="R117" i="2"/>
  <c r="AS116" i="2"/>
  <c r="AR116" i="2"/>
  <c r="AQ116" i="2"/>
  <c r="AP116" i="2"/>
  <c r="AN116" i="2"/>
  <c r="AM116" i="2"/>
  <c r="AK116" i="2"/>
  <c r="AJ116" i="2"/>
  <c r="AI116" i="2"/>
  <c r="AG116" i="2"/>
  <c r="G116" i="2" s="1"/>
  <c r="AF116" i="2"/>
  <c r="AE116" i="2"/>
  <c r="AD116" i="2"/>
  <c r="AC116" i="2"/>
  <c r="AB116" i="2"/>
  <c r="Z116" i="2"/>
  <c r="Y116" i="2"/>
  <c r="X116" i="2"/>
  <c r="W116" i="2"/>
  <c r="U116" i="2"/>
  <c r="T116" i="2"/>
  <c r="S116" i="2"/>
  <c r="R116" i="2"/>
  <c r="AS115" i="2"/>
  <c r="AR115" i="2"/>
  <c r="AQ115" i="2"/>
  <c r="AP115" i="2"/>
  <c r="AN115" i="2"/>
  <c r="AM115" i="2"/>
  <c r="AK115" i="2"/>
  <c r="AJ115" i="2"/>
  <c r="AI115" i="2"/>
  <c r="AG115" i="2"/>
  <c r="G115" i="2" s="1"/>
  <c r="AF115" i="2"/>
  <c r="AE115" i="2"/>
  <c r="AD115" i="2"/>
  <c r="AC115" i="2"/>
  <c r="AB115" i="2"/>
  <c r="Z115" i="2"/>
  <c r="Y115" i="2"/>
  <c r="X115" i="2"/>
  <c r="W115" i="2"/>
  <c r="U115" i="2"/>
  <c r="T115" i="2"/>
  <c r="S115" i="2"/>
  <c r="R115" i="2"/>
  <c r="AS114" i="2"/>
  <c r="AR114" i="2"/>
  <c r="AQ114" i="2"/>
  <c r="AP114" i="2"/>
  <c r="AN114" i="2"/>
  <c r="AM114" i="2"/>
  <c r="AK114" i="2"/>
  <c r="AJ114" i="2"/>
  <c r="AI114" i="2"/>
  <c r="AG114" i="2"/>
  <c r="G114" i="2" s="1"/>
  <c r="AF114" i="2"/>
  <c r="AE114" i="2"/>
  <c r="AD114" i="2"/>
  <c r="AC114" i="2"/>
  <c r="AB114" i="2"/>
  <c r="Z114" i="2"/>
  <c r="Y114" i="2"/>
  <c r="X114" i="2"/>
  <c r="W114" i="2"/>
  <c r="U114" i="2"/>
  <c r="T114" i="2"/>
  <c r="S114" i="2"/>
  <c r="R114" i="2"/>
  <c r="AS113" i="2"/>
  <c r="AR113" i="2"/>
  <c r="AQ113" i="2"/>
  <c r="AP113" i="2"/>
  <c r="AN113" i="2"/>
  <c r="AM113" i="2"/>
  <c r="AK113" i="2"/>
  <c r="AJ113" i="2"/>
  <c r="AI113" i="2"/>
  <c r="AG113" i="2"/>
  <c r="G113" i="2" s="1"/>
  <c r="AF113" i="2"/>
  <c r="AE113" i="2"/>
  <c r="AD113" i="2"/>
  <c r="AC113" i="2"/>
  <c r="AB113" i="2"/>
  <c r="Z113" i="2"/>
  <c r="Y113" i="2"/>
  <c r="X113" i="2"/>
  <c r="W113" i="2"/>
  <c r="U113" i="2"/>
  <c r="T113" i="2"/>
  <c r="S113" i="2"/>
  <c r="R113" i="2"/>
  <c r="AS112" i="2"/>
  <c r="AR112" i="2"/>
  <c r="AQ112" i="2"/>
  <c r="AP112" i="2"/>
  <c r="AN112" i="2"/>
  <c r="AM112" i="2"/>
  <c r="AK112" i="2"/>
  <c r="AJ112" i="2"/>
  <c r="AI112" i="2"/>
  <c r="AG112" i="2"/>
  <c r="G112" i="2" s="1"/>
  <c r="AF112" i="2"/>
  <c r="AE112" i="2"/>
  <c r="AD112" i="2"/>
  <c r="AC112" i="2"/>
  <c r="AB112" i="2"/>
  <c r="Z112" i="2"/>
  <c r="Y112" i="2"/>
  <c r="X112" i="2"/>
  <c r="W112" i="2"/>
  <c r="U112" i="2"/>
  <c r="T112" i="2"/>
  <c r="S112" i="2"/>
  <c r="R112" i="2"/>
  <c r="AS111" i="2"/>
  <c r="AR111" i="2"/>
  <c r="AQ111" i="2"/>
  <c r="AP111" i="2"/>
  <c r="AN111" i="2"/>
  <c r="AM111" i="2"/>
  <c r="AK111" i="2"/>
  <c r="AJ111" i="2"/>
  <c r="AI111" i="2"/>
  <c r="AG111" i="2"/>
  <c r="G111" i="2" s="1"/>
  <c r="AF111" i="2"/>
  <c r="AE111" i="2"/>
  <c r="AD111" i="2"/>
  <c r="AC111" i="2"/>
  <c r="AB111" i="2"/>
  <c r="Z111" i="2"/>
  <c r="Y111" i="2"/>
  <c r="X111" i="2"/>
  <c r="W111" i="2"/>
  <c r="U111" i="2"/>
  <c r="T111" i="2"/>
  <c r="S111" i="2"/>
  <c r="R111" i="2"/>
  <c r="AS110" i="2"/>
  <c r="AR110" i="2"/>
  <c r="AQ110" i="2"/>
  <c r="AP110" i="2"/>
  <c r="AN110" i="2"/>
  <c r="AM110" i="2"/>
  <c r="AK110" i="2"/>
  <c r="AJ110" i="2"/>
  <c r="AI110" i="2"/>
  <c r="AG110" i="2"/>
  <c r="G110" i="2" s="1"/>
  <c r="AF110" i="2"/>
  <c r="AE110" i="2"/>
  <c r="AD110" i="2"/>
  <c r="AC110" i="2"/>
  <c r="AB110" i="2"/>
  <c r="Z110" i="2"/>
  <c r="Y110" i="2"/>
  <c r="X110" i="2"/>
  <c r="W110" i="2"/>
  <c r="U110" i="2"/>
  <c r="T110" i="2"/>
  <c r="S110" i="2"/>
  <c r="R110" i="2"/>
  <c r="AS109" i="2"/>
  <c r="AR109" i="2"/>
  <c r="AQ109" i="2"/>
  <c r="AP109" i="2"/>
  <c r="AN109" i="2"/>
  <c r="AM109" i="2"/>
  <c r="AK109" i="2"/>
  <c r="AJ109" i="2"/>
  <c r="AI109" i="2"/>
  <c r="AG109" i="2"/>
  <c r="G109" i="2" s="1"/>
  <c r="AF109" i="2"/>
  <c r="AE109" i="2"/>
  <c r="AD109" i="2"/>
  <c r="AC109" i="2"/>
  <c r="AB109" i="2"/>
  <c r="Z109" i="2"/>
  <c r="Y109" i="2"/>
  <c r="X109" i="2"/>
  <c r="W109" i="2"/>
  <c r="U109" i="2"/>
  <c r="T109" i="2"/>
  <c r="S109" i="2"/>
  <c r="R109" i="2"/>
  <c r="AS108" i="2"/>
  <c r="AR108" i="2"/>
  <c r="AQ108" i="2"/>
  <c r="AP108" i="2"/>
  <c r="AN108" i="2"/>
  <c r="AM108" i="2"/>
  <c r="AK108" i="2"/>
  <c r="AJ108" i="2"/>
  <c r="AI108" i="2"/>
  <c r="AG108" i="2"/>
  <c r="G108" i="2" s="1"/>
  <c r="AF108" i="2"/>
  <c r="AE108" i="2"/>
  <c r="AD108" i="2"/>
  <c r="AC108" i="2"/>
  <c r="AB108" i="2"/>
  <c r="Z108" i="2"/>
  <c r="Y108" i="2"/>
  <c r="X108" i="2"/>
  <c r="W108" i="2"/>
  <c r="U108" i="2"/>
  <c r="T108" i="2"/>
  <c r="S108" i="2"/>
  <c r="R108" i="2"/>
  <c r="AS107" i="2"/>
  <c r="AR107" i="2"/>
  <c r="AQ107" i="2"/>
  <c r="AP107" i="2"/>
  <c r="AN107" i="2"/>
  <c r="AM107" i="2"/>
  <c r="AK107" i="2"/>
  <c r="AJ107" i="2"/>
  <c r="AI107" i="2"/>
  <c r="AG107" i="2"/>
  <c r="G107" i="2" s="1"/>
  <c r="AF107" i="2"/>
  <c r="AE107" i="2"/>
  <c r="AD107" i="2"/>
  <c r="AC107" i="2"/>
  <c r="AB107" i="2"/>
  <c r="Z107" i="2"/>
  <c r="Y107" i="2"/>
  <c r="X107" i="2"/>
  <c r="W107" i="2"/>
  <c r="U107" i="2"/>
  <c r="T107" i="2"/>
  <c r="S107" i="2"/>
  <c r="R107" i="2"/>
  <c r="AS106" i="2"/>
  <c r="AR106" i="2"/>
  <c r="AQ106" i="2"/>
  <c r="AP106" i="2"/>
  <c r="AN106" i="2"/>
  <c r="AM106" i="2"/>
  <c r="AK106" i="2"/>
  <c r="AJ106" i="2"/>
  <c r="AI106" i="2"/>
  <c r="AG106" i="2"/>
  <c r="G106" i="2" s="1"/>
  <c r="AF106" i="2"/>
  <c r="AE106" i="2"/>
  <c r="AD106" i="2"/>
  <c r="AC106" i="2"/>
  <c r="AB106" i="2"/>
  <c r="Z106" i="2"/>
  <c r="Y106" i="2"/>
  <c r="X106" i="2"/>
  <c r="W106" i="2"/>
  <c r="U106" i="2"/>
  <c r="T106" i="2"/>
  <c r="S106" i="2"/>
  <c r="R106" i="2"/>
  <c r="AS105" i="2"/>
  <c r="AR105" i="2"/>
  <c r="AQ105" i="2"/>
  <c r="AP105" i="2"/>
  <c r="AN105" i="2"/>
  <c r="AM105" i="2"/>
  <c r="AK105" i="2"/>
  <c r="AJ105" i="2"/>
  <c r="AI105" i="2"/>
  <c r="AG105" i="2"/>
  <c r="G105" i="2" s="1"/>
  <c r="AF105" i="2"/>
  <c r="AE105" i="2"/>
  <c r="AD105" i="2"/>
  <c r="AC105" i="2"/>
  <c r="AB105" i="2"/>
  <c r="Z105" i="2"/>
  <c r="Y105" i="2"/>
  <c r="X105" i="2"/>
  <c r="W105" i="2"/>
  <c r="U105" i="2"/>
  <c r="T105" i="2"/>
  <c r="S105" i="2"/>
  <c r="R105" i="2"/>
  <c r="AS104" i="2"/>
  <c r="AR104" i="2"/>
  <c r="AQ104" i="2"/>
  <c r="AP104" i="2"/>
  <c r="AN104" i="2"/>
  <c r="AM104" i="2"/>
  <c r="AK104" i="2"/>
  <c r="AJ104" i="2"/>
  <c r="AI104" i="2"/>
  <c r="AG104" i="2"/>
  <c r="G104" i="2" s="1"/>
  <c r="AF104" i="2"/>
  <c r="AE104" i="2"/>
  <c r="AD104" i="2"/>
  <c r="AC104" i="2"/>
  <c r="AB104" i="2"/>
  <c r="Z104" i="2"/>
  <c r="Y104" i="2"/>
  <c r="X104" i="2"/>
  <c r="W104" i="2"/>
  <c r="U104" i="2"/>
  <c r="T104" i="2"/>
  <c r="S104" i="2"/>
  <c r="R104" i="2"/>
  <c r="AS103" i="2"/>
  <c r="AR103" i="2"/>
  <c r="AQ103" i="2"/>
  <c r="AP103" i="2"/>
  <c r="AN103" i="2"/>
  <c r="AM103" i="2"/>
  <c r="AK103" i="2"/>
  <c r="AJ103" i="2"/>
  <c r="AI103" i="2"/>
  <c r="AG103" i="2"/>
  <c r="G103" i="2" s="1"/>
  <c r="AF103" i="2"/>
  <c r="AE103" i="2"/>
  <c r="AD103" i="2"/>
  <c r="AC103" i="2"/>
  <c r="AB103" i="2"/>
  <c r="Z103" i="2"/>
  <c r="Y103" i="2"/>
  <c r="X103" i="2"/>
  <c r="W103" i="2"/>
  <c r="U103" i="2"/>
  <c r="T103" i="2"/>
  <c r="S103" i="2"/>
  <c r="R103" i="2"/>
  <c r="AS102" i="2"/>
  <c r="AR102" i="2"/>
  <c r="AQ102" i="2"/>
  <c r="AP102" i="2"/>
  <c r="AN102" i="2"/>
  <c r="AM102" i="2"/>
  <c r="AK102" i="2"/>
  <c r="AJ102" i="2"/>
  <c r="AI102" i="2"/>
  <c r="AG102" i="2"/>
  <c r="G102" i="2" s="1"/>
  <c r="AF102" i="2"/>
  <c r="AE102" i="2"/>
  <c r="AD102" i="2"/>
  <c r="AC102" i="2"/>
  <c r="AB102" i="2"/>
  <c r="Z102" i="2"/>
  <c r="Y102" i="2"/>
  <c r="X102" i="2"/>
  <c r="W102" i="2"/>
  <c r="U102" i="2"/>
  <c r="T102" i="2"/>
  <c r="S102" i="2"/>
  <c r="R102" i="2"/>
  <c r="AS101" i="2"/>
  <c r="AR101" i="2"/>
  <c r="AQ101" i="2"/>
  <c r="AP101" i="2"/>
  <c r="AN101" i="2"/>
  <c r="AM101" i="2"/>
  <c r="AK101" i="2"/>
  <c r="AJ101" i="2"/>
  <c r="AI101" i="2"/>
  <c r="AG101" i="2"/>
  <c r="G101" i="2" s="1"/>
  <c r="AF101" i="2"/>
  <c r="AE101" i="2"/>
  <c r="AD101" i="2"/>
  <c r="AC101" i="2"/>
  <c r="AB101" i="2"/>
  <c r="Z101" i="2"/>
  <c r="Y101" i="2"/>
  <c r="X101" i="2"/>
  <c r="W101" i="2"/>
  <c r="U101" i="2"/>
  <c r="T101" i="2"/>
  <c r="S101" i="2"/>
  <c r="R101" i="2"/>
  <c r="AS100" i="2"/>
  <c r="AR100" i="2"/>
  <c r="AQ100" i="2"/>
  <c r="AP100" i="2"/>
  <c r="AN100" i="2"/>
  <c r="AM100" i="2"/>
  <c r="AK100" i="2"/>
  <c r="AJ100" i="2"/>
  <c r="AI100" i="2"/>
  <c r="AG100" i="2"/>
  <c r="G100" i="2" s="1"/>
  <c r="AF100" i="2"/>
  <c r="AE100" i="2"/>
  <c r="AD100" i="2"/>
  <c r="AC100" i="2"/>
  <c r="AB100" i="2"/>
  <c r="Z100" i="2"/>
  <c r="Y100" i="2"/>
  <c r="X100" i="2"/>
  <c r="W100" i="2"/>
  <c r="U100" i="2"/>
  <c r="T100" i="2"/>
  <c r="S100" i="2"/>
  <c r="R100" i="2"/>
  <c r="AS99" i="2"/>
  <c r="AR99" i="2"/>
  <c r="AQ99" i="2"/>
  <c r="AP99" i="2"/>
  <c r="AN99" i="2"/>
  <c r="AM99" i="2"/>
  <c r="AK99" i="2"/>
  <c r="AJ99" i="2"/>
  <c r="AI99" i="2"/>
  <c r="AG99" i="2"/>
  <c r="G99" i="2" s="1"/>
  <c r="AF99" i="2"/>
  <c r="AE99" i="2"/>
  <c r="AD99" i="2"/>
  <c r="AC99" i="2"/>
  <c r="AB99" i="2"/>
  <c r="Z99" i="2"/>
  <c r="Y99" i="2"/>
  <c r="X99" i="2"/>
  <c r="W99" i="2"/>
  <c r="U99" i="2"/>
  <c r="T99" i="2"/>
  <c r="S99" i="2"/>
  <c r="R99" i="2"/>
  <c r="AS98" i="2"/>
  <c r="AR98" i="2"/>
  <c r="AQ98" i="2"/>
  <c r="AP98" i="2"/>
  <c r="AN98" i="2"/>
  <c r="AM98" i="2"/>
  <c r="AK98" i="2"/>
  <c r="AJ98" i="2"/>
  <c r="AI98" i="2"/>
  <c r="AG98" i="2"/>
  <c r="G98" i="2" s="1"/>
  <c r="AF98" i="2"/>
  <c r="AE98" i="2"/>
  <c r="AD98" i="2"/>
  <c r="AC98" i="2"/>
  <c r="AB98" i="2"/>
  <c r="Z98" i="2"/>
  <c r="Y98" i="2"/>
  <c r="X98" i="2"/>
  <c r="W98" i="2"/>
  <c r="U98" i="2"/>
  <c r="T98" i="2"/>
  <c r="S98" i="2"/>
  <c r="R98" i="2"/>
  <c r="AS97" i="2"/>
  <c r="AR97" i="2"/>
  <c r="AQ97" i="2"/>
  <c r="AP97" i="2"/>
  <c r="AN97" i="2"/>
  <c r="AM97" i="2"/>
  <c r="AK97" i="2"/>
  <c r="AJ97" i="2"/>
  <c r="AI97" i="2"/>
  <c r="AG97" i="2"/>
  <c r="G97" i="2" s="1"/>
  <c r="AF97" i="2"/>
  <c r="AE97" i="2"/>
  <c r="AD97" i="2"/>
  <c r="AC97" i="2"/>
  <c r="AB97" i="2"/>
  <c r="Z97" i="2"/>
  <c r="Y97" i="2"/>
  <c r="X97" i="2"/>
  <c r="W97" i="2"/>
  <c r="U97" i="2"/>
  <c r="T97" i="2"/>
  <c r="S97" i="2"/>
  <c r="R97" i="2"/>
  <c r="AS96" i="2"/>
  <c r="AR96" i="2"/>
  <c r="AQ96" i="2"/>
  <c r="AP96" i="2"/>
  <c r="AN96" i="2"/>
  <c r="AM96" i="2"/>
  <c r="AK96" i="2"/>
  <c r="AJ96" i="2"/>
  <c r="AI96" i="2"/>
  <c r="AG96" i="2"/>
  <c r="G96" i="2" s="1"/>
  <c r="AF96" i="2"/>
  <c r="AE96" i="2"/>
  <c r="AD96" i="2"/>
  <c r="AC96" i="2"/>
  <c r="AB96" i="2"/>
  <c r="Z96" i="2"/>
  <c r="Y96" i="2"/>
  <c r="X96" i="2"/>
  <c r="W96" i="2"/>
  <c r="U96" i="2"/>
  <c r="T96" i="2"/>
  <c r="S96" i="2"/>
  <c r="R96" i="2"/>
  <c r="AS95" i="2"/>
  <c r="AR95" i="2"/>
  <c r="AQ95" i="2"/>
  <c r="AP95" i="2"/>
  <c r="AN95" i="2"/>
  <c r="AM95" i="2"/>
  <c r="AK95" i="2"/>
  <c r="AJ95" i="2"/>
  <c r="AI95" i="2"/>
  <c r="AG95" i="2"/>
  <c r="G95" i="2" s="1"/>
  <c r="AF95" i="2"/>
  <c r="AE95" i="2"/>
  <c r="AD95" i="2"/>
  <c r="AC95" i="2"/>
  <c r="AB95" i="2"/>
  <c r="Z95" i="2"/>
  <c r="Y95" i="2"/>
  <c r="X95" i="2"/>
  <c r="W95" i="2"/>
  <c r="U95" i="2"/>
  <c r="T95" i="2"/>
  <c r="S95" i="2"/>
  <c r="R95" i="2"/>
  <c r="AS94" i="2"/>
  <c r="AR94" i="2"/>
  <c r="AQ94" i="2"/>
  <c r="AP94" i="2"/>
  <c r="AN94" i="2"/>
  <c r="AM94" i="2"/>
  <c r="AK94" i="2"/>
  <c r="AJ94" i="2"/>
  <c r="AI94" i="2"/>
  <c r="AG94" i="2"/>
  <c r="G94" i="2" s="1"/>
  <c r="AF94" i="2"/>
  <c r="AE94" i="2"/>
  <c r="AD94" i="2"/>
  <c r="AC94" i="2"/>
  <c r="AB94" i="2"/>
  <c r="Z94" i="2"/>
  <c r="Y94" i="2"/>
  <c r="X94" i="2"/>
  <c r="W94" i="2"/>
  <c r="U94" i="2"/>
  <c r="T94" i="2"/>
  <c r="S94" i="2"/>
  <c r="R94" i="2"/>
  <c r="AS93" i="2"/>
  <c r="AR93" i="2"/>
  <c r="AQ93" i="2"/>
  <c r="AP93" i="2"/>
  <c r="AN93" i="2"/>
  <c r="AM93" i="2"/>
  <c r="AK93" i="2"/>
  <c r="AJ93" i="2"/>
  <c r="AI93" i="2"/>
  <c r="AG93" i="2"/>
  <c r="G93" i="2" s="1"/>
  <c r="AF93" i="2"/>
  <c r="AE93" i="2"/>
  <c r="AD93" i="2"/>
  <c r="AC93" i="2"/>
  <c r="AB93" i="2"/>
  <c r="Z93" i="2"/>
  <c r="Y93" i="2"/>
  <c r="X93" i="2"/>
  <c r="W93" i="2"/>
  <c r="U93" i="2"/>
  <c r="T93" i="2"/>
  <c r="S93" i="2"/>
  <c r="R93" i="2"/>
  <c r="AS92" i="2"/>
  <c r="AR92" i="2"/>
  <c r="AQ92" i="2"/>
  <c r="AP92" i="2"/>
  <c r="AN92" i="2"/>
  <c r="AM92" i="2"/>
  <c r="AK92" i="2"/>
  <c r="AJ92" i="2"/>
  <c r="AI92" i="2"/>
  <c r="AG92" i="2"/>
  <c r="G92" i="2" s="1"/>
  <c r="AF92" i="2"/>
  <c r="AE92" i="2"/>
  <c r="AD92" i="2"/>
  <c r="AC92" i="2"/>
  <c r="AB92" i="2"/>
  <c r="Z92" i="2"/>
  <c r="Y92" i="2"/>
  <c r="X92" i="2"/>
  <c r="W92" i="2"/>
  <c r="U92" i="2"/>
  <c r="T92" i="2"/>
  <c r="S92" i="2"/>
  <c r="R92" i="2"/>
  <c r="AS91" i="2"/>
  <c r="AR91" i="2"/>
  <c r="AQ91" i="2"/>
  <c r="AP91" i="2"/>
  <c r="AN91" i="2"/>
  <c r="AM91" i="2"/>
  <c r="AK91" i="2"/>
  <c r="AJ91" i="2"/>
  <c r="AI91" i="2"/>
  <c r="AG91" i="2"/>
  <c r="G91" i="2" s="1"/>
  <c r="AF91" i="2"/>
  <c r="AE91" i="2"/>
  <c r="AD91" i="2"/>
  <c r="AC91" i="2"/>
  <c r="AB91" i="2"/>
  <c r="Z91" i="2"/>
  <c r="Y91" i="2"/>
  <c r="X91" i="2"/>
  <c r="W91" i="2"/>
  <c r="U91" i="2"/>
  <c r="T91" i="2"/>
  <c r="S91" i="2"/>
  <c r="R91" i="2"/>
  <c r="AS90" i="2"/>
  <c r="AR90" i="2"/>
  <c r="AQ90" i="2"/>
  <c r="AP90" i="2"/>
  <c r="AN90" i="2"/>
  <c r="AM90" i="2"/>
  <c r="AK90" i="2"/>
  <c r="AJ90" i="2"/>
  <c r="AI90" i="2"/>
  <c r="AG90" i="2"/>
  <c r="G90" i="2" s="1"/>
  <c r="AF90" i="2"/>
  <c r="AE90" i="2"/>
  <c r="AD90" i="2"/>
  <c r="AC90" i="2"/>
  <c r="AB90" i="2"/>
  <c r="Z90" i="2"/>
  <c r="Y90" i="2"/>
  <c r="X90" i="2"/>
  <c r="W90" i="2"/>
  <c r="U90" i="2"/>
  <c r="T90" i="2"/>
  <c r="S90" i="2"/>
  <c r="R90" i="2"/>
  <c r="AS89" i="2"/>
  <c r="AR89" i="2"/>
  <c r="AQ89" i="2"/>
  <c r="AP89" i="2"/>
  <c r="AN89" i="2"/>
  <c r="AM89" i="2"/>
  <c r="AK89" i="2"/>
  <c r="AJ89" i="2"/>
  <c r="AI89" i="2"/>
  <c r="AG89" i="2"/>
  <c r="G89" i="2" s="1"/>
  <c r="AF89" i="2"/>
  <c r="AE89" i="2"/>
  <c r="AD89" i="2"/>
  <c r="AC89" i="2"/>
  <c r="AB89" i="2"/>
  <c r="Z89" i="2"/>
  <c r="Y89" i="2"/>
  <c r="X89" i="2"/>
  <c r="W89" i="2"/>
  <c r="U89" i="2"/>
  <c r="T89" i="2"/>
  <c r="S89" i="2"/>
  <c r="R89" i="2"/>
  <c r="AS88" i="2"/>
  <c r="AR88" i="2"/>
  <c r="AQ88" i="2"/>
  <c r="AP88" i="2"/>
  <c r="AN88" i="2"/>
  <c r="AM88" i="2"/>
  <c r="AK88" i="2"/>
  <c r="AJ88" i="2"/>
  <c r="AI88" i="2"/>
  <c r="AG88" i="2"/>
  <c r="G88" i="2" s="1"/>
  <c r="AF88" i="2"/>
  <c r="AE88" i="2"/>
  <c r="AD88" i="2"/>
  <c r="AC88" i="2"/>
  <c r="AB88" i="2"/>
  <c r="Z88" i="2"/>
  <c r="Y88" i="2"/>
  <c r="X88" i="2"/>
  <c r="W88" i="2"/>
  <c r="U88" i="2"/>
  <c r="T88" i="2"/>
  <c r="S88" i="2"/>
  <c r="R88" i="2"/>
  <c r="AS87" i="2"/>
  <c r="AR87" i="2"/>
  <c r="AQ87" i="2"/>
  <c r="AP87" i="2"/>
  <c r="AN87" i="2"/>
  <c r="AM87" i="2"/>
  <c r="AK87" i="2"/>
  <c r="AJ87" i="2"/>
  <c r="AI87" i="2"/>
  <c r="AG87" i="2"/>
  <c r="G87" i="2" s="1"/>
  <c r="AF87" i="2"/>
  <c r="AE87" i="2"/>
  <c r="AD87" i="2"/>
  <c r="AC87" i="2"/>
  <c r="AB87" i="2"/>
  <c r="Z87" i="2"/>
  <c r="Y87" i="2"/>
  <c r="X87" i="2"/>
  <c r="W87" i="2"/>
  <c r="U87" i="2"/>
  <c r="T87" i="2"/>
  <c r="S87" i="2"/>
  <c r="R87" i="2"/>
  <c r="AS86" i="2"/>
  <c r="AR86" i="2"/>
  <c r="AQ86" i="2"/>
  <c r="AP86" i="2"/>
  <c r="AN86" i="2"/>
  <c r="AM86" i="2"/>
  <c r="AK86" i="2"/>
  <c r="AJ86" i="2"/>
  <c r="AI86" i="2"/>
  <c r="AG86" i="2"/>
  <c r="G86" i="2" s="1"/>
  <c r="AF86" i="2"/>
  <c r="AE86" i="2"/>
  <c r="AD86" i="2"/>
  <c r="AC86" i="2"/>
  <c r="AB86" i="2"/>
  <c r="Z86" i="2"/>
  <c r="Y86" i="2"/>
  <c r="X86" i="2"/>
  <c r="W86" i="2"/>
  <c r="U86" i="2"/>
  <c r="T86" i="2"/>
  <c r="S86" i="2"/>
  <c r="R86" i="2"/>
  <c r="AS85" i="2"/>
  <c r="AR85" i="2"/>
  <c r="AQ85" i="2"/>
  <c r="AP85" i="2"/>
  <c r="AN85" i="2"/>
  <c r="AM85" i="2"/>
  <c r="AK85" i="2"/>
  <c r="AJ85" i="2"/>
  <c r="AI85" i="2"/>
  <c r="AG85" i="2"/>
  <c r="G85" i="2" s="1"/>
  <c r="AF85" i="2"/>
  <c r="AE85" i="2"/>
  <c r="AD85" i="2"/>
  <c r="AC85" i="2"/>
  <c r="AB85" i="2"/>
  <c r="Z85" i="2"/>
  <c r="Y85" i="2"/>
  <c r="X85" i="2"/>
  <c r="W85" i="2"/>
  <c r="U85" i="2"/>
  <c r="T85" i="2"/>
  <c r="S85" i="2"/>
  <c r="R85" i="2"/>
  <c r="AS33" i="2"/>
  <c r="AR33" i="2"/>
  <c r="AQ33" i="2"/>
  <c r="AP33" i="2"/>
  <c r="AM33" i="2"/>
  <c r="AF33" i="2"/>
  <c r="AB33" i="2"/>
  <c r="W33" i="2"/>
  <c r="R33" i="2"/>
  <c r="AS32" i="2"/>
  <c r="AR32" i="2"/>
  <c r="AQ32" i="2"/>
  <c r="AP32" i="2"/>
  <c r="AM32" i="2"/>
  <c r="AF32" i="2"/>
  <c r="AB32" i="2"/>
  <c r="W32" i="2"/>
  <c r="R32" i="2"/>
  <c r="AS31" i="2"/>
  <c r="AR31" i="2"/>
  <c r="AQ31" i="2"/>
  <c r="AP31" i="2"/>
  <c r="AM31" i="2"/>
  <c r="AF31" i="2"/>
  <c r="AB31" i="2"/>
  <c r="W31" i="2"/>
  <c r="R31" i="2"/>
  <c r="AS30" i="2"/>
  <c r="AR30" i="2"/>
  <c r="AQ30" i="2"/>
  <c r="AP30" i="2"/>
  <c r="AM30" i="2"/>
  <c r="AF30" i="2"/>
  <c r="AB30" i="2"/>
  <c r="W30" i="2"/>
  <c r="R30" i="2"/>
  <c r="AS29" i="2"/>
  <c r="AR29" i="2"/>
  <c r="AQ29" i="2"/>
  <c r="AP29" i="2"/>
  <c r="AM29" i="2"/>
  <c r="AF29" i="2"/>
  <c r="AB29" i="2"/>
  <c r="W29" i="2"/>
  <c r="R29" i="2"/>
  <c r="AS28" i="2"/>
  <c r="AR28" i="2"/>
  <c r="AQ28" i="2"/>
  <c r="AP28" i="2"/>
  <c r="AM28" i="2"/>
  <c r="AF28" i="2"/>
  <c r="AB28" i="2"/>
  <c r="W28" i="2"/>
  <c r="R28" i="2"/>
  <c r="AS27" i="2"/>
  <c r="AR27" i="2"/>
  <c r="AQ27" i="2"/>
  <c r="AP27" i="2"/>
  <c r="AM27" i="2"/>
  <c r="AF27" i="2"/>
  <c r="AB27" i="2"/>
  <c r="W27" i="2"/>
  <c r="R27" i="2"/>
  <c r="AS26" i="2"/>
  <c r="AR26" i="2"/>
  <c r="AQ26" i="2"/>
  <c r="AP26" i="2"/>
  <c r="AM26" i="2"/>
  <c r="AF26" i="2"/>
  <c r="AB26" i="2"/>
  <c r="W26" i="2"/>
  <c r="R26" i="2"/>
  <c r="AS25" i="2"/>
  <c r="AR25" i="2"/>
  <c r="AQ25" i="2"/>
  <c r="AP25" i="2"/>
  <c r="AM25" i="2"/>
  <c r="AF25" i="2"/>
  <c r="AB25" i="2"/>
  <c r="W25" i="2"/>
  <c r="R25" i="2"/>
  <c r="R760" i="1"/>
  <c r="Q760" i="1"/>
  <c r="R759" i="1"/>
  <c r="Q759" i="1"/>
  <c r="R758" i="1"/>
  <c r="Q758" i="1"/>
  <c r="R757" i="1"/>
  <c r="Q757" i="1"/>
  <c r="R756" i="1"/>
  <c r="Q756" i="1"/>
  <c r="R755" i="1"/>
  <c r="Q755" i="1"/>
  <c r="R754" i="1"/>
  <c r="Q754" i="1"/>
  <c r="R753" i="1"/>
  <c r="Q753" i="1"/>
  <c r="R752" i="1"/>
  <c r="Q752" i="1"/>
  <c r="R751" i="1"/>
  <c r="Q751" i="1"/>
  <c r="R750" i="1"/>
  <c r="Q750" i="1"/>
  <c r="R749" i="1"/>
  <c r="Q749" i="1"/>
  <c r="R748" i="1"/>
  <c r="Q748" i="1"/>
  <c r="R747" i="1"/>
  <c r="Q747" i="1"/>
  <c r="R746" i="1"/>
  <c r="Q746" i="1"/>
  <c r="R745" i="1"/>
  <c r="Q745" i="1"/>
  <c r="R744" i="1"/>
  <c r="Q744" i="1"/>
  <c r="R743" i="1"/>
  <c r="Q743" i="1"/>
  <c r="R742" i="1"/>
  <c r="Q742" i="1"/>
  <c r="R741" i="1"/>
  <c r="Q741" i="1"/>
  <c r="R740" i="1"/>
  <c r="Q740" i="1"/>
  <c r="R739" i="1"/>
  <c r="Q739" i="1"/>
  <c r="R738" i="1"/>
  <c r="Q738" i="1"/>
  <c r="R737" i="1"/>
  <c r="Q737" i="1"/>
  <c r="R736" i="1"/>
  <c r="Q736" i="1"/>
  <c r="R735" i="1"/>
  <c r="Q735" i="1"/>
  <c r="R734" i="1"/>
  <c r="Q734" i="1"/>
  <c r="R733" i="1"/>
  <c r="Q733" i="1"/>
  <c r="R732" i="1"/>
  <c r="Q732" i="1"/>
  <c r="R731" i="1"/>
  <c r="Q731" i="1"/>
  <c r="R730" i="1"/>
  <c r="Q730" i="1"/>
  <c r="R729" i="1"/>
  <c r="Q729" i="1"/>
  <c r="R728" i="1"/>
  <c r="Q728" i="1"/>
  <c r="R727" i="1"/>
  <c r="Q727" i="1"/>
  <c r="R726" i="1"/>
  <c r="Q726" i="1"/>
  <c r="R725" i="1"/>
  <c r="Q725" i="1"/>
  <c r="R724" i="1"/>
  <c r="Q724" i="1"/>
  <c r="R723" i="1"/>
  <c r="Q723" i="1"/>
  <c r="R722" i="1"/>
  <c r="Q722" i="1"/>
  <c r="R721" i="1"/>
  <c r="Q721" i="1"/>
  <c r="R720" i="1"/>
  <c r="Q720" i="1"/>
  <c r="R719" i="1"/>
  <c r="Q719" i="1"/>
  <c r="R718" i="1"/>
  <c r="Q718" i="1"/>
  <c r="R717" i="1"/>
  <c r="Q717" i="1"/>
  <c r="R716" i="1"/>
  <c r="Q716" i="1"/>
  <c r="R715" i="1"/>
  <c r="Q715" i="1"/>
  <c r="R714" i="1"/>
  <c r="Q714" i="1"/>
  <c r="R713" i="1"/>
  <c r="Q713" i="1"/>
  <c r="R712" i="1"/>
  <c r="Q712" i="1"/>
  <c r="R711" i="1"/>
  <c r="Q711" i="1"/>
  <c r="R710" i="1"/>
  <c r="Q710" i="1"/>
  <c r="R709" i="1"/>
  <c r="Q709" i="1"/>
  <c r="R708" i="1"/>
  <c r="Q708" i="1"/>
  <c r="R707" i="1"/>
  <c r="Q707" i="1"/>
  <c r="R706" i="1"/>
  <c r="Q706" i="1"/>
  <c r="R705" i="1"/>
  <c r="Q705" i="1"/>
  <c r="R704" i="1"/>
  <c r="Q704" i="1"/>
  <c r="R703" i="1"/>
  <c r="Q703" i="1"/>
  <c r="R702" i="1"/>
  <c r="Q702" i="1"/>
  <c r="R701" i="1"/>
  <c r="Q701" i="1"/>
  <c r="R700" i="1"/>
  <c r="Q700" i="1"/>
  <c r="R699" i="1"/>
  <c r="Q699" i="1"/>
  <c r="R698" i="1"/>
  <c r="Q698" i="1"/>
  <c r="R697" i="1"/>
  <c r="Q697" i="1"/>
  <c r="R696" i="1"/>
  <c r="Q696" i="1"/>
  <c r="R695" i="1"/>
  <c r="Q695" i="1"/>
  <c r="R694" i="1"/>
  <c r="Q694" i="1"/>
  <c r="R693" i="1"/>
  <c r="Q693" i="1"/>
  <c r="R692" i="1"/>
  <c r="Q692" i="1"/>
  <c r="I760" i="1"/>
  <c r="H760" i="1"/>
  <c r="E760" i="1"/>
  <c r="D760" i="1"/>
  <c r="I759" i="1"/>
  <c r="H759" i="1"/>
  <c r="E759" i="1"/>
  <c r="D759" i="1"/>
  <c r="I758" i="1"/>
  <c r="H758" i="1"/>
  <c r="E758" i="1"/>
  <c r="D758" i="1"/>
  <c r="I757" i="1"/>
  <c r="H757" i="1"/>
  <c r="E757" i="1"/>
  <c r="D757" i="1"/>
  <c r="I756" i="1"/>
  <c r="H756" i="1"/>
  <c r="E756" i="1"/>
  <c r="D756" i="1"/>
  <c r="I755" i="1"/>
  <c r="H755" i="1"/>
  <c r="E755" i="1"/>
  <c r="D755" i="1"/>
  <c r="I754" i="1"/>
  <c r="H754" i="1"/>
  <c r="E754" i="1"/>
  <c r="D754" i="1"/>
  <c r="I753" i="1"/>
  <c r="H753" i="1"/>
  <c r="E753" i="1"/>
  <c r="D753" i="1"/>
  <c r="I752" i="1"/>
  <c r="H752" i="1"/>
  <c r="E752" i="1"/>
  <c r="D752" i="1"/>
  <c r="I751" i="1"/>
  <c r="H751" i="1"/>
  <c r="E751" i="1"/>
  <c r="D751" i="1"/>
  <c r="I750" i="1"/>
  <c r="H750" i="1"/>
  <c r="E750" i="1"/>
  <c r="D750" i="1"/>
  <c r="I749" i="1"/>
  <c r="H749" i="1"/>
  <c r="E749" i="1"/>
  <c r="D749" i="1"/>
  <c r="I748" i="1"/>
  <c r="H748" i="1"/>
  <c r="E748" i="1"/>
  <c r="D748" i="1"/>
  <c r="I747" i="1"/>
  <c r="H747" i="1"/>
  <c r="E747" i="1"/>
  <c r="D747" i="1"/>
  <c r="I746" i="1"/>
  <c r="H746" i="1"/>
  <c r="E746" i="1"/>
  <c r="D746" i="1"/>
  <c r="I745" i="1"/>
  <c r="H745" i="1"/>
  <c r="E745" i="1"/>
  <c r="D745" i="1"/>
  <c r="I744" i="1"/>
  <c r="H744" i="1"/>
  <c r="E744" i="1"/>
  <c r="D744" i="1"/>
  <c r="I743" i="1"/>
  <c r="H743" i="1"/>
  <c r="E743" i="1"/>
  <c r="D743" i="1"/>
  <c r="I742" i="1"/>
  <c r="H742" i="1"/>
  <c r="E742" i="1"/>
  <c r="D742" i="1"/>
  <c r="I741" i="1"/>
  <c r="H741" i="1"/>
  <c r="E741" i="1"/>
  <c r="D741" i="1"/>
  <c r="I740" i="1"/>
  <c r="H740" i="1"/>
  <c r="E740" i="1"/>
  <c r="D740" i="1"/>
  <c r="I739" i="1"/>
  <c r="H739" i="1"/>
  <c r="E739" i="1"/>
  <c r="D739" i="1"/>
  <c r="I738" i="1"/>
  <c r="H738" i="1"/>
  <c r="E738" i="1"/>
  <c r="D738" i="1"/>
  <c r="I737" i="1"/>
  <c r="H737" i="1"/>
  <c r="E737" i="1"/>
  <c r="D737" i="1"/>
  <c r="I736" i="1"/>
  <c r="H736" i="1"/>
  <c r="E736" i="1"/>
  <c r="D736" i="1"/>
  <c r="I735" i="1"/>
  <c r="H735" i="1"/>
  <c r="E735" i="1"/>
  <c r="D735" i="1"/>
  <c r="I734" i="1"/>
  <c r="H734" i="1"/>
  <c r="E734" i="1"/>
  <c r="D734" i="1"/>
  <c r="I733" i="1"/>
  <c r="H733" i="1"/>
  <c r="E733" i="1"/>
  <c r="D733" i="1"/>
  <c r="I732" i="1"/>
  <c r="H732" i="1"/>
  <c r="E732" i="1"/>
  <c r="D732" i="1"/>
  <c r="I731" i="1"/>
  <c r="H731" i="1"/>
  <c r="E731" i="1"/>
  <c r="D731" i="1"/>
  <c r="I730" i="1"/>
  <c r="H730" i="1"/>
  <c r="E730" i="1"/>
  <c r="D730" i="1"/>
  <c r="I729" i="1"/>
  <c r="H729" i="1"/>
  <c r="E729" i="1"/>
  <c r="D729" i="1"/>
  <c r="I728" i="1"/>
  <c r="H728" i="1"/>
  <c r="E728" i="1"/>
  <c r="D728" i="1"/>
  <c r="I727" i="1"/>
  <c r="H727" i="1"/>
  <c r="E727" i="1"/>
  <c r="D727" i="1"/>
  <c r="I726" i="1"/>
  <c r="H726" i="1"/>
  <c r="E726" i="1"/>
  <c r="D726" i="1"/>
  <c r="I725" i="1"/>
  <c r="H725" i="1"/>
  <c r="E725" i="1"/>
  <c r="D725" i="1"/>
  <c r="I724" i="1"/>
  <c r="H724" i="1"/>
  <c r="E724" i="1"/>
  <c r="D724" i="1"/>
  <c r="I723" i="1"/>
  <c r="H723" i="1"/>
  <c r="E723" i="1"/>
  <c r="D723" i="1"/>
  <c r="I722" i="1"/>
  <c r="H722" i="1"/>
  <c r="E722" i="1"/>
  <c r="D722" i="1"/>
  <c r="I721" i="1"/>
  <c r="H721" i="1"/>
  <c r="E721" i="1"/>
  <c r="D721" i="1"/>
  <c r="I720" i="1"/>
  <c r="H720" i="1"/>
  <c r="E720" i="1"/>
  <c r="D720" i="1"/>
  <c r="I719" i="1"/>
  <c r="H719" i="1"/>
  <c r="E719" i="1"/>
  <c r="D719" i="1"/>
  <c r="I718" i="1"/>
  <c r="H718" i="1"/>
  <c r="E718" i="1"/>
  <c r="D718" i="1"/>
  <c r="I717" i="1"/>
  <c r="H717" i="1"/>
  <c r="E717" i="1"/>
  <c r="D717" i="1"/>
  <c r="I716" i="1"/>
  <c r="H716" i="1"/>
  <c r="E716" i="1"/>
  <c r="D716" i="1"/>
  <c r="I715" i="1"/>
  <c r="H715" i="1"/>
  <c r="E715" i="1"/>
  <c r="D715" i="1"/>
  <c r="I714" i="1"/>
  <c r="H714" i="1"/>
  <c r="E714" i="1"/>
  <c r="D714" i="1"/>
  <c r="I713" i="1"/>
  <c r="H713" i="1"/>
  <c r="E713" i="1"/>
  <c r="D713" i="1"/>
  <c r="I712" i="1"/>
  <c r="H712" i="1"/>
  <c r="E712" i="1"/>
  <c r="D712" i="1"/>
  <c r="I711" i="1"/>
  <c r="H711" i="1"/>
  <c r="E711" i="1"/>
  <c r="D711" i="1"/>
  <c r="I710" i="1"/>
  <c r="H710" i="1"/>
  <c r="E710" i="1"/>
  <c r="D710" i="1"/>
  <c r="I709" i="1"/>
  <c r="H709" i="1"/>
  <c r="E709" i="1"/>
  <c r="D709" i="1"/>
  <c r="I708" i="1"/>
  <c r="H708" i="1"/>
  <c r="E708" i="1"/>
  <c r="D708" i="1"/>
  <c r="I707" i="1"/>
  <c r="H707" i="1"/>
  <c r="E707" i="1"/>
  <c r="D707" i="1"/>
  <c r="I706" i="1"/>
  <c r="H706" i="1"/>
  <c r="E706" i="1"/>
  <c r="D706" i="1"/>
  <c r="I705" i="1"/>
  <c r="H705" i="1"/>
  <c r="E705" i="1"/>
  <c r="D705" i="1"/>
  <c r="I704" i="1"/>
  <c r="H704" i="1"/>
  <c r="E704" i="1"/>
  <c r="D704" i="1"/>
  <c r="I703" i="1"/>
  <c r="H703" i="1"/>
  <c r="E703" i="1"/>
  <c r="D703" i="1"/>
  <c r="I702" i="1"/>
  <c r="H702" i="1"/>
  <c r="E702" i="1"/>
  <c r="D702" i="1"/>
  <c r="I701" i="1"/>
  <c r="H701" i="1"/>
  <c r="E701" i="1"/>
  <c r="D701" i="1"/>
  <c r="I700" i="1"/>
  <c r="H700" i="1"/>
  <c r="E700" i="1"/>
  <c r="D700" i="1"/>
  <c r="I699" i="1"/>
  <c r="H699" i="1"/>
  <c r="E699" i="1"/>
  <c r="D699" i="1"/>
  <c r="I698" i="1"/>
  <c r="H698" i="1"/>
  <c r="E698" i="1"/>
  <c r="D698" i="1"/>
  <c r="I697" i="1"/>
  <c r="H697" i="1"/>
  <c r="E697" i="1"/>
  <c r="D697" i="1"/>
  <c r="I696" i="1"/>
  <c r="H696" i="1"/>
  <c r="E696" i="1"/>
  <c r="D696" i="1"/>
  <c r="I695" i="1"/>
  <c r="H695" i="1"/>
  <c r="E695" i="1"/>
  <c r="D695" i="1"/>
  <c r="I694" i="1"/>
  <c r="H694" i="1"/>
  <c r="E694" i="1"/>
  <c r="D694" i="1"/>
  <c r="I693" i="1"/>
  <c r="H693" i="1"/>
  <c r="E693" i="1"/>
  <c r="D693" i="1"/>
  <c r="I692" i="1"/>
  <c r="H692" i="1"/>
  <c r="E692" i="1"/>
  <c r="D692" i="1"/>
  <c r="I691" i="1"/>
  <c r="H691" i="1"/>
  <c r="E691" i="1"/>
  <c r="D691" i="1"/>
  <c r="I690" i="1"/>
  <c r="H690" i="1"/>
  <c r="E690" i="1"/>
  <c r="D690" i="1"/>
  <c r="I689" i="1"/>
  <c r="H689" i="1"/>
  <c r="E689" i="1"/>
  <c r="D689" i="1"/>
  <c r="I688" i="1"/>
  <c r="H688" i="1"/>
  <c r="E688" i="1"/>
  <c r="D688" i="1"/>
  <c r="I687" i="1"/>
  <c r="H687" i="1"/>
  <c r="E687" i="1"/>
  <c r="D687" i="1"/>
  <c r="I686" i="1"/>
  <c r="H686" i="1"/>
  <c r="E686" i="1"/>
  <c r="D686" i="1"/>
  <c r="I685" i="1"/>
  <c r="H685" i="1"/>
  <c r="E685" i="1"/>
  <c r="D685" i="1"/>
  <c r="I684" i="1"/>
  <c r="H684" i="1"/>
  <c r="E684" i="1"/>
  <c r="D684" i="1"/>
  <c r="I683" i="1"/>
  <c r="H683" i="1"/>
  <c r="E683" i="1"/>
  <c r="D683" i="1"/>
  <c r="I682" i="1"/>
  <c r="H682" i="1"/>
  <c r="E682" i="1"/>
  <c r="D682" i="1"/>
  <c r="I681" i="1"/>
  <c r="H681" i="1"/>
  <c r="E681" i="1"/>
  <c r="D681" i="1"/>
  <c r="I680" i="1"/>
  <c r="H680" i="1"/>
  <c r="E680" i="1"/>
  <c r="D680" i="1"/>
  <c r="I679" i="1"/>
  <c r="H679" i="1"/>
  <c r="E679" i="1"/>
  <c r="D679" i="1"/>
  <c r="I678" i="1"/>
  <c r="H678" i="1"/>
  <c r="E678" i="1"/>
  <c r="D678" i="1"/>
  <c r="I677" i="1"/>
  <c r="H677" i="1"/>
  <c r="E677" i="1"/>
  <c r="D677" i="1"/>
  <c r="I676" i="1"/>
  <c r="H676" i="1"/>
  <c r="E676" i="1"/>
  <c r="D676" i="1"/>
  <c r="I675" i="1"/>
  <c r="H675" i="1"/>
  <c r="E675" i="1"/>
  <c r="D675" i="1"/>
  <c r="I674" i="1"/>
  <c r="H674" i="1"/>
  <c r="E674" i="1"/>
  <c r="D674" i="1"/>
  <c r="I673" i="1"/>
  <c r="H673" i="1"/>
  <c r="E673" i="1"/>
  <c r="D673" i="1"/>
  <c r="I672" i="1"/>
  <c r="H672" i="1"/>
  <c r="E672" i="1"/>
  <c r="D672" i="1"/>
  <c r="I671" i="1"/>
  <c r="H671" i="1"/>
  <c r="E671" i="1"/>
  <c r="D671" i="1"/>
  <c r="I670" i="1"/>
  <c r="H670" i="1"/>
  <c r="E670" i="1"/>
  <c r="D670" i="1"/>
  <c r="I669" i="1"/>
  <c r="H669" i="1"/>
  <c r="E669" i="1"/>
  <c r="D669" i="1"/>
  <c r="I668" i="1"/>
  <c r="H668" i="1"/>
  <c r="E668" i="1"/>
  <c r="D668" i="1"/>
  <c r="I667" i="1"/>
  <c r="H667" i="1"/>
  <c r="E667" i="1"/>
  <c r="D667" i="1"/>
  <c r="I666" i="1"/>
  <c r="H666" i="1"/>
  <c r="E666" i="1"/>
  <c r="D666" i="1"/>
  <c r="I665" i="1"/>
  <c r="H665" i="1"/>
  <c r="E665" i="1"/>
  <c r="D665" i="1"/>
  <c r="I664" i="1"/>
  <c r="H664" i="1"/>
  <c r="E664" i="1"/>
  <c r="D664" i="1"/>
  <c r="I663" i="1"/>
  <c r="H663" i="1"/>
  <c r="E663" i="1"/>
  <c r="D663" i="1"/>
  <c r="I662" i="1"/>
  <c r="H662" i="1"/>
  <c r="E662" i="1"/>
  <c r="D662" i="1"/>
  <c r="I661" i="1"/>
  <c r="H661" i="1"/>
  <c r="E661" i="1"/>
  <c r="D661" i="1"/>
  <c r="I660" i="1"/>
  <c r="H660" i="1"/>
  <c r="E660" i="1"/>
  <c r="D660" i="1"/>
  <c r="I659" i="1"/>
  <c r="H659" i="1"/>
  <c r="E659" i="1"/>
  <c r="D659" i="1"/>
  <c r="I658" i="1"/>
  <c r="H658" i="1"/>
  <c r="E658" i="1"/>
  <c r="D658" i="1"/>
  <c r="I657" i="1"/>
  <c r="H657" i="1"/>
  <c r="E657" i="1"/>
  <c r="D657" i="1"/>
  <c r="I656" i="1"/>
  <c r="H656" i="1"/>
  <c r="E656" i="1"/>
  <c r="D656" i="1"/>
  <c r="I655" i="1"/>
  <c r="H655" i="1"/>
  <c r="E655" i="1"/>
  <c r="D655" i="1"/>
  <c r="I654" i="1"/>
  <c r="H654" i="1"/>
  <c r="E654" i="1"/>
  <c r="D654" i="1"/>
  <c r="I653" i="1"/>
  <c r="H653" i="1"/>
  <c r="E653" i="1"/>
  <c r="D653" i="1"/>
  <c r="I652" i="1"/>
  <c r="H652" i="1"/>
  <c r="E652" i="1"/>
  <c r="D652" i="1"/>
  <c r="I651" i="1"/>
  <c r="H651" i="1"/>
  <c r="E651" i="1"/>
  <c r="D651" i="1"/>
  <c r="I650" i="1"/>
  <c r="H650" i="1"/>
  <c r="E650" i="1"/>
  <c r="D650" i="1"/>
  <c r="I649" i="1"/>
  <c r="H649" i="1"/>
  <c r="E649" i="1"/>
  <c r="D649" i="1"/>
  <c r="I648" i="1"/>
  <c r="H648" i="1"/>
  <c r="E648" i="1"/>
  <c r="D648" i="1"/>
  <c r="I647" i="1"/>
  <c r="H647" i="1"/>
  <c r="E647" i="1"/>
  <c r="D647" i="1"/>
  <c r="I646" i="1"/>
  <c r="H646" i="1"/>
  <c r="E646" i="1"/>
  <c r="D646" i="1"/>
  <c r="I645" i="1"/>
  <c r="H645" i="1"/>
  <c r="E645" i="1"/>
  <c r="D645" i="1"/>
  <c r="I644" i="1"/>
  <c r="H644" i="1"/>
  <c r="E644" i="1"/>
  <c r="D644" i="1"/>
  <c r="I643" i="1"/>
  <c r="H643" i="1"/>
  <c r="E643" i="1"/>
  <c r="D643" i="1"/>
  <c r="I642" i="1"/>
  <c r="H642" i="1"/>
  <c r="E642" i="1"/>
  <c r="D642" i="1"/>
  <c r="I641" i="1"/>
  <c r="H641" i="1"/>
  <c r="E641" i="1"/>
  <c r="D641" i="1"/>
  <c r="I640" i="1"/>
  <c r="H640" i="1"/>
  <c r="E640" i="1"/>
  <c r="D640" i="1"/>
  <c r="I639" i="1"/>
  <c r="H639" i="1"/>
  <c r="E639" i="1"/>
  <c r="D639" i="1"/>
  <c r="I638" i="1"/>
  <c r="H638" i="1"/>
  <c r="E638" i="1"/>
  <c r="D638" i="1"/>
  <c r="I637" i="1"/>
  <c r="H637" i="1"/>
  <c r="E637" i="1"/>
  <c r="D637" i="1"/>
  <c r="I636" i="1"/>
  <c r="H636" i="1"/>
  <c r="E636" i="1"/>
  <c r="D636" i="1"/>
  <c r="I635" i="1"/>
  <c r="H635" i="1"/>
  <c r="E635" i="1"/>
  <c r="D635" i="1"/>
  <c r="I634" i="1"/>
  <c r="H634" i="1"/>
  <c r="E634" i="1"/>
  <c r="D634" i="1"/>
  <c r="I633" i="1"/>
  <c r="H633" i="1"/>
  <c r="E633" i="1"/>
  <c r="D633" i="1"/>
  <c r="I632" i="1"/>
  <c r="H632" i="1"/>
  <c r="E632" i="1"/>
  <c r="D632" i="1"/>
  <c r="I631" i="1"/>
  <c r="H631" i="1"/>
  <c r="E631" i="1"/>
  <c r="D631" i="1"/>
  <c r="I630" i="1"/>
  <c r="H630" i="1"/>
  <c r="E630" i="1"/>
  <c r="D630" i="1"/>
  <c r="I629" i="1"/>
  <c r="H629" i="1"/>
  <c r="E629" i="1"/>
  <c r="D629" i="1"/>
  <c r="I628" i="1"/>
  <c r="H628" i="1"/>
  <c r="E628" i="1"/>
  <c r="D628" i="1"/>
  <c r="I627" i="1"/>
  <c r="H627" i="1"/>
  <c r="E627" i="1"/>
  <c r="D627" i="1"/>
  <c r="I626" i="1"/>
  <c r="H626" i="1"/>
  <c r="E626" i="1"/>
  <c r="D626" i="1"/>
  <c r="I625" i="1"/>
  <c r="H625" i="1"/>
  <c r="E625" i="1"/>
  <c r="D625" i="1"/>
  <c r="I624" i="1"/>
  <c r="H624" i="1"/>
  <c r="E624" i="1"/>
  <c r="D624" i="1"/>
  <c r="I623" i="1"/>
  <c r="H623" i="1"/>
  <c r="E623" i="1"/>
  <c r="D623" i="1"/>
  <c r="I622" i="1"/>
  <c r="H622" i="1"/>
  <c r="E622" i="1"/>
  <c r="D622" i="1"/>
  <c r="I621" i="1"/>
  <c r="H621" i="1"/>
  <c r="E621" i="1"/>
  <c r="D621" i="1"/>
  <c r="I620" i="1"/>
  <c r="H620" i="1"/>
  <c r="E620" i="1"/>
  <c r="D620" i="1"/>
  <c r="I619" i="1"/>
  <c r="H619" i="1"/>
  <c r="E619" i="1"/>
  <c r="D619" i="1"/>
  <c r="I618" i="1"/>
  <c r="H618" i="1"/>
  <c r="E618" i="1"/>
  <c r="D618" i="1"/>
  <c r="I617" i="1"/>
  <c r="H617" i="1"/>
  <c r="E617" i="1"/>
  <c r="D617" i="1"/>
  <c r="I616" i="1"/>
  <c r="H616" i="1"/>
  <c r="E616" i="1"/>
  <c r="D616" i="1"/>
  <c r="I615" i="1"/>
  <c r="H615" i="1"/>
  <c r="E615" i="1"/>
  <c r="D615" i="1"/>
  <c r="I614" i="1"/>
  <c r="H614" i="1"/>
  <c r="E614" i="1"/>
  <c r="D614" i="1"/>
  <c r="I613" i="1"/>
  <c r="H613" i="1"/>
  <c r="E613" i="1"/>
  <c r="D613" i="1"/>
  <c r="I612" i="1"/>
  <c r="H612" i="1"/>
  <c r="E612" i="1"/>
  <c r="D612" i="1"/>
  <c r="I611" i="1"/>
  <c r="H611" i="1"/>
  <c r="E611" i="1"/>
  <c r="D611" i="1"/>
  <c r="I610" i="1"/>
  <c r="H610" i="1"/>
  <c r="E610" i="1"/>
  <c r="D610" i="1"/>
  <c r="I609" i="1"/>
  <c r="H609" i="1"/>
  <c r="E609" i="1"/>
  <c r="D609" i="1"/>
  <c r="I608" i="1"/>
  <c r="H608" i="1"/>
  <c r="E608" i="1"/>
  <c r="D608" i="1"/>
  <c r="I607" i="1"/>
  <c r="H607" i="1"/>
  <c r="E607" i="1"/>
  <c r="D607" i="1"/>
  <c r="I606" i="1"/>
  <c r="H606" i="1"/>
  <c r="E606" i="1"/>
  <c r="D606" i="1"/>
  <c r="I605" i="1"/>
  <c r="H605" i="1"/>
  <c r="E605" i="1"/>
  <c r="D605" i="1"/>
  <c r="I604" i="1"/>
  <c r="H604" i="1"/>
  <c r="E604" i="1"/>
  <c r="D604" i="1"/>
  <c r="I603" i="1"/>
  <c r="H603" i="1"/>
  <c r="E603" i="1"/>
  <c r="D603" i="1"/>
  <c r="I602" i="1"/>
  <c r="H602" i="1"/>
  <c r="E602" i="1"/>
  <c r="D602" i="1"/>
  <c r="I601" i="1"/>
  <c r="H601" i="1"/>
  <c r="E601" i="1"/>
  <c r="D601" i="1"/>
  <c r="I600" i="1"/>
  <c r="H600" i="1"/>
  <c r="E600" i="1"/>
  <c r="D600" i="1"/>
  <c r="I599" i="1"/>
  <c r="H599" i="1"/>
  <c r="E599" i="1"/>
  <c r="D599" i="1"/>
  <c r="I598" i="1"/>
  <c r="H598" i="1"/>
  <c r="E598" i="1"/>
  <c r="D598" i="1"/>
  <c r="I597" i="1"/>
  <c r="H597" i="1"/>
  <c r="E597" i="1"/>
  <c r="D597" i="1"/>
  <c r="I596" i="1"/>
  <c r="H596" i="1"/>
  <c r="E596" i="1"/>
  <c r="D596" i="1"/>
  <c r="I595" i="1"/>
  <c r="H595" i="1"/>
  <c r="E595" i="1"/>
  <c r="D595" i="1"/>
  <c r="I594" i="1"/>
  <c r="H594" i="1"/>
  <c r="E594" i="1"/>
  <c r="D594" i="1"/>
  <c r="I593" i="1"/>
  <c r="H593" i="1"/>
  <c r="E593" i="1"/>
  <c r="D593" i="1"/>
  <c r="I592" i="1"/>
  <c r="H592" i="1"/>
  <c r="E592" i="1"/>
  <c r="D592" i="1"/>
  <c r="I591" i="1"/>
  <c r="H591" i="1"/>
  <c r="E591" i="1"/>
  <c r="D591" i="1"/>
  <c r="I590" i="1"/>
  <c r="H590" i="1"/>
  <c r="E590" i="1"/>
  <c r="D590" i="1"/>
  <c r="I589" i="1"/>
  <c r="H589" i="1"/>
  <c r="E589" i="1"/>
  <c r="D589" i="1"/>
  <c r="I588" i="1"/>
  <c r="H588" i="1"/>
  <c r="E588" i="1"/>
  <c r="D588" i="1"/>
  <c r="I587" i="1"/>
  <c r="H587" i="1"/>
  <c r="E587" i="1"/>
  <c r="D587" i="1"/>
  <c r="I586" i="1"/>
  <c r="H586" i="1"/>
  <c r="E586" i="1"/>
  <c r="D586" i="1"/>
  <c r="I585" i="1"/>
  <c r="H585" i="1"/>
  <c r="E585" i="1"/>
  <c r="D585" i="1"/>
  <c r="I584" i="1"/>
  <c r="H584" i="1"/>
  <c r="E584" i="1"/>
  <c r="D584" i="1"/>
  <c r="I583" i="1"/>
  <c r="H583" i="1"/>
  <c r="E583" i="1"/>
  <c r="D583" i="1"/>
  <c r="I582" i="1"/>
  <c r="H582" i="1"/>
  <c r="E582" i="1"/>
  <c r="D582" i="1"/>
  <c r="I581" i="1"/>
  <c r="H581" i="1"/>
  <c r="E581" i="1"/>
  <c r="D581" i="1"/>
  <c r="I580" i="1"/>
  <c r="H580" i="1"/>
  <c r="E580" i="1"/>
  <c r="D580" i="1"/>
  <c r="I579" i="1"/>
  <c r="H579" i="1"/>
  <c r="E579" i="1"/>
  <c r="D579" i="1"/>
  <c r="I578" i="1"/>
  <c r="H578" i="1"/>
  <c r="E578" i="1"/>
  <c r="D578" i="1"/>
  <c r="I577" i="1"/>
  <c r="H577" i="1"/>
  <c r="E577" i="1"/>
  <c r="D577" i="1"/>
  <c r="I576" i="1"/>
  <c r="H576" i="1"/>
  <c r="E576" i="1"/>
  <c r="D576" i="1"/>
  <c r="I575" i="1"/>
  <c r="H575" i="1"/>
  <c r="E575" i="1"/>
  <c r="D575" i="1"/>
  <c r="I574" i="1"/>
  <c r="H574" i="1"/>
  <c r="E574" i="1"/>
  <c r="D574" i="1"/>
  <c r="I573" i="1"/>
  <c r="H573" i="1"/>
  <c r="E573" i="1"/>
  <c r="D573" i="1"/>
  <c r="I572" i="1"/>
  <c r="H572" i="1"/>
  <c r="E572" i="1"/>
  <c r="D572" i="1"/>
  <c r="I571" i="1"/>
  <c r="H571" i="1"/>
  <c r="E571" i="1"/>
  <c r="D571" i="1"/>
  <c r="I570" i="1"/>
  <c r="H570" i="1"/>
  <c r="E570" i="1"/>
  <c r="D570" i="1"/>
  <c r="I569" i="1"/>
  <c r="H569" i="1"/>
  <c r="E569" i="1"/>
  <c r="D569" i="1"/>
  <c r="I568" i="1"/>
  <c r="H568" i="1"/>
  <c r="E568" i="1"/>
  <c r="D568" i="1"/>
  <c r="I567" i="1"/>
  <c r="H567" i="1"/>
  <c r="E567" i="1"/>
  <c r="D567" i="1"/>
  <c r="I566" i="1"/>
  <c r="H566" i="1"/>
  <c r="E566" i="1"/>
  <c r="D566" i="1"/>
  <c r="I565" i="1"/>
  <c r="H565" i="1"/>
  <c r="E565" i="1"/>
  <c r="D565" i="1"/>
  <c r="I564" i="1"/>
  <c r="H564" i="1"/>
  <c r="E564" i="1"/>
  <c r="D564" i="1"/>
  <c r="I563" i="1"/>
  <c r="H563" i="1"/>
  <c r="E563" i="1"/>
  <c r="D563" i="1"/>
  <c r="I562" i="1"/>
  <c r="H562" i="1"/>
  <c r="E562" i="1"/>
  <c r="D562" i="1"/>
  <c r="I561" i="1"/>
  <c r="H561" i="1"/>
  <c r="E561" i="1"/>
  <c r="D561" i="1"/>
  <c r="I560" i="1"/>
  <c r="H560" i="1"/>
  <c r="E560" i="1"/>
  <c r="D560" i="1"/>
  <c r="I559" i="1"/>
  <c r="H559" i="1"/>
  <c r="E559" i="1"/>
  <c r="D559" i="1"/>
  <c r="I558" i="1"/>
  <c r="H558" i="1"/>
  <c r="E558" i="1"/>
  <c r="D558" i="1"/>
  <c r="I557" i="1"/>
  <c r="H557" i="1"/>
  <c r="E557" i="1"/>
  <c r="D557" i="1"/>
  <c r="I556" i="1"/>
  <c r="H556" i="1"/>
  <c r="E556" i="1"/>
  <c r="D556" i="1"/>
  <c r="I555" i="1"/>
  <c r="H555" i="1"/>
  <c r="E555" i="1"/>
  <c r="D555" i="1"/>
  <c r="I554" i="1"/>
  <c r="H554" i="1"/>
  <c r="E554" i="1"/>
  <c r="D554" i="1"/>
  <c r="I553" i="1"/>
  <c r="H553" i="1"/>
  <c r="E553" i="1"/>
  <c r="D553" i="1"/>
  <c r="I552" i="1"/>
  <c r="H552" i="1"/>
  <c r="E552" i="1"/>
  <c r="D552" i="1"/>
  <c r="I551" i="1"/>
  <c r="H551" i="1"/>
  <c r="E551" i="1"/>
  <c r="D551" i="1"/>
  <c r="I550" i="1"/>
  <c r="H550" i="1"/>
  <c r="E550" i="1"/>
  <c r="D550" i="1"/>
  <c r="I549" i="1"/>
  <c r="H549" i="1"/>
  <c r="E549" i="1"/>
  <c r="D549" i="1"/>
  <c r="I548" i="1"/>
  <c r="H548" i="1"/>
  <c r="E548" i="1"/>
  <c r="D548" i="1"/>
  <c r="I547" i="1"/>
  <c r="H547" i="1"/>
  <c r="E547" i="1"/>
  <c r="D547" i="1"/>
  <c r="I546" i="1"/>
  <c r="H546" i="1"/>
  <c r="E546" i="1"/>
  <c r="D546" i="1"/>
  <c r="I545" i="1"/>
  <c r="H545" i="1"/>
  <c r="E545" i="1"/>
  <c r="D545" i="1"/>
  <c r="I544" i="1"/>
  <c r="H544" i="1"/>
  <c r="E544" i="1"/>
  <c r="D544" i="1"/>
  <c r="I543" i="1"/>
  <c r="H543" i="1"/>
  <c r="E543" i="1"/>
  <c r="D543" i="1"/>
  <c r="I542" i="1"/>
  <c r="H542" i="1"/>
  <c r="E542" i="1"/>
  <c r="D542" i="1"/>
  <c r="I541" i="1"/>
  <c r="H541" i="1"/>
  <c r="E541" i="1"/>
  <c r="D541" i="1"/>
  <c r="I540" i="1"/>
  <c r="H540" i="1"/>
  <c r="E540" i="1"/>
  <c r="D540" i="1"/>
  <c r="I539" i="1"/>
  <c r="H539" i="1"/>
  <c r="E539" i="1"/>
  <c r="D539" i="1"/>
  <c r="I538" i="1"/>
  <c r="H538" i="1"/>
  <c r="E538" i="1"/>
  <c r="D538" i="1"/>
  <c r="I537" i="1"/>
  <c r="H537" i="1"/>
  <c r="E537" i="1"/>
  <c r="D537" i="1"/>
  <c r="I536" i="1"/>
  <c r="H536" i="1"/>
  <c r="E536" i="1"/>
  <c r="D536" i="1"/>
  <c r="I535" i="1"/>
  <c r="H535" i="1"/>
  <c r="E535" i="1"/>
  <c r="D535" i="1"/>
  <c r="I534" i="1"/>
  <c r="H534" i="1"/>
  <c r="E534" i="1"/>
  <c r="D534" i="1"/>
  <c r="I533" i="1"/>
  <c r="H533" i="1"/>
  <c r="E533" i="1"/>
  <c r="D533" i="1"/>
  <c r="I532" i="1"/>
  <c r="H532" i="1"/>
  <c r="E532" i="1"/>
  <c r="D532" i="1"/>
  <c r="I531" i="1"/>
  <c r="H531" i="1"/>
  <c r="E531" i="1"/>
  <c r="D531" i="1"/>
  <c r="I530" i="1"/>
  <c r="H530" i="1"/>
  <c r="E530" i="1"/>
  <c r="D530" i="1"/>
  <c r="I529" i="1"/>
  <c r="H529" i="1"/>
  <c r="E529" i="1"/>
  <c r="D529" i="1"/>
  <c r="I528" i="1"/>
  <c r="H528" i="1"/>
  <c r="E528" i="1"/>
  <c r="D528" i="1"/>
  <c r="I527" i="1"/>
  <c r="H527" i="1"/>
  <c r="E527" i="1"/>
  <c r="D527" i="1"/>
  <c r="I526" i="1"/>
  <c r="H526" i="1"/>
  <c r="E526" i="1"/>
  <c r="D526" i="1"/>
  <c r="I525" i="1"/>
  <c r="H525" i="1"/>
  <c r="E525" i="1"/>
  <c r="D525" i="1"/>
  <c r="I524" i="1"/>
  <c r="H524" i="1"/>
  <c r="E524" i="1"/>
  <c r="D524" i="1"/>
  <c r="I523" i="1"/>
  <c r="H523" i="1"/>
  <c r="E523" i="1"/>
  <c r="D523" i="1"/>
  <c r="I522" i="1"/>
  <c r="H522" i="1"/>
  <c r="E522" i="1"/>
  <c r="D522" i="1"/>
  <c r="I521" i="1"/>
  <c r="H521" i="1"/>
  <c r="E521" i="1"/>
  <c r="D521" i="1"/>
  <c r="I520" i="1"/>
  <c r="H520" i="1"/>
  <c r="E520" i="1"/>
  <c r="D520" i="1"/>
  <c r="I519" i="1"/>
  <c r="H519" i="1"/>
  <c r="E519" i="1"/>
  <c r="D519" i="1"/>
  <c r="I518" i="1"/>
  <c r="H518" i="1"/>
  <c r="E518" i="1"/>
  <c r="D518" i="1"/>
  <c r="I517" i="1"/>
  <c r="H517" i="1"/>
  <c r="E517" i="1"/>
  <c r="D517" i="1"/>
  <c r="I516" i="1"/>
  <c r="H516" i="1"/>
  <c r="E516" i="1"/>
  <c r="D516" i="1"/>
  <c r="I515" i="1"/>
  <c r="H515" i="1"/>
  <c r="E515" i="1"/>
  <c r="D515" i="1"/>
  <c r="I514" i="1"/>
  <c r="H514" i="1"/>
  <c r="E514" i="1"/>
  <c r="D514" i="1"/>
  <c r="I513" i="1"/>
  <c r="H513" i="1"/>
  <c r="E513" i="1"/>
  <c r="D513" i="1"/>
  <c r="I512" i="1"/>
  <c r="H512" i="1"/>
  <c r="E512" i="1"/>
  <c r="D512" i="1"/>
  <c r="I511" i="1"/>
  <c r="H511" i="1"/>
  <c r="E511" i="1"/>
  <c r="D511" i="1"/>
  <c r="I510" i="1"/>
  <c r="H510" i="1"/>
  <c r="E510" i="1"/>
  <c r="D510" i="1"/>
  <c r="I509" i="1"/>
  <c r="H509" i="1"/>
  <c r="E509" i="1"/>
  <c r="D509" i="1"/>
  <c r="I508" i="1"/>
  <c r="H508" i="1"/>
  <c r="E508" i="1"/>
  <c r="D508" i="1"/>
  <c r="I507" i="1"/>
  <c r="H507" i="1"/>
  <c r="E507" i="1"/>
  <c r="D507" i="1"/>
  <c r="I506" i="1"/>
  <c r="H506" i="1"/>
  <c r="E506" i="1"/>
  <c r="D506" i="1"/>
  <c r="I505" i="1"/>
  <c r="H505" i="1"/>
  <c r="E505" i="1"/>
  <c r="D505" i="1"/>
  <c r="I504" i="1"/>
  <c r="H504" i="1"/>
  <c r="E504" i="1"/>
  <c r="D504" i="1"/>
  <c r="I503" i="1"/>
  <c r="H503" i="1"/>
  <c r="E503" i="1"/>
  <c r="D503" i="1"/>
  <c r="I502" i="1"/>
  <c r="H502" i="1"/>
  <c r="E502" i="1"/>
  <c r="D502" i="1"/>
  <c r="I501" i="1"/>
  <c r="H501" i="1"/>
  <c r="E501" i="1"/>
  <c r="D501" i="1"/>
  <c r="I500" i="1"/>
  <c r="H500" i="1"/>
  <c r="E500" i="1"/>
  <c r="D500" i="1"/>
  <c r="I499" i="1"/>
  <c r="H499" i="1"/>
  <c r="E499" i="1"/>
  <c r="D499" i="1"/>
  <c r="I498" i="1"/>
  <c r="H498" i="1"/>
  <c r="E498" i="1"/>
  <c r="D498" i="1"/>
  <c r="I497" i="1"/>
  <c r="H497" i="1"/>
  <c r="E497" i="1"/>
  <c r="D497" i="1"/>
  <c r="I496" i="1"/>
  <c r="H496" i="1"/>
  <c r="E496" i="1"/>
  <c r="D496" i="1"/>
  <c r="I495" i="1"/>
  <c r="H495" i="1"/>
  <c r="E495" i="1"/>
  <c r="D495" i="1"/>
  <c r="I494" i="1"/>
  <c r="H494" i="1"/>
  <c r="E494" i="1"/>
  <c r="D494" i="1"/>
  <c r="I493" i="1"/>
  <c r="H493" i="1"/>
  <c r="E493" i="1"/>
  <c r="D493" i="1"/>
  <c r="I492" i="1"/>
  <c r="H492" i="1"/>
  <c r="E492" i="1"/>
  <c r="D492" i="1"/>
  <c r="I491" i="1"/>
  <c r="H491" i="1"/>
  <c r="E491" i="1"/>
  <c r="D491" i="1"/>
  <c r="I490" i="1"/>
  <c r="H490" i="1"/>
  <c r="E490" i="1"/>
  <c r="D490" i="1"/>
  <c r="I489" i="1"/>
  <c r="H489" i="1"/>
  <c r="E489" i="1"/>
  <c r="D489" i="1"/>
  <c r="I488" i="1"/>
  <c r="H488" i="1"/>
  <c r="E488" i="1"/>
  <c r="D488" i="1"/>
  <c r="I487" i="1"/>
  <c r="H487" i="1"/>
  <c r="E487" i="1"/>
  <c r="D487" i="1"/>
  <c r="I486" i="1"/>
  <c r="H486" i="1"/>
  <c r="E486" i="1"/>
  <c r="D486" i="1"/>
  <c r="I485" i="1"/>
  <c r="H485" i="1"/>
  <c r="E485" i="1"/>
  <c r="D485" i="1"/>
  <c r="I484" i="1"/>
  <c r="H484" i="1"/>
  <c r="E484" i="1"/>
  <c r="D484" i="1"/>
  <c r="I483" i="1"/>
  <c r="H483" i="1"/>
  <c r="E483" i="1"/>
  <c r="D483" i="1"/>
  <c r="I482" i="1"/>
  <c r="H482" i="1"/>
  <c r="E482" i="1"/>
  <c r="D482" i="1"/>
  <c r="I481" i="1"/>
  <c r="H481" i="1"/>
  <c r="E481" i="1"/>
  <c r="D481" i="1"/>
  <c r="I480" i="1"/>
  <c r="H480" i="1"/>
  <c r="E480" i="1"/>
  <c r="D480" i="1"/>
  <c r="I479" i="1"/>
  <c r="H479" i="1"/>
  <c r="E479" i="1"/>
  <c r="D479" i="1"/>
  <c r="I478" i="1"/>
  <c r="H478" i="1"/>
  <c r="E478" i="1"/>
  <c r="D478" i="1"/>
  <c r="I477" i="1"/>
  <c r="H477" i="1"/>
  <c r="E477" i="1"/>
  <c r="D477" i="1"/>
  <c r="I476" i="1"/>
  <c r="H476" i="1"/>
  <c r="E476" i="1"/>
  <c r="D476" i="1"/>
  <c r="I475" i="1"/>
  <c r="H475" i="1"/>
  <c r="E475" i="1"/>
  <c r="D475" i="1"/>
  <c r="I474" i="1"/>
  <c r="H474" i="1"/>
  <c r="E474" i="1"/>
  <c r="D474" i="1"/>
  <c r="I473" i="1"/>
  <c r="H473" i="1"/>
  <c r="E473" i="1"/>
  <c r="D473" i="1"/>
  <c r="I472" i="1"/>
  <c r="H472" i="1"/>
  <c r="E472" i="1"/>
  <c r="D472" i="1"/>
  <c r="I471" i="1"/>
  <c r="H471" i="1"/>
  <c r="E471" i="1"/>
  <c r="D471" i="1"/>
  <c r="I470" i="1"/>
  <c r="H470" i="1"/>
  <c r="E470" i="1"/>
  <c r="D470" i="1"/>
  <c r="I469" i="1"/>
  <c r="H469" i="1"/>
  <c r="E469" i="1"/>
  <c r="D469" i="1"/>
  <c r="I468" i="1"/>
  <c r="H468" i="1"/>
  <c r="E468" i="1"/>
  <c r="D468" i="1"/>
  <c r="I467" i="1"/>
  <c r="H467" i="1"/>
  <c r="E467" i="1"/>
  <c r="D467" i="1"/>
  <c r="I466" i="1"/>
  <c r="H466" i="1"/>
  <c r="E466" i="1"/>
  <c r="D466" i="1"/>
  <c r="I465" i="1"/>
  <c r="H465" i="1"/>
  <c r="E465" i="1"/>
  <c r="D465" i="1"/>
  <c r="I464" i="1"/>
  <c r="H464" i="1"/>
  <c r="E464" i="1"/>
  <c r="D464" i="1"/>
  <c r="I463" i="1"/>
  <c r="H463" i="1"/>
  <c r="E463" i="1"/>
  <c r="D463" i="1"/>
  <c r="I462" i="1"/>
  <c r="H462" i="1"/>
  <c r="E462" i="1"/>
  <c r="D462" i="1"/>
  <c r="I461" i="1"/>
  <c r="H461" i="1"/>
  <c r="E461" i="1"/>
  <c r="D461" i="1"/>
  <c r="I460" i="1"/>
  <c r="H460" i="1"/>
  <c r="E460" i="1"/>
  <c r="D460" i="1"/>
  <c r="I459" i="1"/>
  <c r="H459" i="1"/>
  <c r="E459" i="1"/>
  <c r="D459" i="1"/>
  <c r="I458" i="1"/>
  <c r="H458" i="1"/>
  <c r="E458" i="1"/>
  <c r="D458" i="1"/>
  <c r="I457" i="1"/>
  <c r="H457" i="1"/>
  <c r="E457" i="1"/>
  <c r="D457" i="1"/>
  <c r="I456" i="1"/>
  <c r="H456" i="1"/>
  <c r="E456" i="1"/>
  <c r="D456" i="1"/>
  <c r="I455" i="1"/>
  <c r="H455" i="1"/>
  <c r="E455" i="1"/>
  <c r="D455" i="1"/>
  <c r="I454" i="1"/>
  <c r="H454" i="1"/>
  <c r="E454" i="1"/>
  <c r="D454" i="1"/>
  <c r="I453" i="1"/>
  <c r="H453" i="1"/>
  <c r="E453" i="1"/>
  <c r="D453" i="1"/>
  <c r="I452" i="1"/>
  <c r="H452" i="1"/>
  <c r="E452" i="1"/>
  <c r="D452" i="1"/>
  <c r="I451" i="1"/>
  <c r="H451" i="1"/>
  <c r="E451" i="1"/>
  <c r="D451" i="1"/>
  <c r="I450" i="1"/>
  <c r="H450" i="1"/>
  <c r="E450" i="1"/>
  <c r="D450" i="1"/>
  <c r="I449" i="1"/>
  <c r="H449" i="1"/>
  <c r="E449" i="1"/>
  <c r="D449" i="1"/>
  <c r="I448" i="1"/>
  <c r="H448" i="1"/>
  <c r="E448" i="1"/>
  <c r="D448" i="1"/>
  <c r="I447" i="1"/>
  <c r="H447" i="1"/>
  <c r="E447" i="1"/>
  <c r="D447" i="1"/>
  <c r="I446" i="1"/>
  <c r="H446" i="1"/>
  <c r="E446" i="1"/>
  <c r="D446" i="1"/>
  <c r="I445" i="1"/>
  <c r="H445" i="1"/>
  <c r="E445" i="1"/>
  <c r="D445" i="1"/>
  <c r="I444" i="1"/>
  <c r="H444" i="1"/>
  <c r="E444" i="1"/>
  <c r="D444" i="1"/>
  <c r="I443" i="1"/>
  <c r="H443" i="1"/>
  <c r="E443" i="1"/>
  <c r="D443" i="1"/>
  <c r="I442" i="1"/>
  <c r="H442" i="1"/>
  <c r="E442" i="1"/>
  <c r="D442" i="1"/>
  <c r="I441" i="1"/>
  <c r="H441" i="1"/>
  <c r="E441" i="1"/>
  <c r="D441" i="1"/>
  <c r="I440" i="1"/>
  <c r="H440" i="1"/>
  <c r="E440" i="1"/>
  <c r="D440"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610"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134" i="1"/>
  <c r="L134" i="1"/>
  <c r="M133" i="1"/>
  <c r="L133" i="1"/>
  <c r="M132" i="1"/>
  <c r="L132" i="1"/>
  <c r="M131" i="1"/>
  <c r="L131" i="1"/>
  <c r="M130" i="1"/>
  <c r="L130" i="1"/>
  <c r="M141" i="1"/>
  <c r="L141" i="1"/>
  <c r="M140" i="1"/>
  <c r="L140" i="1"/>
  <c r="M139" i="1"/>
  <c r="L139" i="1"/>
  <c r="M138" i="1"/>
  <c r="L138" i="1"/>
  <c r="M137" i="1"/>
  <c r="L137" i="1"/>
  <c r="M136" i="1"/>
  <c r="L136" i="1"/>
  <c r="M135" i="1"/>
  <c r="L135" i="1"/>
  <c r="M129" i="1"/>
  <c r="L129" i="1"/>
  <c r="I113" i="1"/>
  <c r="I114" i="1"/>
  <c r="I110" i="1"/>
  <c r="I109" i="1"/>
  <c r="Q559" i="1"/>
  <c r="R559" i="1"/>
  <c r="L515" i="1"/>
  <c r="M515" i="1"/>
  <c r="H327" i="1"/>
  <c r="I327" i="1"/>
  <c r="AN33" i="2"/>
  <c r="AN27" i="2"/>
  <c r="AN32" i="2"/>
  <c r="AN26" i="2"/>
  <c r="AN31" i="2"/>
  <c r="AN29" i="2"/>
  <c r="AN25" i="2"/>
  <c r="AN28" i="2"/>
  <c r="AN30" i="2"/>
  <c r="AN40" i="2"/>
  <c r="AN36" i="2"/>
  <c r="AN34" i="2"/>
  <c r="AN39" i="2"/>
  <c r="AN35" i="2"/>
  <c r="AN38" i="2"/>
  <c r="AN37" i="2"/>
  <c r="AI38" i="2"/>
  <c r="AI31" i="2"/>
  <c r="AI27" i="2"/>
  <c r="AI34" i="2"/>
  <c r="AI39" i="2"/>
  <c r="AC38" i="2"/>
  <c r="S38" i="2"/>
  <c r="S37" i="2"/>
  <c r="AI36" i="2"/>
  <c r="X36" i="2"/>
  <c r="AC35" i="2"/>
  <c r="S35" i="2"/>
  <c r="AG31" i="2"/>
  <c r="X31" i="2"/>
  <c r="AC30" i="2"/>
  <c r="AC29" i="2"/>
  <c r="S29" i="2"/>
  <c r="AG28" i="2"/>
  <c r="X28" i="2"/>
  <c r="AC25" i="2"/>
  <c r="S25" i="2"/>
  <c r="AC37" i="2"/>
  <c r="S36" i="2"/>
  <c r="X35" i="2"/>
  <c r="AI32" i="2"/>
  <c r="S31" i="2"/>
  <c r="AI29" i="2"/>
  <c r="AC28" i="2"/>
  <c r="X27" i="2"/>
  <c r="AC40" i="2"/>
  <c r="S40" i="2"/>
  <c r="AG39" i="2"/>
  <c r="X39" i="2"/>
  <c r="AI35" i="2"/>
  <c r="AC34" i="2"/>
  <c r="S34" i="2"/>
  <c r="AI33" i="2"/>
  <c r="X33" i="2"/>
  <c r="AC32" i="2"/>
  <c r="S32" i="2"/>
  <c r="X30" i="2"/>
  <c r="AG27" i="2"/>
  <c r="S27" i="2"/>
  <c r="AG38" i="2"/>
  <c r="X38" i="2"/>
  <c r="AC36" i="2"/>
  <c r="AG35" i="2"/>
  <c r="AC31" i="2"/>
  <c r="S30" i="2"/>
  <c r="X29" i="2"/>
  <c r="S28" i="2"/>
  <c r="X25" i="2"/>
  <c r="AI40" i="2"/>
  <c r="X40" i="2"/>
  <c r="AC39" i="2"/>
  <c r="S39" i="2"/>
  <c r="X37" i="2"/>
  <c r="AG34" i="2"/>
  <c r="X34" i="2"/>
  <c r="AC33" i="2"/>
  <c r="S33" i="2"/>
  <c r="AG32" i="2"/>
  <c r="X32" i="2"/>
  <c r="AI28" i="2"/>
  <c r="AC27" i="2"/>
  <c r="AI26" i="2"/>
  <c r="S26" i="2"/>
  <c r="AC26" i="2"/>
  <c r="X26" i="2"/>
  <c r="I35" i="2" l="1"/>
  <c r="N35" i="2" s="1"/>
  <c r="I39" i="2"/>
  <c r="N39" i="2" s="1"/>
  <c r="Y26" i="2"/>
  <c r="Z26" i="2" s="1"/>
  <c r="AD26" i="2"/>
  <c r="AE26" i="2" s="1"/>
  <c r="T26" i="2"/>
  <c r="U26" i="2" s="1"/>
  <c r="AJ26" i="2"/>
  <c r="AK26" i="2" s="1"/>
  <c r="AD27" i="2"/>
  <c r="AE27" i="2" s="1"/>
  <c r="AJ28" i="2"/>
  <c r="AK28" i="2" s="1"/>
  <c r="Y32" i="2"/>
  <c r="Z32" i="2" s="1"/>
  <c r="G32" i="2"/>
  <c r="T33" i="2"/>
  <c r="U33" i="2" s="1"/>
  <c r="AD33" i="2"/>
  <c r="AE33" i="2" s="1"/>
  <c r="Y34" i="2"/>
  <c r="Z34" i="2" s="1"/>
  <c r="G34" i="2"/>
  <c r="Y37" i="2"/>
  <c r="Z37" i="2" s="1"/>
  <c r="T39" i="2"/>
  <c r="U39" i="2" s="1"/>
  <c r="AD39" i="2"/>
  <c r="AE39" i="2" s="1"/>
  <c r="Y40" i="2"/>
  <c r="Z40" i="2"/>
  <c r="AJ40" i="2"/>
  <c r="AK40" i="2" s="1"/>
  <c r="Y25" i="2"/>
  <c r="Z25" i="2" s="1"/>
  <c r="T28" i="2"/>
  <c r="U28" i="2" s="1"/>
  <c r="Y29" i="2"/>
  <c r="Z29" i="2"/>
  <c r="T30" i="2"/>
  <c r="U30" i="2" s="1"/>
  <c r="AD31" i="2"/>
  <c r="AE31" i="2" s="1"/>
  <c r="G35" i="2"/>
  <c r="AD36" i="2"/>
  <c r="AE36" i="2" s="1"/>
  <c r="Y38" i="2"/>
  <c r="Z38" i="2" s="1"/>
  <c r="G38" i="2"/>
  <c r="T27" i="2"/>
  <c r="U27" i="2" s="1"/>
  <c r="G27" i="2"/>
  <c r="Z30" i="2"/>
  <c r="Y30" i="2"/>
  <c r="T32" i="2"/>
  <c r="U32" i="2" s="1"/>
  <c r="AE32" i="2"/>
  <c r="AD32" i="2"/>
  <c r="Y33" i="2"/>
  <c r="Z33" i="2" s="1"/>
  <c r="AJ33" i="2"/>
  <c r="AK33" i="2" s="1"/>
  <c r="T34" i="2"/>
  <c r="U34" i="2" s="1"/>
  <c r="AD34" i="2"/>
  <c r="AE34" i="2" s="1"/>
  <c r="AJ35" i="2"/>
  <c r="AK35" i="2" s="1"/>
  <c r="Y39" i="2"/>
  <c r="Z39" i="2" s="1"/>
  <c r="G39" i="2"/>
  <c r="T40" i="2"/>
  <c r="U40" i="2" s="1"/>
  <c r="AD40" i="2"/>
  <c r="AE40" i="2" s="1"/>
  <c r="Y27" i="2"/>
  <c r="Z27" i="2" s="1"/>
  <c r="AD28" i="2"/>
  <c r="AE28" i="2" s="1"/>
  <c r="AJ29" i="2"/>
  <c r="AK29" i="2" s="1"/>
  <c r="T31" i="2"/>
  <c r="U31" i="2" s="1"/>
  <c r="AJ32" i="2"/>
  <c r="AK32" i="2" s="1"/>
  <c r="Y35" i="2"/>
  <c r="Z35" i="2" s="1"/>
  <c r="T36" i="2"/>
  <c r="U36" i="2" s="1"/>
  <c r="AD37" i="2"/>
  <c r="AE37" i="2" s="1"/>
  <c r="T25" i="2"/>
  <c r="U25" i="2" s="1"/>
  <c r="AD25" i="2"/>
  <c r="AE25" i="2"/>
  <c r="Y28" i="2"/>
  <c r="Z28" i="2" s="1"/>
  <c r="G28" i="2"/>
  <c r="T29" i="2"/>
  <c r="U29" i="2" s="1"/>
  <c r="AD29" i="2"/>
  <c r="AE29" i="2" s="1"/>
  <c r="AD30" i="2"/>
  <c r="AE30" i="2" s="1"/>
  <c r="Y31" i="2"/>
  <c r="Z31" i="2" s="1"/>
  <c r="G31" i="2"/>
  <c r="T35" i="2"/>
  <c r="U35" i="2" s="1"/>
  <c r="AD35" i="2"/>
  <c r="AE35" i="2" s="1"/>
  <c r="Y36" i="2"/>
  <c r="Z36" i="2" s="1"/>
  <c r="AJ36" i="2"/>
  <c r="AK36" i="2" s="1"/>
  <c r="T37" i="2"/>
  <c r="U37" i="2" s="1"/>
  <c r="T38" i="2"/>
  <c r="U38" i="2" s="1"/>
  <c r="AD38" i="2"/>
  <c r="AE38" i="2" s="1"/>
  <c r="AJ39" i="2"/>
  <c r="AK39" i="2" s="1"/>
  <c r="AJ34" i="2"/>
  <c r="AK34" i="2" s="1"/>
  <c r="AJ27" i="2"/>
  <c r="AK27" i="2" s="1"/>
  <c r="AJ31" i="2"/>
  <c r="AK31" i="2" s="1"/>
  <c r="AJ38" i="2"/>
  <c r="AK38" i="2" s="1"/>
  <c r="I80" i="2"/>
  <c r="N80" i="2" s="1"/>
  <c r="I26" i="2"/>
  <c r="N26" i="2" s="1"/>
  <c r="I30" i="2"/>
  <c r="N30" i="2" s="1"/>
  <c r="I85" i="2"/>
  <c r="N85" i="2" s="1"/>
  <c r="I89" i="2"/>
  <c r="N89" i="2" s="1"/>
  <c r="I93" i="2"/>
  <c r="N93" i="2" s="1"/>
  <c r="I97" i="2"/>
  <c r="N97" i="2" s="1"/>
  <c r="I101" i="2"/>
  <c r="N101" i="2" s="1"/>
  <c r="I105" i="2"/>
  <c r="N105" i="2" s="1"/>
  <c r="I109" i="2"/>
  <c r="N109" i="2" s="1"/>
  <c r="I45" i="2"/>
  <c r="N45" i="2" s="1"/>
  <c r="I77" i="2"/>
  <c r="N77" i="2" s="1"/>
  <c r="I81" i="2"/>
  <c r="N81" i="2" s="1"/>
  <c r="I62" i="2"/>
  <c r="N62" i="2" s="1"/>
  <c r="I84" i="2"/>
  <c r="N84" i="2" s="1"/>
  <c r="I82" i="2"/>
  <c r="N82" i="2" s="1"/>
  <c r="I44" i="2"/>
  <c r="N44" i="2" s="1"/>
  <c r="I34" i="2"/>
  <c r="N34" i="2" s="1"/>
  <c r="I40" i="2"/>
  <c r="N40" i="2" s="1"/>
  <c r="I49" i="2"/>
  <c r="N49" i="2" s="1"/>
  <c r="I113" i="2"/>
  <c r="N113" i="2" s="1"/>
  <c r="I42" i="2"/>
  <c r="N42" i="2" s="1"/>
  <c r="I64" i="2"/>
  <c r="N64" i="2" s="1"/>
  <c r="I66" i="2"/>
  <c r="N66" i="2" s="1"/>
  <c r="I76" i="2"/>
  <c r="N76" i="2" s="1"/>
  <c r="I37" i="2"/>
  <c r="N37" i="2" s="1"/>
  <c r="I46" i="2"/>
  <c r="N46" i="2" s="1"/>
  <c r="I60" i="2"/>
  <c r="N60" i="2" s="1"/>
  <c r="I61" i="2"/>
  <c r="N61" i="2" s="1"/>
  <c r="I65" i="2"/>
  <c r="N65" i="2" s="1"/>
  <c r="I68" i="2"/>
  <c r="N68" i="2" s="1"/>
  <c r="I70" i="2"/>
  <c r="N70" i="2" s="1"/>
  <c r="I52" i="2"/>
  <c r="N52" i="2" s="1"/>
  <c r="I54" i="2"/>
  <c r="N54" i="2" s="1"/>
  <c r="I78" i="2"/>
  <c r="N78" i="2" s="1"/>
  <c r="I36" i="2"/>
  <c r="N36" i="2" s="1"/>
  <c r="I38" i="2"/>
  <c r="N38" i="2" s="1"/>
  <c r="I48" i="2"/>
  <c r="N48" i="2" s="1"/>
  <c r="I50" i="2"/>
  <c r="N50" i="2" s="1"/>
  <c r="I53" i="2"/>
  <c r="N53" i="2" s="1"/>
  <c r="I56" i="2"/>
  <c r="N56" i="2" s="1"/>
  <c r="I58" i="2"/>
  <c r="N58" i="2" s="1"/>
  <c r="I69" i="2"/>
  <c r="N69" i="2" s="1"/>
  <c r="I72" i="2"/>
  <c r="N72" i="2" s="1"/>
  <c r="I74" i="2"/>
  <c r="N74" i="2" s="1"/>
  <c r="I41" i="2"/>
  <c r="N41" i="2" s="1"/>
  <c r="I57" i="2"/>
  <c r="N57" i="2" s="1"/>
  <c r="I73" i="2"/>
  <c r="N73" i="2" s="1"/>
  <c r="I25" i="2"/>
  <c r="N25" i="2" s="1"/>
  <c r="I29" i="2"/>
  <c r="N29" i="2" s="1"/>
  <c r="I33" i="2"/>
  <c r="N33" i="2" s="1"/>
  <c r="I88" i="2"/>
  <c r="N88" i="2" s="1"/>
  <c r="I92" i="2"/>
  <c r="N92" i="2" s="1"/>
  <c r="I96" i="2"/>
  <c r="N96" i="2" s="1"/>
  <c r="I100" i="2"/>
  <c r="N100" i="2" s="1"/>
  <c r="I104" i="2"/>
  <c r="N104" i="2" s="1"/>
  <c r="I108" i="2"/>
  <c r="N108" i="2" s="1"/>
  <c r="I112" i="2"/>
  <c r="N112" i="2" s="1"/>
  <c r="I28" i="2"/>
  <c r="N28" i="2" s="1"/>
  <c r="I91" i="2"/>
  <c r="N91" i="2" s="1"/>
  <c r="I95" i="2"/>
  <c r="N95" i="2" s="1"/>
  <c r="I107" i="2"/>
  <c r="N107" i="2" s="1"/>
  <c r="I111" i="2"/>
  <c r="N111" i="2" s="1"/>
  <c r="I32" i="2"/>
  <c r="N32" i="2" s="1"/>
  <c r="I87" i="2"/>
  <c r="N87" i="2" s="1"/>
  <c r="I99" i="2"/>
  <c r="N99" i="2" s="1"/>
  <c r="I103" i="2"/>
  <c r="N103" i="2" s="1"/>
  <c r="I27" i="2"/>
  <c r="N27" i="2" s="1"/>
  <c r="I31" i="2"/>
  <c r="N31" i="2" s="1"/>
  <c r="I86" i="2"/>
  <c r="N86" i="2" s="1"/>
  <c r="I90" i="2"/>
  <c r="N90" i="2" s="1"/>
  <c r="I94" i="2"/>
  <c r="N94" i="2" s="1"/>
  <c r="I98" i="2"/>
  <c r="N98" i="2" s="1"/>
  <c r="I102" i="2"/>
  <c r="N102" i="2" s="1"/>
  <c r="I106" i="2"/>
  <c r="N106" i="2" s="1"/>
  <c r="I110" i="2"/>
  <c r="N110" i="2" s="1"/>
  <c r="I114" i="2"/>
  <c r="N114" i="2" s="1"/>
  <c r="I115" i="2"/>
  <c r="N115" i="2" s="1"/>
  <c r="I116" i="2"/>
  <c r="N116" i="2" s="1"/>
  <c r="I117" i="2"/>
  <c r="N117" i="2" s="1"/>
  <c r="I118" i="2"/>
  <c r="N118" i="2" s="1"/>
  <c r="I119" i="2"/>
  <c r="N119" i="2" s="1"/>
  <c r="I120" i="2"/>
  <c r="N120" i="2" s="1"/>
  <c r="I121" i="2"/>
  <c r="N121" i="2" s="1"/>
  <c r="I122" i="2"/>
  <c r="N122" i="2" s="1"/>
  <c r="I123" i="2"/>
  <c r="N123" i="2" s="1"/>
  <c r="I124" i="2"/>
  <c r="N124" i="2" s="1"/>
  <c r="I125" i="2"/>
  <c r="N125" i="2" s="1"/>
  <c r="Q74" i="1"/>
  <c r="R74" i="1"/>
  <c r="Q75" i="1"/>
  <c r="R75" i="1"/>
  <c r="Q76" i="1"/>
  <c r="R76" i="1"/>
  <c r="L74" i="1"/>
  <c r="M74" i="1"/>
  <c r="L75" i="1"/>
  <c r="M75" i="1"/>
  <c r="L76" i="1"/>
  <c r="M76" i="1"/>
  <c r="H52" i="1"/>
  <c r="I52" i="1"/>
  <c r="H53" i="1"/>
  <c r="I53" i="1"/>
  <c r="H54" i="1"/>
  <c r="I54" i="1"/>
  <c r="Q14" i="1"/>
  <c r="R14" i="1"/>
  <c r="Q15" i="1"/>
  <c r="R15" i="1"/>
  <c r="L14" i="1"/>
  <c r="M14" i="1"/>
  <c r="L15" i="1"/>
  <c r="M15" i="1"/>
  <c r="H14" i="1"/>
  <c r="I14" i="1"/>
  <c r="H15" i="1"/>
  <c r="I15" i="1"/>
  <c r="Q562" i="1"/>
  <c r="R562" i="1"/>
  <c r="Q563" i="1"/>
  <c r="R563" i="1"/>
  <c r="Q564" i="1"/>
  <c r="R564" i="1"/>
  <c r="Q565" i="1"/>
  <c r="R565" i="1"/>
  <c r="Q566" i="1"/>
  <c r="R566" i="1"/>
  <c r="Q567" i="1"/>
  <c r="R567" i="1"/>
  <c r="L518" i="1"/>
  <c r="M518" i="1"/>
  <c r="L519" i="1"/>
  <c r="M519" i="1"/>
  <c r="L520" i="1"/>
  <c r="M520" i="1"/>
  <c r="L521" i="1"/>
  <c r="M521" i="1"/>
  <c r="L522" i="1"/>
  <c r="M522" i="1"/>
  <c r="L523" i="1"/>
  <c r="M523" i="1"/>
  <c r="H330" i="1"/>
  <c r="I330" i="1"/>
  <c r="H331" i="1"/>
  <c r="I331" i="1"/>
  <c r="H332" i="1"/>
  <c r="I332" i="1"/>
  <c r="H333" i="1"/>
  <c r="I333" i="1"/>
  <c r="H334" i="1"/>
  <c r="I334" i="1"/>
  <c r="H335" i="1"/>
  <c r="I335" i="1"/>
  <c r="AI25" i="2"/>
  <c r="AG37" i="2"/>
  <c r="AG40" i="2"/>
  <c r="AG30" i="2"/>
  <c r="AI37" i="2"/>
  <c r="AG25" i="2"/>
  <c r="AG29" i="2"/>
  <c r="AG36" i="2"/>
  <c r="AI30" i="2"/>
  <c r="AG26" i="2"/>
  <c r="AG33" i="2"/>
  <c r="G33" i="2" l="1"/>
  <c r="G26" i="2"/>
  <c r="AJ30" i="2"/>
  <c r="AK30" i="2" s="1"/>
  <c r="G36" i="2"/>
  <c r="G29" i="2"/>
  <c r="G25" i="2"/>
  <c r="AJ37" i="2"/>
  <c r="AK37" i="2" s="1"/>
  <c r="G30" i="2"/>
  <c r="G40" i="2"/>
  <c r="G37" i="2"/>
  <c r="AJ25" i="2"/>
  <c r="AK25" i="2" s="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L619" i="1"/>
  <c r="M619" i="1"/>
  <c r="L620" i="1"/>
  <c r="M620" i="1"/>
  <c r="L621" i="1"/>
  <c r="M621" i="1"/>
  <c r="L622" i="1"/>
  <c r="M622" i="1"/>
  <c r="L616" i="1"/>
  <c r="M616" i="1"/>
  <c r="L617" i="1"/>
  <c r="M617" i="1"/>
  <c r="L618" i="1"/>
  <c r="M618" i="1"/>
  <c r="M615" i="1"/>
  <c r="L615" i="1"/>
  <c r="M614" i="1"/>
  <c r="L614" i="1"/>
  <c r="M613" i="1"/>
  <c r="L613" i="1"/>
  <c r="L610" i="1"/>
  <c r="M610" i="1"/>
  <c r="L611" i="1"/>
  <c r="M611" i="1"/>
  <c r="L612" i="1"/>
  <c r="M612" i="1"/>
  <c r="L609" i="1"/>
  <c r="M609" i="1"/>
  <c r="L606" i="1"/>
  <c r="M606" i="1"/>
  <c r="L607" i="1"/>
  <c r="M607" i="1"/>
  <c r="L608" i="1"/>
  <c r="M608" i="1"/>
  <c r="H412" i="1"/>
  <c r="I412" i="1"/>
  <c r="H413" i="1"/>
  <c r="I413" i="1"/>
  <c r="H414" i="1"/>
  <c r="I414" i="1"/>
  <c r="H415" i="1"/>
  <c r="I415" i="1"/>
  <c r="H416" i="1"/>
  <c r="I416" i="1"/>
  <c r="H417" i="1"/>
  <c r="I417" i="1"/>
  <c r="H418" i="1"/>
  <c r="I418" i="1"/>
  <c r="H419" i="1"/>
  <c r="I419" i="1"/>
  <c r="D45" i="1"/>
  <c r="E45" i="1"/>
  <c r="Q514" i="1"/>
  <c r="R514" i="1"/>
  <c r="Q515" i="1"/>
  <c r="R515" i="1"/>
  <c r="Q516" i="1"/>
  <c r="R516" i="1"/>
  <c r="L470" i="1"/>
  <c r="M470" i="1"/>
  <c r="L471" i="1"/>
  <c r="M471" i="1"/>
  <c r="L472" i="1"/>
  <c r="M472" i="1"/>
  <c r="H287" i="1"/>
  <c r="I287" i="1"/>
  <c r="H288" i="1"/>
  <c r="I288" i="1"/>
  <c r="H289" i="1"/>
  <c r="I289" i="1"/>
  <c r="Q636" i="1" l="1"/>
  <c r="R636" i="1"/>
  <c r="Q637" i="1"/>
  <c r="R637" i="1"/>
  <c r="Q638" i="1"/>
  <c r="R638" i="1"/>
  <c r="Q639" i="1"/>
  <c r="R639" i="1"/>
  <c r="Q640" i="1"/>
  <c r="R640" i="1"/>
  <c r="Q641" i="1"/>
  <c r="R641" i="1"/>
  <c r="Q642" i="1"/>
  <c r="R642" i="1"/>
  <c r="Q643" i="1"/>
  <c r="R643" i="1"/>
  <c r="L593" i="1"/>
  <c r="M593" i="1"/>
  <c r="L594" i="1"/>
  <c r="M594" i="1"/>
  <c r="L595" i="1"/>
  <c r="M595" i="1"/>
  <c r="L596" i="1"/>
  <c r="M596" i="1"/>
  <c r="L597" i="1"/>
  <c r="M597" i="1"/>
  <c r="L598" i="1"/>
  <c r="M598" i="1"/>
  <c r="L592" i="1"/>
  <c r="M592" i="1"/>
  <c r="H399" i="1"/>
  <c r="I399" i="1"/>
  <c r="H400" i="1"/>
  <c r="I400" i="1"/>
  <c r="H401" i="1"/>
  <c r="I401" i="1"/>
  <c r="H402" i="1"/>
  <c r="I402" i="1"/>
  <c r="H403" i="1"/>
  <c r="I403" i="1"/>
  <c r="H404" i="1"/>
  <c r="I404" i="1"/>
  <c r="H398" i="1"/>
  <c r="I398" i="1"/>
  <c r="Q231" i="1"/>
  <c r="R231" i="1"/>
  <c r="Q232" i="1"/>
  <c r="R232" i="1"/>
  <c r="L195" i="1"/>
  <c r="M195" i="1"/>
  <c r="L196" i="1"/>
  <c r="M196" i="1"/>
  <c r="H141" i="1"/>
  <c r="I141" i="1"/>
  <c r="H142" i="1"/>
  <c r="I142" i="1"/>
  <c r="H306" i="1" l="1"/>
  <c r="I306" i="1"/>
  <c r="H307" i="1"/>
  <c r="I307" i="1"/>
  <c r="H308" i="1"/>
  <c r="I308" i="1"/>
  <c r="H309" i="1"/>
  <c r="I309" i="1"/>
  <c r="H310" i="1"/>
  <c r="I310" i="1"/>
  <c r="H311" i="1"/>
  <c r="I311" i="1"/>
  <c r="H312" i="1"/>
  <c r="I312" i="1"/>
  <c r="H313" i="1"/>
  <c r="I313" i="1"/>
  <c r="H314" i="1"/>
  <c r="I314" i="1"/>
  <c r="H315" i="1"/>
  <c r="I315" i="1"/>
  <c r="Q280" i="1"/>
  <c r="R280" i="1"/>
  <c r="L242" i="1"/>
  <c r="M242" i="1"/>
  <c r="H174" i="1"/>
  <c r="I174" i="1"/>
  <c r="R558" i="1" l="1"/>
  <c r="Q558" i="1"/>
  <c r="R557" i="1"/>
  <c r="Q557" i="1"/>
  <c r="M514" i="1"/>
  <c r="L514" i="1"/>
  <c r="M513" i="1"/>
  <c r="L513" i="1"/>
  <c r="H325" i="1"/>
  <c r="I325" i="1"/>
  <c r="H326" i="1"/>
  <c r="I326" i="1"/>
  <c r="Q152" i="1"/>
  <c r="R152" i="1"/>
  <c r="Q153" i="1"/>
  <c r="R153" i="1"/>
  <c r="Q154" i="1"/>
  <c r="R154" i="1"/>
  <c r="Q155" i="1"/>
  <c r="R155" i="1"/>
  <c r="Q156" i="1"/>
  <c r="R156" i="1"/>
  <c r="Q157" i="1"/>
  <c r="R157" i="1"/>
  <c r="Q158" i="1"/>
  <c r="R158" i="1"/>
  <c r="Q159" i="1"/>
  <c r="R159" i="1"/>
  <c r="Q160" i="1"/>
  <c r="R160" i="1"/>
  <c r="L116" i="1"/>
  <c r="M116" i="1"/>
  <c r="L117" i="1"/>
  <c r="M117" i="1"/>
  <c r="L118" i="1"/>
  <c r="M118" i="1"/>
  <c r="L119" i="1"/>
  <c r="M119" i="1"/>
  <c r="L120" i="1"/>
  <c r="M120" i="1"/>
  <c r="L121" i="1"/>
  <c r="M121" i="1"/>
  <c r="L122" i="1"/>
  <c r="M122" i="1"/>
  <c r="L123" i="1"/>
  <c r="M123" i="1"/>
  <c r="L124" i="1"/>
  <c r="M124" i="1"/>
  <c r="H93" i="1"/>
  <c r="I93" i="1"/>
  <c r="H94" i="1"/>
  <c r="I94" i="1"/>
  <c r="H95" i="1"/>
  <c r="I95" i="1"/>
  <c r="H96" i="1"/>
  <c r="I96" i="1"/>
  <c r="H97" i="1"/>
  <c r="I97" i="1"/>
  <c r="H98" i="1"/>
  <c r="I98" i="1"/>
  <c r="H99" i="1"/>
  <c r="I99" i="1"/>
  <c r="H100" i="1"/>
  <c r="I100" i="1"/>
  <c r="H92" i="1"/>
  <c r="I92" i="1"/>
  <c r="D17" i="1"/>
  <c r="E17" i="1"/>
  <c r="Q343" i="1" l="1"/>
  <c r="R343" i="1"/>
  <c r="L305" i="1"/>
  <c r="M305" i="1"/>
  <c r="H204" i="1"/>
  <c r="I204" i="1"/>
  <c r="H205" i="1"/>
  <c r="I205" i="1"/>
  <c r="Q186" i="1"/>
  <c r="R186" i="1"/>
  <c r="L150" i="1"/>
  <c r="M150" i="1"/>
  <c r="H114" i="1"/>
  <c r="Q623" i="1"/>
  <c r="R623" i="1"/>
  <c r="Q624" i="1"/>
  <c r="R624" i="1"/>
  <c r="Q622" i="1"/>
  <c r="R622" i="1"/>
  <c r="L579" i="1"/>
  <c r="M579" i="1"/>
  <c r="L580" i="1"/>
  <c r="M580" i="1"/>
  <c r="L578" i="1"/>
  <c r="M578" i="1"/>
  <c r="H385" i="1"/>
  <c r="I385" i="1"/>
  <c r="H386" i="1"/>
  <c r="I386" i="1"/>
  <c r="H384" i="1"/>
  <c r="I384" i="1"/>
  <c r="Q644" i="1"/>
  <c r="R644" i="1"/>
  <c r="Q645" i="1"/>
  <c r="R645" i="1"/>
  <c r="Q646" i="1"/>
  <c r="R646" i="1"/>
  <c r="Q647" i="1"/>
  <c r="R647" i="1"/>
  <c r="Q648" i="1"/>
  <c r="R648" i="1"/>
  <c r="Q649" i="1"/>
  <c r="R649" i="1"/>
  <c r="L604" i="1"/>
  <c r="M604" i="1"/>
  <c r="L605" i="1"/>
  <c r="M605" i="1"/>
  <c r="L603" i="1"/>
  <c r="M603" i="1"/>
  <c r="L601" i="1"/>
  <c r="M601" i="1"/>
  <c r="L602" i="1"/>
  <c r="M602" i="1"/>
  <c r="L600" i="1"/>
  <c r="M600" i="1"/>
  <c r="L599" i="1"/>
  <c r="M599" i="1"/>
  <c r="H409" i="1" l="1"/>
  <c r="I409" i="1"/>
  <c r="H410" i="1"/>
  <c r="I410" i="1"/>
  <c r="H411" i="1"/>
  <c r="I411" i="1"/>
  <c r="H408" i="1"/>
  <c r="I408" i="1"/>
  <c r="H406" i="1"/>
  <c r="I406" i="1"/>
  <c r="H407" i="1"/>
  <c r="I407" i="1"/>
  <c r="H405" i="1"/>
  <c r="I405" i="1"/>
  <c r="D43" i="1"/>
  <c r="E43" i="1"/>
  <c r="D44" i="1"/>
  <c r="E44" i="1"/>
  <c r="R151" i="1"/>
  <c r="Q151" i="1"/>
  <c r="R150" i="1"/>
  <c r="Q150" i="1"/>
  <c r="R149" i="1"/>
  <c r="Q149" i="1"/>
  <c r="Q148" i="1"/>
  <c r="R148" i="1"/>
  <c r="L113" i="1"/>
  <c r="M113" i="1"/>
  <c r="L114" i="1"/>
  <c r="M114" i="1"/>
  <c r="L115" i="1"/>
  <c r="M115" i="1"/>
  <c r="L112" i="1"/>
  <c r="M112" i="1"/>
  <c r="H89" i="1"/>
  <c r="I89" i="1"/>
  <c r="H90" i="1"/>
  <c r="I90" i="1"/>
  <c r="H91" i="1"/>
  <c r="I91" i="1"/>
  <c r="H88" i="1"/>
  <c r="I88" i="1"/>
  <c r="D16" i="1"/>
  <c r="E16" i="1"/>
  <c r="D42" i="1" l="1"/>
  <c r="E42" i="1"/>
  <c r="Q62" i="1"/>
  <c r="R62" i="1"/>
  <c r="Q61" i="1"/>
  <c r="R61" i="1"/>
  <c r="Q60" i="1"/>
  <c r="R60" i="1"/>
  <c r="Q59" i="1"/>
  <c r="R59" i="1"/>
  <c r="Q58" i="1"/>
  <c r="R58" i="1"/>
  <c r="Q57" i="1"/>
  <c r="R57" i="1"/>
  <c r="L62" i="1"/>
  <c r="M62" i="1"/>
  <c r="L61" i="1"/>
  <c r="M61" i="1"/>
  <c r="L60" i="1"/>
  <c r="M60" i="1"/>
  <c r="L59" i="1"/>
  <c r="M59" i="1"/>
  <c r="L58" i="1"/>
  <c r="M58" i="1"/>
  <c r="L57" i="1"/>
  <c r="M57" i="1"/>
  <c r="H42" i="1"/>
  <c r="I42" i="1"/>
  <c r="H41" i="1"/>
  <c r="I41" i="1"/>
  <c r="H40" i="1"/>
  <c r="I40" i="1"/>
  <c r="H39" i="1"/>
  <c r="I39" i="1"/>
  <c r="H38" i="1"/>
  <c r="I38" i="1"/>
  <c r="H37" i="1"/>
  <c r="I37" i="1"/>
  <c r="Q13" i="1"/>
  <c r="R13" i="1"/>
  <c r="Q12" i="1"/>
  <c r="R12" i="1"/>
  <c r="Q11" i="1"/>
  <c r="R11" i="1"/>
  <c r="Q10" i="1"/>
  <c r="R10" i="1"/>
  <c r="Q9" i="1"/>
  <c r="R9" i="1"/>
  <c r="Q8" i="1"/>
  <c r="R8" i="1"/>
  <c r="Q7" i="1"/>
  <c r="R7" i="1"/>
  <c r="L7" i="1"/>
  <c r="M7" i="1"/>
  <c r="L8" i="1"/>
  <c r="M8" i="1"/>
  <c r="L9" i="1"/>
  <c r="M9" i="1"/>
  <c r="L10" i="1"/>
  <c r="M10" i="1"/>
  <c r="L11" i="1"/>
  <c r="M11" i="1"/>
  <c r="L12" i="1"/>
  <c r="M12" i="1"/>
  <c r="L13" i="1"/>
  <c r="M13" i="1"/>
  <c r="H8" i="1"/>
  <c r="I8" i="1"/>
  <c r="H9" i="1"/>
  <c r="I9" i="1"/>
  <c r="H10" i="1"/>
  <c r="I10" i="1"/>
  <c r="H11" i="1"/>
  <c r="I11" i="1"/>
  <c r="H12" i="1"/>
  <c r="I12" i="1"/>
  <c r="H13" i="1"/>
  <c r="I13" i="1"/>
  <c r="H7" i="1"/>
  <c r="I7" i="1"/>
  <c r="R688" i="1" l="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M648" i="1"/>
  <c r="L648" i="1"/>
  <c r="M647" i="1"/>
  <c r="L647" i="1"/>
  <c r="M646" i="1"/>
  <c r="L646" i="1"/>
  <c r="M645" i="1"/>
  <c r="L645" i="1"/>
  <c r="M630" i="1"/>
  <c r="L630" i="1"/>
  <c r="I426" i="1"/>
  <c r="H426" i="1"/>
  <c r="R635" i="1"/>
  <c r="Q635" i="1"/>
  <c r="R634" i="1"/>
  <c r="Q634" i="1"/>
  <c r="R633" i="1"/>
  <c r="Q633" i="1"/>
  <c r="M591" i="1"/>
  <c r="L591" i="1"/>
  <c r="M590" i="1"/>
  <c r="L590" i="1"/>
  <c r="M589" i="1"/>
  <c r="L589" i="1"/>
  <c r="I395" i="1"/>
  <c r="H395" i="1"/>
  <c r="I394" i="1"/>
  <c r="H394" i="1"/>
  <c r="I396" i="1"/>
  <c r="H396" i="1"/>
  <c r="R407" i="1"/>
  <c r="Q407" i="1"/>
  <c r="M363" i="1"/>
  <c r="L363" i="1"/>
  <c r="I234" i="1"/>
  <c r="H234" i="1"/>
  <c r="R691" i="1" l="1"/>
  <c r="R690" i="1"/>
  <c r="R689" i="1"/>
  <c r="R687" i="1"/>
  <c r="Q632" i="1"/>
  <c r="R632" i="1"/>
  <c r="Q631" i="1"/>
  <c r="R631" i="1"/>
  <c r="Q630" i="1"/>
  <c r="R630" i="1"/>
  <c r="Q629" i="1"/>
  <c r="R629" i="1"/>
  <c r="Q628" i="1"/>
  <c r="R628" i="1"/>
  <c r="Q627" i="1"/>
  <c r="R627" i="1"/>
  <c r="Q626" i="1"/>
  <c r="R626" i="1"/>
  <c r="Q625" i="1"/>
  <c r="R625" i="1"/>
  <c r="Q621" i="1"/>
  <c r="R621" i="1"/>
  <c r="Q620" i="1"/>
  <c r="R620" i="1"/>
  <c r="Q619" i="1"/>
  <c r="R619" i="1"/>
  <c r="Q618" i="1"/>
  <c r="R618" i="1"/>
  <c r="Q617" i="1"/>
  <c r="R617" i="1"/>
  <c r="Q616" i="1"/>
  <c r="R616" i="1"/>
  <c r="Q615" i="1"/>
  <c r="R615" i="1"/>
  <c r="Q614" i="1"/>
  <c r="R614" i="1"/>
  <c r="Q613" i="1"/>
  <c r="R613" i="1"/>
  <c r="Q612" i="1"/>
  <c r="R612" i="1"/>
  <c r="Q611" i="1"/>
  <c r="R611" i="1"/>
  <c r="Q610" i="1"/>
  <c r="R610" i="1"/>
  <c r="Q609" i="1"/>
  <c r="R609" i="1"/>
  <c r="Q608" i="1"/>
  <c r="R608" i="1"/>
  <c r="Q607" i="1"/>
  <c r="R607" i="1"/>
  <c r="Q606" i="1"/>
  <c r="R606" i="1"/>
  <c r="Q605" i="1"/>
  <c r="R605" i="1"/>
  <c r="Q604" i="1"/>
  <c r="R604" i="1"/>
  <c r="Q603" i="1"/>
  <c r="R603" i="1"/>
  <c r="Q602" i="1"/>
  <c r="R602" i="1"/>
  <c r="Q601" i="1"/>
  <c r="R601" i="1"/>
  <c r="Q600" i="1"/>
  <c r="R600" i="1"/>
  <c r="Q599" i="1"/>
  <c r="R599" i="1"/>
  <c r="Q598" i="1"/>
  <c r="R598" i="1"/>
  <c r="Q597" i="1"/>
  <c r="R597" i="1"/>
  <c r="Q596" i="1"/>
  <c r="R596" i="1"/>
  <c r="Q595" i="1"/>
  <c r="R595" i="1"/>
  <c r="Q594" i="1"/>
  <c r="R594" i="1"/>
  <c r="Q593" i="1"/>
  <c r="R593" i="1"/>
  <c r="Q592" i="1"/>
  <c r="R592" i="1"/>
  <c r="Q591" i="1"/>
  <c r="R591" i="1"/>
  <c r="Q590" i="1"/>
  <c r="R590" i="1"/>
  <c r="Q589" i="1"/>
  <c r="R589" i="1"/>
  <c r="Q588" i="1"/>
  <c r="R588" i="1"/>
  <c r="Q587" i="1"/>
  <c r="R587" i="1"/>
  <c r="Q586" i="1"/>
  <c r="R586" i="1"/>
  <c r="Q585" i="1"/>
  <c r="R585" i="1"/>
  <c r="Q584" i="1"/>
  <c r="R584" i="1"/>
  <c r="Q583" i="1"/>
  <c r="R583" i="1"/>
  <c r="Q582" i="1"/>
  <c r="R582" i="1"/>
  <c r="Q581" i="1"/>
  <c r="R581" i="1"/>
  <c r="Q580" i="1"/>
  <c r="R580" i="1"/>
  <c r="Q579" i="1"/>
  <c r="R579" i="1"/>
  <c r="Q578" i="1"/>
  <c r="R578" i="1"/>
  <c r="Q577" i="1"/>
  <c r="R577" i="1"/>
  <c r="L588" i="1"/>
  <c r="M588" i="1"/>
  <c r="L587" i="1"/>
  <c r="M587" i="1"/>
  <c r="L586" i="1"/>
  <c r="M586" i="1"/>
  <c r="L585" i="1"/>
  <c r="M585" i="1"/>
  <c r="L584" i="1"/>
  <c r="M584" i="1"/>
  <c r="L583" i="1"/>
  <c r="M583" i="1"/>
  <c r="L582" i="1"/>
  <c r="M582" i="1"/>
  <c r="L581" i="1"/>
  <c r="M581" i="1"/>
  <c r="L577" i="1"/>
  <c r="M577" i="1"/>
  <c r="L576" i="1"/>
  <c r="M576" i="1"/>
  <c r="L575" i="1"/>
  <c r="M575" i="1"/>
  <c r="L574" i="1"/>
  <c r="M574" i="1"/>
  <c r="L573" i="1"/>
  <c r="M573" i="1"/>
  <c r="L572" i="1"/>
  <c r="M572" i="1"/>
  <c r="L571" i="1"/>
  <c r="M571" i="1"/>
  <c r="L570" i="1"/>
  <c r="M570" i="1"/>
  <c r="L569" i="1"/>
  <c r="M569" i="1"/>
  <c r="L568" i="1"/>
  <c r="M568" i="1"/>
  <c r="L567" i="1"/>
  <c r="M567" i="1"/>
  <c r="L566" i="1"/>
  <c r="M566" i="1"/>
  <c r="L565" i="1"/>
  <c r="M565" i="1"/>
  <c r="L564" i="1"/>
  <c r="M564" i="1"/>
  <c r="L563" i="1"/>
  <c r="M563" i="1"/>
  <c r="L562" i="1"/>
  <c r="M562" i="1"/>
  <c r="L561" i="1"/>
  <c r="M561" i="1"/>
  <c r="L560" i="1"/>
  <c r="M560" i="1"/>
  <c r="L559" i="1"/>
  <c r="M559" i="1"/>
  <c r="L558" i="1"/>
  <c r="M558" i="1"/>
  <c r="L557" i="1"/>
  <c r="M557" i="1"/>
  <c r="L556" i="1"/>
  <c r="M556" i="1"/>
  <c r="L555" i="1"/>
  <c r="M555" i="1"/>
  <c r="L554" i="1"/>
  <c r="M554" i="1"/>
  <c r="L553" i="1"/>
  <c r="M553" i="1"/>
  <c r="L552" i="1"/>
  <c r="M552" i="1"/>
  <c r="L551" i="1"/>
  <c r="M551" i="1"/>
  <c r="L550" i="1"/>
  <c r="M550" i="1"/>
  <c r="L549" i="1"/>
  <c r="M549" i="1"/>
  <c r="L548" i="1"/>
  <c r="M548" i="1"/>
  <c r="L547" i="1"/>
  <c r="M547" i="1"/>
  <c r="L546" i="1"/>
  <c r="M546" i="1"/>
  <c r="L545" i="1"/>
  <c r="M545" i="1"/>
  <c r="L544" i="1"/>
  <c r="M544" i="1"/>
  <c r="L543" i="1"/>
  <c r="M543" i="1"/>
  <c r="L542" i="1"/>
  <c r="M542" i="1"/>
  <c r="L541" i="1"/>
  <c r="M541" i="1"/>
  <c r="L540" i="1"/>
  <c r="M540" i="1"/>
  <c r="L539" i="1"/>
  <c r="M539" i="1"/>
  <c r="L538" i="1"/>
  <c r="M538" i="1"/>
  <c r="L537" i="1"/>
  <c r="M537" i="1"/>
  <c r="L536" i="1"/>
  <c r="M536" i="1"/>
  <c r="L535" i="1"/>
  <c r="M535" i="1"/>
  <c r="L534" i="1"/>
  <c r="M534" i="1"/>
  <c r="L533" i="1"/>
  <c r="M533" i="1"/>
  <c r="I420" i="1"/>
  <c r="I421" i="1"/>
  <c r="I422" i="1"/>
  <c r="I423" i="1"/>
  <c r="I424" i="1"/>
  <c r="I425" i="1"/>
  <c r="I427" i="1"/>
  <c r="I428" i="1"/>
  <c r="I429" i="1"/>
  <c r="I430" i="1"/>
  <c r="I431" i="1"/>
  <c r="I432" i="1"/>
  <c r="I433" i="1"/>
  <c r="I434" i="1"/>
  <c r="I435" i="1"/>
  <c r="I436" i="1"/>
  <c r="I437" i="1"/>
  <c r="I438" i="1"/>
  <c r="I439" i="1"/>
  <c r="H420" i="1"/>
  <c r="H421" i="1"/>
  <c r="H422" i="1"/>
  <c r="H423" i="1"/>
  <c r="H424" i="1"/>
  <c r="H425" i="1"/>
  <c r="H427" i="1"/>
  <c r="H428" i="1"/>
  <c r="H429" i="1"/>
  <c r="H430" i="1"/>
  <c r="H431" i="1"/>
  <c r="H432" i="1"/>
  <c r="H433" i="1"/>
  <c r="H434" i="1"/>
  <c r="H435" i="1"/>
  <c r="H436" i="1"/>
  <c r="H437" i="1"/>
  <c r="H438" i="1"/>
  <c r="H439" i="1"/>
  <c r="I371" i="1"/>
  <c r="I372" i="1"/>
  <c r="I373" i="1"/>
  <c r="I374" i="1"/>
  <c r="I375" i="1"/>
  <c r="I376" i="1"/>
  <c r="I377" i="1"/>
  <c r="I378" i="1"/>
  <c r="I379" i="1"/>
  <c r="I380" i="1"/>
  <c r="I381" i="1"/>
  <c r="I382" i="1"/>
  <c r="I383" i="1"/>
  <c r="I387" i="1"/>
  <c r="I388" i="1"/>
  <c r="I389" i="1"/>
  <c r="I390" i="1"/>
  <c r="I391" i="1"/>
  <c r="I392" i="1"/>
  <c r="I393" i="1"/>
  <c r="I397" i="1"/>
  <c r="H371" i="1"/>
  <c r="H372" i="1"/>
  <c r="H373" i="1"/>
  <c r="H374" i="1"/>
  <c r="H375" i="1"/>
  <c r="H376" i="1"/>
  <c r="H377" i="1"/>
  <c r="H378" i="1"/>
  <c r="H379" i="1"/>
  <c r="H380" i="1"/>
  <c r="H381" i="1"/>
  <c r="H382" i="1"/>
  <c r="H383" i="1"/>
  <c r="H387" i="1"/>
  <c r="H388" i="1"/>
  <c r="H389" i="1"/>
  <c r="H390" i="1"/>
  <c r="H391" i="1"/>
  <c r="H392" i="1"/>
  <c r="H393" i="1"/>
  <c r="H397" i="1"/>
  <c r="H370" i="1"/>
  <c r="I370" i="1"/>
  <c r="H369" i="1"/>
  <c r="I369" i="1"/>
  <c r="H368" i="1"/>
  <c r="I368" i="1"/>
  <c r="H367" i="1"/>
  <c r="I367" i="1"/>
  <c r="H366" i="1"/>
  <c r="I366" i="1"/>
  <c r="H365" i="1"/>
  <c r="I365" i="1"/>
  <c r="H364" i="1"/>
  <c r="I364" i="1"/>
  <c r="H363" i="1"/>
  <c r="I363" i="1"/>
  <c r="H362" i="1"/>
  <c r="I362" i="1"/>
  <c r="H361" i="1"/>
  <c r="I361" i="1"/>
  <c r="H360" i="1"/>
  <c r="I360" i="1"/>
  <c r="H359" i="1"/>
  <c r="I359" i="1"/>
  <c r="H358" i="1"/>
  <c r="I358" i="1"/>
  <c r="H357" i="1"/>
  <c r="I357" i="1"/>
  <c r="H356" i="1"/>
  <c r="I356" i="1"/>
  <c r="H355" i="1"/>
  <c r="I355" i="1"/>
  <c r="H354" i="1"/>
  <c r="I354" i="1"/>
  <c r="H353" i="1"/>
  <c r="I353" i="1"/>
  <c r="H352" i="1"/>
  <c r="I352" i="1"/>
  <c r="H351" i="1"/>
  <c r="I351" i="1"/>
  <c r="H350" i="1"/>
  <c r="I350" i="1"/>
  <c r="H349" i="1"/>
  <c r="I349" i="1"/>
  <c r="H348" i="1"/>
  <c r="I348" i="1"/>
  <c r="H347" i="1"/>
  <c r="I347" i="1"/>
  <c r="H346" i="1"/>
  <c r="I346" i="1"/>
  <c r="H345" i="1"/>
  <c r="I345" i="1"/>
  <c r="D41" i="1"/>
  <c r="E41" i="1"/>
  <c r="D40" i="1"/>
  <c r="E40" i="1"/>
  <c r="D39" i="1"/>
  <c r="E39" i="1"/>
  <c r="Q342" i="1"/>
  <c r="R342" i="1"/>
  <c r="Q341" i="1"/>
  <c r="R341" i="1"/>
  <c r="L304" i="1"/>
  <c r="M304" i="1"/>
  <c r="L303" i="1"/>
  <c r="M303" i="1"/>
  <c r="I202" i="1"/>
  <c r="I203" i="1"/>
  <c r="H202" i="1"/>
  <c r="H203" i="1"/>
  <c r="Q513" i="1" l="1"/>
  <c r="R513" i="1"/>
  <c r="L469" i="1"/>
  <c r="M469" i="1"/>
  <c r="I286" i="1"/>
  <c r="H286" i="1"/>
  <c r="R401" i="1"/>
  <c r="R402" i="1"/>
  <c r="R403" i="1"/>
  <c r="R404" i="1"/>
  <c r="R405" i="1"/>
  <c r="R406" i="1"/>
  <c r="R408" i="1"/>
  <c r="Q401" i="1"/>
  <c r="Q402" i="1"/>
  <c r="Q403" i="1"/>
  <c r="Q404" i="1"/>
  <c r="Q405" i="1"/>
  <c r="Q406" i="1"/>
  <c r="Q408" i="1"/>
  <c r="M357" i="1"/>
  <c r="M358" i="1"/>
  <c r="M359" i="1"/>
  <c r="M360" i="1"/>
  <c r="M361" i="1"/>
  <c r="M362" i="1"/>
  <c r="M364" i="1"/>
  <c r="L357" i="1"/>
  <c r="L358" i="1"/>
  <c r="L359" i="1"/>
  <c r="L360" i="1"/>
  <c r="L361" i="1"/>
  <c r="L362" i="1"/>
  <c r="L364" i="1"/>
  <c r="I227" i="1"/>
  <c r="I228" i="1"/>
  <c r="I229" i="1"/>
  <c r="I230" i="1"/>
  <c r="I231" i="1"/>
  <c r="I232" i="1"/>
  <c r="I233" i="1"/>
  <c r="H227" i="1"/>
  <c r="H228" i="1"/>
  <c r="H229" i="1"/>
  <c r="H230" i="1"/>
  <c r="H231" i="1"/>
  <c r="H232" i="1"/>
  <c r="H233" i="1"/>
  <c r="Q228" i="1"/>
  <c r="R228" i="1"/>
  <c r="M192" i="1"/>
  <c r="L192" i="1"/>
  <c r="I138" i="1"/>
  <c r="H138" i="1"/>
  <c r="R262" i="1"/>
  <c r="R263" i="1"/>
  <c r="R264" i="1"/>
  <c r="R265" i="1"/>
  <c r="R266" i="1"/>
  <c r="R267" i="1"/>
  <c r="R268" i="1"/>
  <c r="R269" i="1"/>
  <c r="R270" i="1"/>
  <c r="R271" i="1"/>
  <c r="R272" i="1"/>
  <c r="R273" i="1"/>
  <c r="R274" i="1"/>
  <c r="R275" i="1"/>
  <c r="R276" i="1"/>
  <c r="R277" i="1"/>
  <c r="R278" i="1"/>
  <c r="R279" i="1"/>
  <c r="Q262" i="1"/>
  <c r="Q263" i="1"/>
  <c r="Q264" i="1"/>
  <c r="Q265" i="1"/>
  <c r="Q266" i="1"/>
  <c r="Q267" i="1"/>
  <c r="Q268" i="1"/>
  <c r="Q269" i="1"/>
  <c r="Q270" i="1"/>
  <c r="Q271" i="1"/>
  <c r="Q272" i="1"/>
  <c r="Q273" i="1"/>
  <c r="Q274" i="1"/>
  <c r="Q275" i="1"/>
  <c r="Q276" i="1"/>
  <c r="Q277" i="1"/>
  <c r="Q278" i="1"/>
  <c r="Q279" i="1"/>
  <c r="M224" i="1"/>
  <c r="M225" i="1"/>
  <c r="M226" i="1"/>
  <c r="M227" i="1"/>
  <c r="M228" i="1"/>
  <c r="M229" i="1"/>
  <c r="M230" i="1"/>
  <c r="M231" i="1"/>
  <c r="M232" i="1"/>
  <c r="M233" i="1"/>
  <c r="M234" i="1"/>
  <c r="M235" i="1"/>
  <c r="M236" i="1"/>
  <c r="M237" i="1"/>
  <c r="M238" i="1"/>
  <c r="M239" i="1"/>
  <c r="M240" i="1"/>
  <c r="M241" i="1"/>
  <c r="L224" i="1"/>
  <c r="L225" i="1"/>
  <c r="L226" i="1"/>
  <c r="L227" i="1"/>
  <c r="L228" i="1"/>
  <c r="L229" i="1"/>
  <c r="L230" i="1"/>
  <c r="L231" i="1"/>
  <c r="L232" i="1"/>
  <c r="L233" i="1"/>
  <c r="L234" i="1"/>
  <c r="L235" i="1"/>
  <c r="L236" i="1"/>
  <c r="L237" i="1"/>
  <c r="L238" i="1"/>
  <c r="L239" i="1"/>
  <c r="L240" i="1"/>
  <c r="L241" i="1"/>
  <c r="H173" i="1"/>
  <c r="I173" i="1"/>
  <c r="H172" i="1"/>
  <c r="I172" i="1"/>
  <c r="H171" i="1"/>
  <c r="I171" i="1"/>
  <c r="H170" i="1"/>
  <c r="I170" i="1"/>
  <c r="H169" i="1"/>
  <c r="I169" i="1"/>
  <c r="H168" i="1"/>
  <c r="I168" i="1"/>
  <c r="H167" i="1"/>
  <c r="I167" i="1"/>
  <c r="H166" i="1"/>
  <c r="I166" i="1"/>
  <c r="Q512" i="1" l="1"/>
  <c r="R512" i="1"/>
  <c r="Q517" i="1"/>
  <c r="R517" i="1"/>
  <c r="L468" i="1"/>
  <c r="M468" i="1"/>
  <c r="H285" i="1"/>
  <c r="I285" i="1"/>
  <c r="R573" i="1" l="1"/>
  <c r="Q573" i="1"/>
  <c r="R572" i="1"/>
  <c r="Q572" i="1"/>
  <c r="R571" i="1"/>
  <c r="Q571" i="1"/>
  <c r="R574" i="1"/>
  <c r="Q574" i="1"/>
  <c r="R570" i="1"/>
  <c r="Q570" i="1"/>
  <c r="R575" i="1"/>
  <c r="Q575" i="1"/>
  <c r="R569" i="1"/>
  <c r="Q569" i="1"/>
  <c r="R568" i="1"/>
  <c r="Q568" i="1"/>
  <c r="R576" i="1"/>
  <c r="Q576" i="1"/>
  <c r="M531" i="1"/>
  <c r="L531" i="1"/>
  <c r="M527" i="1"/>
  <c r="L527" i="1"/>
  <c r="M526" i="1"/>
  <c r="L526" i="1"/>
  <c r="M525" i="1"/>
  <c r="L525" i="1"/>
  <c r="M524" i="1"/>
  <c r="L524" i="1"/>
  <c r="M529" i="1"/>
  <c r="L529" i="1"/>
  <c r="M528" i="1"/>
  <c r="L528" i="1"/>
  <c r="M530" i="1"/>
  <c r="L530" i="1"/>
  <c r="I343" i="1"/>
  <c r="H343" i="1"/>
  <c r="I339" i="1"/>
  <c r="H339" i="1"/>
  <c r="I338" i="1"/>
  <c r="H338" i="1"/>
  <c r="I337" i="1"/>
  <c r="H337" i="1"/>
  <c r="I336" i="1"/>
  <c r="H336" i="1"/>
  <c r="I341" i="1"/>
  <c r="H341" i="1"/>
  <c r="I340" i="1"/>
  <c r="H340" i="1"/>
  <c r="I342" i="1"/>
  <c r="H342" i="1"/>
  <c r="I329" i="1"/>
  <c r="H329" i="1"/>
  <c r="E37" i="1"/>
  <c r="D37" i="1"/>
  <c r="R72" i="1"/>
  <c r="Q72" i="1"/>
  <c r="Q73" i="1"/>
  <c r="R71" i="1"/>
  <c r="Q71" i="1"/>
  <c r="R70" i="1"/>
  <c r="Q70" i="1"/>
  <c r="R69" i="1"/>
  <c r="Q69" i="1"/>
  <c r="R68" i="1"/>
  <c r="Q68" i="1"/>
  <c r="R67" i="1"/>
  <c r="Q67" i="1"/>
  <c r="R66" i="1"/>
  <c r="Q66" i="1"/>
  <c r="R65" i="1"/>
  <c r="Q65" i="1"/>
  <c r="M72" i="1"/>
  <c r="L72" i="1"/>
  <c r="M71" i="1"/>
  <c r="L71" i="1"/>
  <c r="M70" i="1"/>
  <c r="L70" i="1"/>
  <c r="M69" i="1"/>
  <c r="L69" i="1"/>
  <c r="M68" i="1"/>
  <c r="L68" i="1"/>
  <c r="M67" i="1"/>
  <c r="L67" i="1"/>
  <c r="R64" i="1"/>
  <c r="Q64" i="1"/>
  <c r="R63" i="1"/>
  <c r="Q63" i="1"/>
  <c r="R56" i="1"/>
  <c r="Q56" i="1"/>
  <c r="M66" i="1"/>
  <c r="L66" i="1"/>
  <c r="M65" i="1"/>
  <c r="L65" i="1"/>
  <c r="M64" i="1"/>
  <c r="L64" i="1"/>
  <c r="M63" i="1"/>
  <c r="L63" i="1"/>
  <c r="M56" i="1"/>
  <c r="L56" i="1"/>
  <c r="I50" i="1"/>
  <c r="H50" i="1"/>
  <c r="I46" i="1"/>
  <c r="H46" i="1"/>
  <c r="I45" i="1"/>
  <c r="H45" i="1"/>
  <c r="I44" i="1"/>
  <c r="H44" i="1"/>
  <c r="I43" i="1"/>
  <c r="H43" i="1"/>
  <c r="I48" i="1"/>
  <c r="H48" i="1"/>
  <c r="I47" i="1"/>
  <c r="H47" i="1"/>
  <c r="I49" i="1"/>
  <c r="H49" i="1"/>
  <c r="I36" i="1"/>
  <c r="H36" i="1"/>
  <c r="E5" i="1"/>
  <c r="D5" i="1"/>
  <c r="I323" i="1"/>
  <c r="H323" i="1"/>
  <c r="R260" i="1"/>
  <c r="Q260" i="1"/>
  <c r="R261" i="1"/>
  <c r="R259" i="1"/>
  <c r="Q259" i="1"/>
  <c r="R258" i="1"/>
  <c r="Q258" i="1"/>
  <c r="M222" i="1"/>
  <c r="L222" i="1"/>
  <c r="M221" i="1"/>
  <c r="L221" i="1"/>
  <c r="M220" i="1"/>
  <c r="L220" i="1"/>
  <c r="I164" i="1"/>
  <c r="I165" i="1"/>
  <c r="H164" i="1"/>
  <c r="Q561" i="1"/>
  <c r="R561" i="1"/>
  <c r="Q560" i="1"/>
  <c r="R560" i="1"/>
  <c r="M517" i="1"/>
  <c r="M532" i="1"/>
  <c r="L517" i="1"/>
  <c r="L532" i="1"/>
  <c r="L516" i="1"/>
  <c r="M516" i="1"/>
  <c r="H344" i="1"/>
  <c r="I344" i="1"/>
  <c r="H328" i="1"/>
  <c r="I328" i="1"/>
  <c r="D38" i="1"/>
  <c r="E38" i="1"/>
  <c r="Q185" i="1"/>
  <c r="R185" i="1"/>
  <c r="L149" i="1"/>
  <c r="M149" i="1"/>
  <c r="H113" i="1"/>
  <c r="Q542" i="1"/>
  <c r="R542" i="1"/>
  <c r="Q541" i="1"/>
  <c r="R541" i="1"/>
  <c r="Q540" i="1"/>
  <c r="R540" i="1"/>
  <c r="L498" i="1"/>
  <c r="M498" i="1"/>
  <c r="L497" i="1"/>
  <c r="M497" i="1"/>
  <c r="L496" i="1"/>
  <c r="M496" i="1"/>
  <c r="H305" i="1"/>
  <c r="I305" i="1"/>
  <c r="H304" i="1"/>
  <c r="I304" i="1"/>
  <c r="H303" i="1"/>
  <c r="I303" i="1"/>
  <c r="H302" i="1"/>
  <c r="I302" i="1"/>
  <c r="H301" i="1"/>
  <c r="I301" i="1"/>
  <c r="H300" i="1"/>
  <c r="I300" i="1"/>
  <c r="H299" i="1"/>
  <c r="I299" i="1"/>
  <c r="H298" i="1"/>
  <c r="I298" i="1"/>
  <c r="Q48" i="1"/>
  <c r="R48" i="1"/>
  <c r="Q49" i="1"/>
  <c r="R49" i="1"/>
  <c r="Q50" i="1"/>
  <c r="R50" i="1"/>
  <c r="Q51" i="1"/>
  <c r="R51" i="1"/>
  <c r="Q52" i="1"/>
  <c r="R52" i="1"/>
  <c r="Q53" i="1"/>
  <c r="R53" i="1"/>
  <c r="Q54" i="1"/>
  <c r="R54" i="1"/>
  <c r="Q55" i="1"/>
  <c r="R55" i="1"/>
  <c r="R73" i="1"/>
  <c r="Q47" i="1"/>
  <c r="R47" i="1"/>
  <c r="Q46" i="1"/>
  <c r="R46" i="1"/>
  <c r="Q45" i="1"/>
  <c r="R45" i="1"/>
  <c r="Q44" i="1"/>
  <c r="R44" i="1"/>
  <c r="Q43" i="1"/>
  <c r="R43" i="1"/>
  <c r="Q42" i="1"/>
  <c r="R42" i="1"/>
  <c r="Q41" i="1"/>
  <c r="R41" i="1"/>
  <c r="Q40" i="1"/>
  <c r="R40" i="1"/>
  <c r="Q39" i="1"/>
  <c r="R39" i="1"/>
  <c r="Q38" i="1"/>
  <c r="R38" i="1"/>
  <c r="Q37" i="1"/>
  <c r="R37" i="1"/>
  <c r="Q36" i="1"/>
  <c r="R36" i="1"/>
  <c r="Q35" i="1"/>
  <c r="R35" i="1"/>
  <c r="Q34" i="1"/>
  <c r="R34" i="1"/>
  <c r="L51" i="1"/>
  <c r="M51" i="1"/>
  <c r="L52" i="1"/>
  <c r="M52" i="1"/>
  <c r="L53" i="1"/>
  <c r="M53" i="1"/>
  <c r="L54" i="1"/>
  <c r="M54" i="1"/>
  <c r="L55" i="1"/>
  <c r="M55" i="1"/>
  <c r="L73" i="1"/>
  <c r="M73" i="1"/>
  <c r="L39" i="1"/>
  <c r="M39" i="1"/>
  <c r="L40" i="1"/>
  <c r="M40" i="1"/>
  <c r="L41" i="1"/>
  <c r="M41" i="1"/>
  <c r="L42" i="1"/>
  <c r="M42" i="1"/>
  <c r="L43" i="1"/>
  <c r="M43" i="1"/>
  <c r="L44" i="1"/>
  <c r="M44" i="1"/>
  <c r="L45" i="1"/>
  <c r="M45" i="1"/>
  <c r="L46" i="1"/>
  <c r="M46" i="1"/>
  <c r="L47" i="1"/>
  <c r="M47" i="1"/>
  <c r="L48" i="1"/>
  <c r="M48" i="1"/>
  <c r="L49" i="1"/>
  <c r="M49" i="1"/>
  <c r="L50" i="1"/>
  <c r="M50" i="1"/>
  <c r="L36" i="1"/>
  <c r="M36" i="1"/>
  <c r="L37" i="1"/>
  <c r="M37" i="1"/>
  <c r="L38" i="1"/>
  <c r="M38" i="1"/>
  <c r="L35" i="1"/>
  <c r="M35" i="1"/>
  <c r="L34" i="1"/>
  <c r="M34" i="1"/>
  <c r="H51" i="1"/>
  <c r="I51" i="1"/>
  <c r="H35" i="1"/>
  <c r="I35" i="1"/>
  <c r="H34" i="1"/>
  <c r="I34" i="1"/>
  <c r="H33" i="1"/>
  <c r="I33" i="1"/>
  <c r="H32" i="1"/>
  <c r="I32" i="1"/>
  <c r="H31" i="1"/>
  <c r="I31" i="1"/>
  <c r="H30" i="1"/>
  <c r="I30" i="1"/>
  <c r="H29" i="1"/>
  <c r="I29" i="1"/>
  <c r="H28" i="1"/>
  <c r="I28" i="1"/>
  <c r="H27" i="1"/>
  <c r="I27" i="1"/>
  <c r="H26" i="1"/>
  <c r="I26" i="1"/>
  <c r="H25" i="1"/>
  <c r="I25" i="1"/>
  <c r="H24" i="1"/>
  <c r="I24" i="1"/>
  <c r="E6" i="1"/>
  <c r="D6" i="1"/>
  <c r="Q507" i="1"/>
  <c r="R507" i="1"/>
  <c r="Q508" i="1"/>
  <c r="R508" i="1"/>
  <c r="Q509" i="1"/>
  <c r="R509" i="1"/>
  <c r="Q510" i="1"/>
  <c r="R510" i="1"/>
  <c r="Q511" i="1"/>
  <c r="R511" i="1"/>
  <c r="M463" i="1"/>
  <c r="M464" i="1"/>
  <c r="M465" i="1"/>
  <c r="M466" i="1"/>
  <c r="M467" i="1"/>
  <c r="L463" i="1"/>
  <c r="L464" i="1"/>
  <c r="L465" i="1"/>
  <c r="L466" i="1"/>
  <c r="L467" i="1"/>
  <c r="H284" i="1"/>
  <c r="I284" i="1"/>
  <c r="H283" i="1"/>
  <c r="I283" i="1"/>
  <c r="H282" i="1"/>
  <c r="I282" i="1"/>
  <c r="H281" i="1"/>
  <c r="I281" i="1"/>
  <c r="H280" i="1"/>
  <c r="I280" i="1"/>
  <c r="N13" i="2"/>
  <c r="AS216" i="2"/>
  <c r="AR216" i="2"/>
  <c r="AQ216" i="2"/>
  <c r="AP216" i="2"/>
  <c r="AS215" i="2"/>
  <c r="AR215" i="2"/>
  <c r="AQ215" i="2"/>
  <c r="AP215" i="2"/>
  <c r="AS214" i="2"/>
  <c r="AR214" i="2"/>
  <c r="AQ214" i="2"/>
  <c r="AP214" i="2"/>
  <c r="AS213" i="2"/>
  <c r="AR213" i="2"/>
  <c r="AQ213" i="2"/>
  <c r="AP213" i="2"/>
  <c r="AS212" i="2"/>
  <c r="AR212" i="2"/>
  <c r="AQ212" i="2"/>
  <c r="AP212" i="2"/>
  <c r="AS211" i="2"/>
  <c r="AR211" i="2"/>
  <c r="AQ211" i="2"/>
  <c r="AP211" i="2"/>
  <c r="AS210" i="2"/>
  <c r="AR210" i="2"/>
  <c r="AQ210" i="2"/>
  <c r="AP210" i="2"/>
  <c r="AS209" i="2"/>
  <c r="AR209" i="2"/>
  <c r="AQ209" i="2"/>
  <c r="AP209" i="2"/>
  <c r="AS208" i="2"/>
  <c r="AR208" i="2"/>
  <c r="AQ208" i="2"/>
  <c r="AP208" i="2"/>
  <c r="AS207" i="2"/>
  <c r="AR207" i="2"/>
  <c r="AQ207" i="2"/>
  <c r="AP207" i="2"/>
  <c r="AS206" i="2"/>
  <c r="AR206" i="2"/>
  <c r="AQ206" i="2"/>
  <c r="AP206" i="2"/>
  <c r="AS205" i="2"/>
  <c r="AR205" i="2"/>
  <c r="AQ205" i="2"/>
  <c r="AP205" i="2"/>
  <c r="AS204" i="2"/>
  <c r="AR204" i="2"/>
  <c r="AQ204" i="2"/>
  <c r="AP204" i="2"/>
  <c r="AS203" i="2"/>
  <c r="AR203" i="2"/>
  <c r="AQ203" i="2"/>
  <c r="AP203" i="2"/>
  <c r="AS202" i="2"/>
  <c r="AR202" i="2"/>
  <c r="AQ202" i="2"/>
  <c r="AP202" i="2"/>
  <c r="AS201" i="2"/>
  <c r="AR201" i="2"/>
  <c r="AQ201" i="2"/>
  <c r="AP201" i="2"/>
  <c r="AS200" i="2"/>
  <c r="AR200" i="2"/>
  <c r="AQ200" i="2"/>
  <c r="AP200" i="2"/>
  <c r="AS199" i="2"/>
  <c r="AR199" i="2"/>
  <c r="AQ199" i="2"/>
  <c r="AP199" i="2"/>
  <c r="AS198" i="2"/>
  <c r="AR198" i="2"/>
  <c r="AQ198" i="2"/>
  <c r="AP198" i="2"/>
  <c r="AS197" i="2"/>
  <c r="AR197" i="2"/>
  <c r="AQ197" i="2"/>
  <c r="AP197" i="2"/>
  <c r="AS196" i="2"/>
  <c r="AR196" i="2"/>
  <c r="AQ196" i="2"/>
  <c r="AP196" i="2"/>
  <c r="AS195" i="2"/>
  <c r="AR195" i="2"/>
  <c r="AQ195" i="2"/>
  <c r="AP195" i="2"/>
  <c r="AS194" i="2"/>
  <c r="AR194" i="2"/>
  <c r="AQ194" i="2"/>
  <c r="AP194" i="2"/>
  <c r="AS193" i="2"/>
  <c r="AR193" i="2"/>
  <c r="AQ193" i="2"/>
  <c r="AP193" i="2"/>
  <c r="AS192" i="2"/>
  <c r="AR192" i="2"/>
  <c r="AQ192" i="2"/>
  <c r="AP192" i="2"/>
  <c r="AS191" i="2"/>
  <c r="AR191" i="2"/>
  <c r="AQ191" i="2"/>
  <c r="AP191" i="2"/>
  <c r="AS190" i="2"/>
  <c r="AR190" i="2"/>
  <c r="AQ190" i="2"/>
  <c r="AP190" i="2"/>
  <c r="AS189" i="2"/>
  <c r="AR189" i="2"/>
  <c r="AQ189" i="2"/>
  <c r="AP189" i="2"/>
  <c r="AS188" i="2"/>
  <c r="AR188" i="2"/>
  <c r="AQ188" i="2"/>
  <c r="AP188" i="2"/>
  <c r="AS187" i="2"/>
  <c r="AR187" i="2"/>
  <c r="AQ187" i="2"/>
  <c r="AP187" i="2"/>
  <c r="AS186" i="2"/>
  <c r="AR186" i="2"/>
  <c r="AQ186" i="2"/>
  <c r="AP186" i="2"/>
  <c r="AS185" i="2"/>
  <c r="AR185" i="2"/>
  <c r="AQ185" i="2"/>
  <c r="AP185" i="2"/>
  <c r="AS184" i="2"/>
  <c r="AR184" i="2"/>
  <c r="AQ184" i="2"/>
  <c r="AP184" i="2"/>
  <c r="AS183" i="2"/>
  <c r="AR183" i="2"/>
  <c r="AQ183" i="2"/>
  <c r="AP183" i="2"/>
  <c r="AS182" i="2"/>
  <c r="AR182" i="2"/>
  <c r="AQ182" i="2"/>
  <c r="AP182" i="2"/>
  <c r="AS181" i="2"/>
  <c r="AR181" i="2"/>
  <c r="AQ181" i="2"/>
  <c r="AP181" i="2"/>
  <c r="AS180" i="2"/>
  <c r="AR180" i="2"/>
  <c r="AQ180" i="2"/>
  <c r="AP180" i="2"/>
  <c r="AS179" i="2"/>
  <c r="AR179" i="2"/>
  <c r="AQ179" i="2"/>
  <c r="AP179" i="2"/>
  <c r="AS178" i="2"/>
  <c r="AR178" i="2"/>
  <c r="AQ178" i="2"/>
  <c r="AP178" i="2"/>
  <c r="AS177" i="2"/>
  <c r="AR177" i="2"/>
  <c r="AQ177" i="2"/>
  <c r="AP177" i="2"/>
  <c r="AS176" i="2"/>
  <c r="AR176" i="2"/>
  <c r="AQ176" i="2"/>
  <c r="AP176" i="2"/>
  <c r="AS175" i="2"/>
  <c r="AR175" i="2"/>
  <c r="AQ175" i="2"/>
  <c r="AP175" i="2"/>
  <c r="AS174" i="2"/>
  <c r="AR174" i="2"/>
  <c r="AQ174" i="2"/>
  <c r="AP174" i="2"/>
  <c r="AS173" i="2"/>
  <c r="AR173" i="2"/>
  <c r="AQ173" i="2"/>
  <c r="AP173" i="2"/>
  <c r="AS172" i="2"/>
  <c r="AR172" i="2"/>
  <c r="AQ172" i="2"/>
  <c r="AP172" i="2"/>
  <c r="AS171" i="2"/>
  <c r="AR171" i="2"/>
  <c r="AQ171" i="2"/>
  <c r="AP171" i="2"/>
  <c r="AS170" i="2"/>
  <c r="AR170" i="2"/>
  <c r="AQ170" i="2"/>
  <c r="AP170" i="2"/>
  <c r="AS169" i="2"/>
  <c r="AR169" i="2"/>
  <c r="AQ169" i="2"/>
  <c r="AP169" i="2"/>
  <c r="AS168" i="2"/>
  <c r="AR168" i="2"/>
  <c r="AQ168" i="2"/>
  <c r="AP168" i="2"/>
  <c r="AS167" i="2"/>
  <c r="AR167" i="2"/>
  <c r="AQ167" i="2"/>
  <c r="AP167" i="2"/>
  <c r="AS166" i="2"/>
  <c r="AR166" i="2"/>
  <c r="AQ166" i="2"/>
  <c r="AP166" i="2"/>
  <c r="AS165" i="2"/>
  <c r="AR165" i="2"/>
  <c r="AQ165" i="2"/>
  <c r="AP165" i="2"/>
  <c r="AS164" i="2"/>
  <c r="AR164" i="2"/>
  <c r="AQ164" i="2"/>
  <c r="AP164" i="2"/>
  <c r="AS163" i="2"/>
  <c r="AR163" i="2"/>
  <c r="AQ163" i="2"/>
  <c r="AP163" i="2"/>
  <c r="AS162" i="2"/>
  <c r="AR162" i="2"/>
  <c r="AQ162" i="2"/>
  <c r="AP162" i="2"/>
  <c r="AS161" i="2"/>
  <c r="AR161" i="2"/>
  <c r="AQ161" i="2"/>
  <c r="AP161" i="2"/>
  <c r="AS160" i="2"/>
  <c r="AR160" i="2"/>
  <c r="AQ160" i="2"/>
  <c r="AP160" i="2"/>
  <c r="AS159" i="2"/>
  <c r="AR159" i="2"/>
  <c r="AQ159" i="2"/>
  <c r="AP159" i="2"/>
  <c r="AS158" i="2"/>
  <c r="AR158" i="2"/>
  <c r="AQ158" i="2"/>
  <c r="AP158" i="2"/>
  <c r="AS157" i="2"/>
  <c r="AR157" i="2"/>
  <c r="AQ157" i="2"/>
  <c r="AP157" i="2"/>
  <c r="AS156" i="2"/>
  <c r="AR156" i="2"/>
  <c r="AQ156" i="2"/>
  <c r="AP156" i="2"/>
  <c r="AS155" i="2"/>
  <c r="AR155" i="2"/>
  <c r="AQ155" i="2"/>
  <c r="AP155" i="2"/>
  <c r="AS154" i="2"/>
  <c r="AR154" i="2"/>
  <c r="AQ154" i="2"/>
  <c r="AP154" i="2"/>
  <c r="AS153" i="2"/>
  <c r="AR153" i="2"/>
  <c r="AQ153" i="2"/>
  <c r="AP153" i="2"/>
  <c r="AS152" i="2"/>
  <c r="AR152" i="2"/>
  <c r="AQ152" i="2"/>
  <c r="AP152" i="2"/>
  <c r="AS151" i="2"/>
  <c r="AR151" i="2"/>
  <c r="AQ151" i="2"/>
  <c r="AP151" i="2"/>
  <c r="AS150" i="2"/>
  <c r="AR150" i="2"/>
  <c r="AQ150" i="2"/>
  <c r="AP150" i="2"/>
  <c r="AS149" i="2"/>
  <c r="AR149" i="2"/>
  <c r="AQ149" i="2"/>
  <c r="AP149" i="2"/>
  <c r="AS148" i="2"/>
  <c r="AR148" i="2"/>
  <c r="AQ148" i="2"/>
  <c r="AP148" i="2"/>
  <c r="AS147" i="2"/>
  <c r="AR147" i="2"/>
  <c r="AQ147" i="2"/>
  <c r="AP147" i="2"/>
  <c r="AS146" i="2"/>
  <c r="AR146" i="2"/>
  <c r="AQ146" i="2"/>
  <c r="AP146" i="2"/>
  <c r="AS145" i="2"/>
  <c r="AR145" i="2"/>
  <c r="AQ145" i="2"/>
  <c r="AP145" i="2"/>
  <c r="AS144" i="2"/>
  <c r="AR144" i="2"/>
  <c r="AQ144" i="2"/>
  <c r="AP144" i="2"/>
  <c r="AS143" i="2"/>
  <c r="AR143" i="2"/>
  <c r="AQ143" i="2"/>
  <c r="AP143" i="2"/>
  <c r="AS142" i="2"/>
  <c r="AR142" i="2"/>
  <c r="AQ142" i="2"/>
  <c r="AP142" i="2"/>
  <c r="AS141" i="2"/>
  <c r="AR141" i="2"/>
  <c r="AQ141" i="2"/>
  <c r="AP141" i="2"/>
  <c r="AS140" i="2"/>
  <c r="AR140" i="2"/>
  <c r="AQ140" i="2"/>
  <c r="AP140" i="2"/>
  <c r="AS139" i="2"/>
  <c r="AR139" i="2"/>
  <c r="AQ139" i="2"/>
  <c r="AP139" i="2"/>
  <c r="AS138" i="2"/>
  <c r="AR138" i="2"/>
  <c r="AQ138" i="2"/>
  <c r="AP138" i="2"/>
  <c r="AS137" i="2"/>
  <c r="AR137" i="2"/>
  <c r="AQ137" i="2"/>
  <c r="AP137" i="2"/>
  <c r="AS136" i="2"/>
  <c r="AR136" i="2"/>
  <c r="AQ136" i="2"/>
  <c r="AP136" i="2"/>
  <c r="AS135" i="2"/>
  <c r="AR135" i="2"/>
  <c r="AQ135" i="2"/>
  <c r="AP135" i="2"/>
  <c r="AS134" i="2"/>
  <c r="AR134" i="2"/>
  <c r="AQ134" i="2"/>
  <c r="AP134" i="2"/>
  <c r="AS133" i="2"/>
  <c r="AR133" i="2"/>
  <c r="AQ133" i="2"/>
  <c r="AP133" i="2"/>
  <c r="AS132" i="2"/>
  <c r="AR132" i="2"/>
  <c r="AQ132" i="2"/>
  <c r="AP132" i="2"/>
  <c r="AS131" i="2"/>
  <c r="AR131" i="2"/>
  <c r="AQ131" i="2"/>
  <c r="AP131" i="2"/>
  <c r="AS130" i="2"/>
  <c r="AR130" i="2"/>
  <c r="AQ130" i="2"/>
  <c r="AP130" i="2"/>
  <c r="AS129" i="2"/>
  <c r="AR129" i="2"/>
  <c r="AQ129" i="2"/>
  <c r="AP129" i="2"/>
  <c r="AS128" i="2"/>
  <c r="AR128" i="2"/>
  <c r="AQ128" i="2"/>
  <c r="AP128" i="2"/>
  <c r="AS127" i="2"/>
  <c r="AR127" i="2"/>
  <c r="AQ127" i="2"/>
  <c r="AP127" i="2"/>
  <c r="AS126" i="2"/>
  <c r="AR126" i="2"/>
  <c r="AQ126" i="2"/>
  <c r="AP126" i="2"/>
  <c r="AS24" i="2"/>
  <c r="AR24" i="2"/>
  <c r="AQ24" i="2"/>
  <c r="AP24" i="2"/>
  <c r="AS23" i="2"/>
  <c r="AR23" i="2"/>
  <c r="AQ23" i="2"/>
  <c r="AP23" i="2"/>
  <c r="AS22" i="2"/>
  <c r="AR22" i="2"/>
  <c r="AQ22" i="2"/>
  <c r="AP22" i="2"/>
  <c r="AS21" i="2"/>
  <c r="AR21" i="2"/>
  <c r="AQ21" i="2"/>
  <c r="AP21" i="2"/>
  <c r="AS20" i="2"/>
  <c r="AR20" i="2"/>
  <c r="AQ20" i="2"/>
  <c r="AP20" i="2"/>
  <c r="AS19" i="2"/>
  <c r="AR19" i="2"/>
  <c r="AQ19" i="2"/>
  <c r="AP19" i="2"/>
  <c r="AS18" i="2"/>
  <c r="AR18" i="2"/>
  <c r="AQ18" i="2"/>
  <c r="AP18" i="2"/>
  <c r="AS17" i="2"/>
  <c r="AR17" i="2"/>
  <c r="AP17" i="2"/>
  <c r="AQ17" i="2"/>
  <c r="AN216" i="2"/>
  <c r="AM216" i="2"/>
  <c r="AK216" i="2"/>
  <c r="AJ216" i="2"/>
  <c r="AI216" i="2"/>
  <c r="AG216" i="2"/>
  <c r="G216" i="2" s="1"/>
  <c r="AF216" i="2"/>
  <c r="AE216" i="2"/>
  <c r="AD216" i="2"/>
  <c r="AC216" i="2"/>
  <c r="AB216" i="2"/>
  <c r="W216" i="2"/>
  <c r="U216" i="2"/>
  <c r="T216" i="2"/>
  <c r="S216" i="2"/>
  <c r="R216" i="2"/>
  <c r="AN215" i="2"/>
  <c r="AM215" i="2"/>
  <c r="AK215" i="2"/>
  <c r="AJ215" i="2"/>
  <c r="AI215" i="2"/>
  <c r="AG215" i="2"/>
  <c r="G215" i="2" s="1"/>
  <c r="AF215" i="2"/>
  <c r="AE215" i="2"/>
  <c r="AD215" i="2"/>
  <c r="AC215" i="2"/>
  <c r="AB215" i="2"/>
  <c r="W215" i="2"/>
  <c r="U215" i="2"/>
  <c r="T215" i="2"/>
  <c r="S215" i="2"/>
  <c r="R215" i="2"/>
  <c r="AM214" i="2"/>
  <c r="AF214" i="2"/>
  <c r="AB214" i="2"/>
  <c r="W214" i="2"/>
  <c r="R214" i="2"/>
  <c r="AM213" i="2"/>
  <c r="AF213" i="2"/>
  <c r="AB213" i="2"/>
  <c r="W213" i="2"/>
  <c r="R213" i="2"/>
  <c r="AM212" i="2"/>
  <c r="AF212" i="2"/>
  <c r="AB212" i="2"/>
  <c r="W212" i="2"/>
  <c r="R212" i="2"/>
  <c r="AM211" i="2"/>
  <c r="AF211" i="2"/>
  <c r="AB211" i="2"/>
  <c r="W211" i="2"/>
  <c r="R211" i="2"/>
  <c r="AM210" i="2"/>
  <c r="AF210" i="2"/>
  <c r="AB210" i="2"/>
  <c r="W210" i="2"/>
  <c r="R210" i="2"/>
  <c r="AM209" i="2"/>
  <c r="AF209" i="2"/>
  <c r="AB209" i="2"/>
  <c r="W209" i="2"/>
  <c r="R209" i="2"/>
  <c r="AM208" i="2"/>
  <c r="AF208" i="2"/>
  <c r="AB208" i="2"/>
  <c r="W208" i="2"/>
  <c r="R208" i="2"/>
  <c r="AM207" i="2"/>
  <c r="AF207" i="2"/>
  <c r="AB207" i="2"/>
  <c r="W207" i="2"/>
  <c r="R207" i="2"/>
  <c r="AM206" i="2"/>
  <c r="AF206" i="2"/>
  <c r="AB206" i="2"/>
  <c r="W206" i="2"/>
  <c r="R206" i="2"/>
  <c r="AM205" i="2"/>
  <c r="AF205" i="2"/>
  <c r="AB205" i="2"/>
  <c r="W205" i="2"/>
  <c r="R205" i="2"/>
  <c r="AM204" i="2"/>
  <c r="AF204" i="2"/>
  <c r="AB204" i="2"/>
  <c r="W204" i="2"/>
  <c r="R204" i="2"/>
  <c r="AM203" i="2"/>
  <c r="AF203" i="2"/>
  <c r="AB203" i="2"/>
  <c r="W203" i="2"/>
  <c r="R203" i="2"/>
  <c r="AM202" i="2"/>
  <c r="AF202" i="2"/>
  <c r="AB202" i="2"/>
  <c r="W202" i="2"/>
  <c r="R202" i="2"/>
  <c r="AM201" i="2"/>
  <c r="AF201" i="2"/>
  <c r="AB201" i="2"/>
  <c r="W201" i="2"/>
  <c r="R201" i="2"/>
  <c r="AM200" i="2"/>
  <c r="AF200" i="2"/>
  <c r="AB200" i="2"/>
  <c r="W200" i="2"/>
  <c r="R200" i="2"/>
  <c r="AM199" i="2"/>
  <c r="AF199" i="2"/>
  <c r="AB199" i="2"/>
  <c r="W199" i="2"/>
  <c r="R199" i="2"/>
  <c r="AM198" i="2"/>
  <c r="AF198" i="2"/>
  <c r="AB198" i="2"/>
  <c r="W198" i="2"/>
  <c r="R198" i="2"/>
  <c r="AM197" i="2"/>
  <c r="AF197" i="2"/>
  <c r="AB197" i="2"/>
  <c r="W197" i="2"/>
  <c r="R197" i="2"/>
  <c r="AM196" i="2"/>
  <c r="AF196" i="2"/>
  <c r="AB196" i="2"/>
  <c r="W196" i="2"/>
  <c r="R196" i="2"/>
  <c r="AM195" i="2"/>
  <c r="AF195" i="2"/>
  <c r="AB195" i="2"/>
  <c r="W195" i="2"/>
  <c r="R195" i="2"/>
  <c r="AM194" i="2"/>
  <c r="AF194" i="2"/>
  <c r="AB194" i="2"/>
  <c r="W194" i="2"/>
  <c r="R194" i="2"/>
  <c r="AM193" i="2"/>
  <c r="AF193" i="2"/>
  <c r="AB193" i="2"/>
  <c r="W193" i="2"/>
  <c r="R193" i="2"/>
  <c r="AM192" i="2"/>
  <c r="AF192" i="2"/>
  <c r="AB192" i="2"/>
  <c r="W192" i="2"/>
  <c r="R192" i="2"/>
  <c r="AM191" i="2"/>
  <c r="AF191" i="2"/>
  <c r="AB191" i="2"/>
  <c r="W191" i="2"/>
  <c r="R191" i="2"/>
  <c r="AM190" i="2"/>
  <c r="AF190" i="2"/>
  <c r="AB190" i="2"/>
  <c r="W190" i="2"/>
  <c r="R190" i="2"/>
  <c r="AM189" i="2"/>
  <c r="AF189" i="2"/>
  <c r="AB189" i="2"/>
  <c r="W189" i="2"/>
  <c r="R189" i="2"/>
  <c r="AM188" i="2"/>
  <c r="AF188" i="2"/>
  <c r="AB188" i="2"/>
  <c r="W188" i="2"/>
  <c r="R188" i="2"/>
  <c r="AM187" i="2"/>
  <c r="AF187" i="2"/>
  <c r="AB187" i="2"/>
  <c r="W187" i="2"/>
  <c r="R187" i="2"/>
  <c r="AM186" i="2"/>
  <c r="AF186" i="2"/>
  <c r="AB186" i="2"/>
  <c r="W186" i="2"/>
  <c r="R186" i="2"/>
  <c r="AM185" i="2"/>
  <c r="AF185" i="2"/>
  <c r="AB185" i="2"/>
  <c r="W185" i="2"/>
  <c r="R185" i="2"/>
  <c r="AM184" i="2"/>
  <c r="AF184" i="2"/>
  <c r="AB184" i="2"/>
  <c r="W184" i="2"/>
  <c r="R184" i="2"/>
  <c r="AM183" i="2"/>
  <c r="AF183" i="2"/>
  <c r="AB183" i="2"/>
  <c r="W183" i="2"/>
  <c r="R183" i="2"/>
  <c r="AM182" i="2"/>
  <c r="AF182" i="2"/>
  <c r="AB182" i="2"/>
  <c r="W182" i="2"/>
  <c r="R182" i="2"/>
  <c r="AM181" i="2"/>
  <c r="AF181" i="2"/>
  <c r="AB181" i="2"/>
  <c r="W181" i="2"/>
  <c r="R181" i="2"/>
  <c r="AM180" i="2"/>
  <c r="AF180" i="2"/>
  <c r="AB180" i="2"/>
  <c r="W180" i="2"/>
  <c r="R180" i="2"/>
  <c r="AM179" i="2"/>
  <c r="AF179" i="2"/>
  <c r="AB179" i="2"/>
  <c r="W179" i="2"/>
  <c r="R179" i="2"/>
  <c r="AM178" i="2"/>
  <c r="AF178" i="2"/>
  <c r="AB178" i="2"/>
  <c r="W178" i="2"/>
  <c r="R178" i="2"/>
  <c r="AM177" i="2"/>
  <c r="AF177" i="2"/>
  <c r="AB177" i="2"/>
  <c r="W177" i="2"/>
  <c r="R177" i="2"/>
  <c r="AM176" i="2"/>
  <c r="AF176" i="2"/>
  <c r="AB176" i="2"/>
  <c r="W176" i="2"/>
  <c r="R176" i="2"/>
  <c r="AM175" i="2"/>
  <c r="AF175" i="2"/>
  <c r="AB175" i="2"/>
  <c r="W175" i="2"/>
  <c r="R175" i="2"/>
  <c r="AM174" i="2"/>
  <c r="AF174" i="2"/>
  <c r="AB174" i="2"/>
  <c r="W174" i="2"/>
  <c r="R174" i="2"/>
  <c r="AM173" i="2"/>
  <c r="AF173" i="2"/>
  <c r="AB173" i="2"/>
  <c r="W173" i="2"/>
  <c r="R173" i="2"/>
  <c r="AM172" i="2"/>
  <c r="AF172" i="2"/>
  <c r="AB172" i="2"/>
  <c r="W172" i="2"/>
  <c r="R172" i="2"/>
  <c r="AM171" i="2"/>
  <c r="AF171" i="2"/>
  <c r="AB171" i="2"/>
  <c r="W171" i="2"/>
  <c r="R171" i="2"/>
  <c r="AM170" i="2"/>
  <c r="AF170" i="2"/>
  <c r="AB170" i="2"/>
  <c r="W170" i="2"/>
  <c r="R170" i="2"/>
  <c r="AM169" i="2"/>
  <c r="AF169" i="2"/>
  <c r="AB169" i="2"/>
  <c r="W169" i="2"/>
  <c r="R169" i="2"/>
  <c r="AM168" i="2"/>
  <c r="AF168" i="2"/>
  <c r="AB168" i="2"/>
  <c r="W168" i="2"/>
  <c r="R168" i="2"/>
  <c r="AM167" i="2"/>
  <c r="AF167" i="2"/>
  <c r="AB167" i="2"/>
  <c r="W167" i="2"/>
  <c r="R167" i="2"/>
  <c r="AM166" i="2"/>
  <c r="AF166" i="2"/>
  <c r="AB166" i="2"/>
  <c r="W166" i="2"/>
  <c r="R166" i="2"/>
  <c r="AM165" i="2"/>
  <c r="AF165" i="2"/>
  <c r="AB165" i="2"/>
  <c r="W165" i="2"/>
  <c r="R165" i="2"/>
  <c r="AM164" i="2"/>
  <c r="AF164" i="2"/>
  <c r="AB164" i="2"/>
  <c r="W164" i="2"/>
  <c r="R164" i="2"/>
  <c r="AM163" i="2"/>
  <c r="AF163" i="2"/>
  <c r="AB163" i="2"/>
  <c r="W163" i="2"/>
  <c r="R163" i="2"/>
  <c r="AM162" i="2"/>
  <c r="AF162" i="2"/>
  <c r="AB162" i="2"/>
  <c r="W162" i="2"/>
  <c r="R162" i="2"/>
  <c r="AM161" i="2"/>
  <c r="AF161" i="2"/>
  <c r="AB161" i="2"/>
  <c r="W161" i="2"/>
  <c r="R161" i="2"/>
  <c r="AM160" i="2"/>
  <c r="AF160" i="2"/>
  <c r="AB160" i="2"/>
  <c r="W160" i="2"/>
  <c r="R160" i="2"/>
  <c r="AM159" i="2"/>
  <c r="AF159" i="2"/>
  <c r="AB159" i="2"/>
  <c r="W159" i="2"/>
  <c r="R159" i="2"/>
  <c r="AM158" i="2"/>
  <c r="AF158" i="2"/>
  <c r="AB158" i="2"/>
  <c r="W158" i="2"/>
  <c r="R158" i="2"/>
  <c r="AM157" i="2"/>
  <c r="AF157" i="2"/>
  <c r="AB157" i="2"/>
  <c r="W157" i="2"/>
  <c r="R157" i="2"/>
  <c r="AM156" i="2"/>
  <c r="AF156" i="2"/>
  <c r="AB156" i="2"/>
  <c r="W156" i="2"/>
  <c r="R156" i="2"/>
  <c r="AM155" i="2"/>
  <c r="AF155" i="2"/>
  <c r="AB155" i="2"/>
  <c r="W155" i="2"/>
  <c r="R155" i="2"/>
  <c r="AM154" i="2"/>
  <c r="AF154" i="2"/>
  <c r="AB154" i="2"/>
  <c r="W154" i="2"/>
  <c r="R154" i="2"/>
  <c r="AM153" i="2"/>
  <c r="AF153" i="2"/>
  <c r="AB153" i="2"/>
  <c r="W153" i="2"/>
  <c r="R153" i="2"/>
  <c r="AM152" i="2"/>
  <c r="AF152" i="2"/>
  <c r="AB152" i="2"/>
  <c r="W152" i="2"/>
  <c r="R152" i="2"/>
  <c r="AM151" i="2"/>
  <c r="AF151" i="2"/>
  <c r="AB151" i="2"/>
  <c r="W151" i="2"/>
  <c r="R151" i="2"/>
  <c r="AM150" i="2"/>
  <c r="AF150" i="2"/>
  <c r="AB150" i="2"/>
  <c r="W150" i="2"/>
  <c r="R150" i="2"/>
  <c r="AM149" i="2"/>
  <c r="AF149" i="2"/>
  <c r="AB149" i="2"/>
  <c r="W149" i="2"/>
  <c r="R149" i="2"/>
  <c r="AM148" i="2"/>
  <c r="AF148" i="2"/>
  <c r="AB148" i="2"/>
  <c r="W148" i="2"/>
  <c r="R148" i="2"/>
  <c r="AM147" i="2"/>
  <c r="AF147" i="2"/>
  <c r="AB147" i="2"/>
  <c r="W147" i="2"/>
  <c r="R147" i="2"/>
  <c r="AM146" i="2"/>
  <c r="AF146" i="2"/>
  <c r="AB146" i="2"/>
  <c r="W146" i="2"/>
  <c r="R146" i="2"/>
  <c r="AM145" i="2"/>
  <c r="AF145" i="2"/>
  <c r="AB145" i="2"/>
  <c r="W145" i="2"/>
  <c r="R145" i="2"/>
  <c r="AM144" i="2"/>
  <c r="AF144" i="2"/>
  <c r="AB144" i="2"/>
  <c r="W144" i="2"/>
  <c r="R144" i="2"/>
  <c r="AM143" i="2"/>
  <c r="AF143" i="2"/>
  <c r="AB143" i="2"/>
  <c r="W143" i="2"/>
  <c r="R143" i="2"/>
  <c r="AM142" i="2"/>
  <c r="AF142" i="2"/>
  <c r="AB142" i="2"/>
  <c r="W142" i="2"/>
  <c r="R142" i="2"/>
  <c r="AM141" i="2"/>
  <c r="AF141" i="2"/>
  <c r="AB141" i="2"/>
  <c r="W141" i="2"/>
  <c r="R141" i="2"/>
  <c r="AM140" i="2"/>
  <c r="AF140" i="2"/>
  <c r="AB140" i="2"/>
  <c r="W140" i="2"/>
  <c r="R140" i="2"/>
  <c r="AM139" i="2"/>
  <c r="AF139" i="2"/>
  <c r="AB139" i="2"/>
  <c r="W139" i="2"/>
  <c r="R139" i="2"/>
  <c r="AM138" i="2"/>
  <c r="AF138" i="2"/>
  <c r="AB138" i="2"/>
  <c r="W138" i="2"/>
  <c r="R138" i="2"/>
  <c r="AM137" i="2"/>
  <c r="AF137" i="2"/>
  <c r="AB137" i="2"/>
  <c r="W137" i="2"/>
  <c r="R137" i="2"/>
  <c r="AM136" i="2"/>
  <c r="AF136" i="2"/>
  <c r="AB136" i="2"/>
  <c r="W136" i="2"/>
  <c r="R136" i="2"/>
  <c r="AM135" i="2"/>
  <c r="AF135" i="2"/>
  <c r="AB135" i="2"/>
  <c r="W135" i="2"/>
  <c r="R135" i="2"/>
  <c r="AM134" i="2"/>
  <c r="AF134" i="2"/>
  <c r="AB134" i="2"/>
  <c r="W134" i="2"/>
  <c r="R134" i="2"/>
  <c r="AM133" i="2"/>
  <c r="AF133" i="2"/>
  <c r="AB133" i="2"/>
  <c r="W133" i="2"/>
  <c r="R133" i="2"/>
  <c r="AM132" i="2"/>
  <c r="AF132" i="2"/>
  <c r="AB132" i="2"/>
  <c r="W132" i="2"/>
  <c r="R132" i="2"/>
  <c r="AM131" i="2"/>
  <c r="AF131" i="2"/>
  <c r="AB131" i="2"/>
  <c r="W131" i="2"/>
  <c r="R131" i="2"/>
  <c r="AM130" i="2"/>
  <c r="AF130" i="2"/>
  <c r="AB130" i="2"/>
  <c r="W130" i="2"/>
  <c r="R130" i="2"/>
  <c r="AM129" i="2"/>
  <c r="AF129" i="2"/>
  <c r="AB129" i="2"/>
  <c r="W129" i="2"/>
  <c r="R129" i="2"/>
  <c r="AM128" i="2"/>
  <c r="AF128" i="2"/>
  <c r="AB128" i="2"/>
  <c r="W128" i="2"/>
  <c r="R128" i="2"/>
  <c r="AM127" i="2"/>
  <c r="AF127" i="2"/>
  <c r="AB127" i="2"/>
  <c r="W127" i="2"/>
  <c r="R127" i="2"/>
  <c r="AM126" i="2"/>
  <c r="AF126" i="2"/>
  <c r="AB126" i="2"/>
  <c r="W126" i="2"/>
  <c r="R126" i="2"/>
  <c r="AM24" i="2"/>
  <c r="AF24" i="2"/>
  <c r="AB24" i="2"/>
  <c r="W24" i="2"/>
  <c r="R24" i="2"/>
  <c r="AM23" i="2"/>
  <c r="AF23" i="2"/>
  <c r="AB23" i="2"/>
  <c r="W23" i="2"/>
  <c r="R23" i="2"/>
  <c r="AM22" i="2"/>
  <c r="AF22" i="2"/>
  <c r="AB22" i="2"/>
  <c r="W22" i="2"/>
  <c r="R22" i="2"/>
  <c r="AM21" i="2"/>
  <c r="AF21" i="2"/>
  <c r="AB21" i="2"/>
  <c r="W21" i="2"/>
  <c r="R21" i="2"/>
  <c r="AM20" i="2"/>
  <c r="AF20" i="2"/>
  <c r="AB20" i="2"/>
  <c r="W20" i="2"/>
  <c r="R20" i="2"/>
  <c r="AN137" i="2"/>
  <c r="AN213" i="2"/>
  <c r="I213" i="2" s="1"/>
  <c r="N213" i="2" s="1"/>
  <c r="AN214" i="2"/>
  <c r="I214" i="2" s="1"/>
  <c r="N214" i="2" s="1"/>
  <c r="AN212" i="2"/>
  <c r="I212" i="2" s="1"/>
  <c r="N212" i="2" s="1"/>
  <c r="AI212" i="2"/>
  <c r="S214" i="2"/>
  <c r="AC213" i="2"/>
  <c r="S212" i="2"/>
  <c r="AG212" i="2"/>
  <c r="G212" i="2" s="1"/>
  <c r="AG213" i="2"/>
  <c r="G213" i="2" s="1"/>
  <c r="AC214" i="2"/>
  <c r="S213" i="2"/>
  <c r="AC212" i="2"/>
  <c r="AG214" i="2"/>
  <c r="G214" i="2" s="1"/>
  <c r="AI137" i="2"/>
  <c r="AN211" i="2"/>
  <c r="I211" i="2" s="1"/>
  <c r="N211" i="2" s="1"/>
  <c r="AN197" i="2"/>
  <c r="AN195" i="2"/>
  <c r="I195" i="2" s="1"/>
  <c r="N195" i="2" s="1"/>
  <c r="AN185" i="2"/>
  <c r="I185" i="2" s="1"/>
  <c r="N185" i="2" s="1"/>
  <c r="AN177" i="2"/>
  <c r="I177" i="2" s="1"/>
  <c r="N177" i="2" s="1"/>
  <c r="AN205" i="2"/>
  <c r="AN203" i="2"/>
  <c r="I203" i="2" s="1"/>
  <c r="N203" i="2" s="1"/>
  <c r="AN193" i="2"/>
  <c r="I193" i="2" s="1"/>
  <c r="N193" i="2" s="1"/>
  <c r="AN187" i="2"/>
  <c r="I187" i="2" s="1"/>
  <c r="N187" i="2" s="1"/>
  <c r="AN179" i="2"/>
  <c r="AN209" i="2"/>
  <c r="I209" i="2" s="1"/>
  <c r="N209" i="2" s="1"/>
  <c r="AN199" i="2"/>
  <c r="I199" i="2" s="1"/>
  <c r="N199" i="2" s="1"/>
  <c r="AN191" i="2"/>
  <c r="I191" i="2" s="1"/>
  <c r="N191" i="2" s="1"/>
  <c r="AN181" i="2"/>
  <c r="AN175" i="2"/>
  <c r="I175" i="2" s="1"/>
  <c r="N175" i="2" s="1"/>
  <c r="AN207" i="2"/>
  <c r="I207" i="2" s="1"/>
  <c r="N207" i="2" s="1"/>
  <c r="AN201" i="2"/>
  <c r="I201" i="2" s="1"/>
  <c r="N201" i="2" s="1"/>
  <c r="AN189" i="2"/>
  <c r="AN183" i="2"/>
  <c r="I183" i="2" s="1"/>
  <c r="N183" i="2" s="1"/>
  <c r="AN173" i="2"/>
  <c r="I173" i="2" s="1"/>
  <c r="N173" i="2" s="1"/>
  <c r="AN204" i="2"/>
  <c r="I204" i="2" s="1"/>
  <c r="N204" i="2" s="1"/>
  <c r="AN196" i="2"/>
  <c r="AN188" i="2"/>
  <c r="I188" i="2" s="1"/>
  <c r="N188" i="2" s="1"/>
  <c r="AN184" i="2"/>
  <c r="I184" i="2" s="1"/>
  <c r="N184" i="2" s="1"/>
  <c r="AN176" i="2"/>
  <c r="I176" i="2" s="1"/>
  <c r="N176" i="2" s="1"/>
  <c r="AN172" i="2"/>
  <c r="AN208" i="2"/>
  <c r="I208" i="2" s="1"/>
  <c r="N208" i="2" s="1"/>
  <c r="AN200" i="2"/>
  <c r="I200" i="2" s="1"/>
  <c r="N200" i="2" s="1"/>
  <c r="AN192" i="2"/>
  <c r="I192" i="2" s="1"/>
  <c r="N192" i="2" s="1"/>
  <c r="AN180" i="2"/>
  <c r="AN174" i="2"/>
  <c r="I174" i="2" s="1"/>
  <c r="N174" i="2" s="1"/>
  <c r="AN210" i="2"/>
  <c r="I210" i="2" s="1"/>
  <c r="N210" i="2" s="1"/>
  <c r="AN206" i="2"/>
  <c r="I206" i="2" s="1"/>
  <c r="N206" i="2" s="1"/>
  <c r="AN202" i="2"/>
  <c r="AN198" i="2"/>
  <c r="I198" i="2" s="1"/>
  <c r="N198" i="2" s="1"/>
  <c r="AN194" i="2"/>
  <c r="I194" i="2" s="1"/>
  <c r="N194" i="2" s="1"/>
  <c r="AN190" i="2"/>
  <c r="I190" i="2" s="1"/>
  <c r="N190" i="2" s="1"/>
  <c r="AN186" i="2"/>
  <c r="AN182" i="2"/>
  <c r="I182" i="2" s="1"/>
  <c r="N182" i="2" s="1"/>
  <c r="AN178" i="2"/>
  <c r="I178" i="2" s="1"/>
  <c r="N178" i="2" s="1"/>
  <c r="AI211" i="2"/>
  <c r="AG210" i="2"/>
  <c r="G210" i="2" s="1"/>
  <c r="AC210" i="2"/>
  <c r="S210" i="2"/>
  <c r="AI207" i="2"/>
  <c r="AG206" i="2"/>
  <c r="G206" i="2" s="1"/>
  <c r="AC206" i="2"/>
  <c r="S206" i="2"/>
  <c r="AI203" i="2"/>
  <c r="AG202" i="2"/>
  <c r="G202" i="2" s="1"/>
  <c r="AC202" i="2"/>
  <c r="AI210" i="2"/>
  <c r="AI206" i="2"/>
  <c r="AI202" i="2"/>
  <c r="AI198" i="2"/>
  <c r="AI194" i="2"/>
  <c r="AI190" i="2"/>
  <c r="AI186" i="2"/>
  <c r="AI182" i="2"/>
  <c r="AI178" i="2"/>
  <c r="AI174" i="2"/>
  <c r="S182" i="2"/>
  <c r="S178" i="2"/>
  <c r="AC174" i="2"/>
  <c r="AC179" i="2"/>
  <c r="S179" i="2"/>
  <c r="AG175" i="2"/>
  <c r="G175" i="2" s="1"/>
  <c r="S175" i="2"/>
  <c r="S202" i="2"/>
  <c r="AG198" i="2"/>
  <c r="G198" i="2" s="1"/>
  <c r="AG194" i="2"/>
  <c r="G194" i="2" s="1"/>
  <c r="AG190" i="2"/>
  <c r="G190" i="2" s="1"/>
  <c r="AG186" i="2"/>
  <c r="G186" i="2" s="1"/>
  <c r="S186" i="2"/>
  <c r="AG182" i="2"/>
  <c r="G182" i="2" s="1"/>
  <c r="AI179" i="2"/>
  <c r="AC178" i="2"/>
  <c r="AI175" i="2"/>
  <c r="AG187" i="2"/>
  <c r="G187" i="2" s="1"/>
  <c r="AC187" i="2"/>
  <c r="S187" i="2"/>
  <c r="AG183" i="2"/>
  <c r="G183" i="2" s="1"/>
  <c r="AC183" i="2"/>
  <c r="S183" i="2"/>
  <c r="AG179" i="2"/>
  <c r="G179" i="2" s="1"/>
  <c r="AC175" i="2"/>
  <c r="AI199" i="2"/>
  <c r="AC198" i="2"/>
  <c r="S198" i="2"/>
  <c r="AI195" i="2"/>
  <c r="AC194" i="2"/>
  <c r="S194" i="2"/>
  <c r="AI191" i="2"/>
  <c r="AC190" i="2"/>
  <c r="S190" i="2"/>
  <c r="AI187" i="2"/>
  <c r="AC186" i="2"/>
  <c r="AI183" i="2"/>
  <c r="AC182" i="2"/>
  <c r="AG178" i="2"/>
  <c r="G178" i="2" s="1"/>
  <c r="AG174" i="2"/>
  <c r="G174" i="2" s="1"/>
  <c r="S174" i="2"/>
  <c r="AG208" i="2"/>
  <c r="G208" i="2" s="1"/>
  <c r="AG204" i="2"/>
  <c r="G204" i="2" s="1"/>
  <c r="AG200" i="2"/>
  <c r="G200" i="2" s="1"/>
  <c r="AG196" i="2"/>
  <c r="G196" i="2" s="1"/>
  <c r="AG192" i="2"/>
  <c r="G192" i="2" s="1"/>
  <c r="AG188" i="2"/>
  <c r="G188" i="2" s="1"/>
  <c r="AG184" i="2"/>
  <c r="G184" i="2" s="1"/>
  <c r="AG180" i="2"/>
  <c r="G180" i="2" s="1"/>
  <c r="AG176" i="2"/>
  <c r="G176" i="2" s="1"/>
  <c r="AG172" i="2"/>
  <c r="G172" i="2" s="1"/>
  <c r="AC193" i="2"/>
  <c r="AC191" i="2"/>
  <c r="AC189" i="2"/>
  <c r="S188" i="2"/>
  <c r="AC185" i="2"/>
  <c r="S184" i="2"/>
  <c r="S180" i="2"/>
  <c r="S176" i="2"/>
  <c r="AG199" i="2"/>
  <c r="G199" i="2" s="1"/>
  <c r="AG195" i="2"/>
  <c r="G195" i="2" s="1"/>
  <c r="AG191" i="2"/>
  <c r="G191" i="2" s="1"/>
  <c r="AG185" i="2"/>
  <c r="G185" i="2" s="1"/>
  <c r="AG173" i="2"/>
  <c r="G173" i="2" s="1"/>
  <c r="AC208" i="2"/>
  <c r="S205" i="2"/>
  <c r="AC200" i="2"/>
  <c r="AC196" i="2"/>
  <c r="S189" i="2"/>
  <c r="S181" i="2"/>
  <c r="AC176" i="2"/>
  <c r="AC211" i="2"/>
  <c r="AC209" i="2"/>
  <c r="S208" i="2"/>
  <c r="AC207" i="2"/>
  <c r="AC205" i="2"/>
  <c r="S204" i="2"/>
  <c r="AC203" i="2"/>
  <c r="AC201" i="2"/>
  <c r="S200" i="2"/>
  <c r="AC199" i="2"/>
  <c r="AC197" i="2"/>
  <c r="S196" i="2"/>
  <c r="AC195" i="2"/>
  <c r="S192" i="2"/>
  <c r="AC181" i="2"/>
  <c r="AC177" i="2"/>
  <c r="AC173" i="2"/>
  <c r="S172" i="2"/>
  <c r="AG193" i="2"/>
  <c r="G193" i="2" s="1"/>
  <c r="S211" i="2"/>
  <c r="S207" i="2"/>
  <c r="S203" i="2"/>
  <c r="S199" i="2"/>
  <c r="S193" i="2"/>
  <c r="S191" i="2"/>
  <c r="S185" i="2"/>
  <c r="AC180" i="2"/>
  <c r="S173" i="2"/>
  <c r="AG211" i="2"/>
  <c r="G211" i="2" s="1"/>
  <c r="AG209" i="2"/>
  <c r="G209" i="2" s="1"/>
  <c r="AG207" i="2"/>
  <c r="G207" i="2" s="1"/>
  <c r="AG205" i="2"/>
  <c r="G205" i="2" s="1"/>
  <c r="AG203" i="2"/>
  <c r="G203" i="2" s="1"/>
  <c r="AG201" i="2"/>
  <c r="G201" i="2" s="1"/>
  <c r="AG197" i="2"/>
  <c r="G197" i="2" s="1"/>
  <c r="AG189" i="2"/>
  <c r="G189" i="2" s="1"/>
  <c r="AG181" i="2"/>
  <c r="G181" i="2" s="1"/>
  <c r="AG177" i="2"/>
  <c r="G177" i="2" s="1"/>
  <c r="S209" i="2"/>
  <c r="AC204" i="2"/>
  <c r="S201" i="2"/>
  <c r="S197" i="2"/>
  <c r="S195" i="2"/>
  <c r="AC192" i="2"/>
  <c r="AC188" i="2"/>
  <c r="AC184" i="2"/>
  <c r="S177" i="2"/>
  <c r="AC172" i="2"/>
  <c r="AN171" i="2"/>
  <c r="I171" i="2" s="1"/>
  <c r="N171" i="2" s="1"/>
  <c r="AN167" i="2"/>
  <c r="AN163" i="2"/>
  <c r="I163" i="2" s="1"/>
  <c r="N163" i="2" s="1"/>
  <c r="AN159" i="2"/>
  <c r="I159" i="2" s="1"/>
  <c r="N159" i="2" s="1"/>
  <c r="AN155" i="2"/>
  <c r="I155" i="2" s="1"/>
  <c r="N155" i="2" s="1"/>
  <c r="AN170" i="2"/>
  <c r="AN158" i="2"/>
  <c r="I158" i="2" s="1"/>
  <c r="N158" i="2" s="1"/>
  <c r="AN168" i="2"/>
  <c r="I168" i="2" s="1"/>
  <c r="N168" i="2" s="1"/>
  <c r="AN164" i="2"/>
  <c r="I164" i="2" s="1"/>
  <c r="N164" i="2" s="1"/>
  <c r="AN160" i="2"/>
  <c r="AN156" i="2"/>
  <c r="I156" i="2" s="1"/>
  <c r="N156" i="2" s="1"/>
  <c r="AN162" i="2"/>
  <c r="I162" i="2" s="1"/>
  <c r="N162" i="2" s="1"/>
  <c r="AN169" i="2"/>
  <c r="I169" i="2" s="1"/>
  <c r="N169" i="2" s="1"/>
  <c r="AN165" i="2"/>
  <c r="AN161" i="2"/>
  <c r="I161" i="2" s="1"/>
  <c r="N161" i="2" s="1"/>
  <c r="AN157" i="2"/>
  <c r="I157" i="2" s="1"/>
  <c r="N157" i="2" s="1"/>
  <c r="AN166" i="2"/>
  <c r="I166" i="2" s="1"/>
  <c r="N166" i="2" s="1"/>
  <c r="AN154" i="2"/>
  <c r="AG170" i="2"/>
  <c r="G170" i="2" s="1"/>
  <c r="AC170" i="2"/>
  <c r="S170" i="2"/>
  <c r="AI167" i="2"/>
  <c r="AG166" i="2"/>
  <c r="G166" i="2" s="1"/>
  <c r="AC166" i="2"/>
  <c r="S166" i="2"/>
  <c r="AI163" i="2"/>
  <c r="AG162" i="2"/>
  <c r="G162" i="2" s="1"/>
  <c r="AG158" i="2"/>
  <c r="G158" i="2" s="1"/>
  <c r="AC154" i="2"/>
  <c r="S154" i="2"/>
  <c r="AC168" i="2"/>
  <c r="AG164" i="2"/>
  <c r="G164" i="2" s="1"/>
  <c r="S164" i="2"/>
  <c r="AC160" i="2"/>
  <c r="AC156" i="2"/>
  <c r="AC158" i="2"/>
  <c r="S158" i="2"/>
  <c r="AG168" i="2"/>
  <c r="G168" i="2" s="1"/>
  <c r="S168" i="2"/>
  <c r="AC164" i="2"/>
  <c r="AG160" i="2"/>
  <c r="G160" i="2" s="1"/>
  <c r="S160" i="2"/>
  <c r="AG156" i="2"/>
  <c r="G156" i="2" s="1"/>
  <c r="S156" i="2"/>
  <c r="S162" i="2"/>
  <c r="AG154" i="2"/>
  <c r="G154" i="2" s="1"/>
  <c r="AI168" i="2"/>
  <c r="AI164" i="2"/>
  <c r="AI160" i="2"/>
  <c r="AI156" i="2"/>
  <c r="AC162" i="2"/>
  <c r="AI159" i="2"/>
  <c r="AI155" i="2"/>
  <c r="AI170" i="2"/>
  <c r="AI166" i="2"/>
  <c r="AI162" i="2"/>
  <c r="AI158" i="2"/>
  <c r="AI154" i="2"/>
  <c r="S169" i="2"/>
  <c r="S165" i="2"/>
  <c r="S157" i="2"/>
  <c r="AC171" i="2"/>
  <c r="AC169" i="2"/>
  <c r="AC167" i="2"/>
  <c r="AC165" i="2"/>
  <c r="AC163" i="2"/>
  <c r="AC161" i="2"/>
  <c r="AC159" i="2"/>
  <c r="AC157" i="2"/>
  <c r="AC155" i="2"/>
  <c r="S167" i="2"/>
  <c r="S161" i="2"/>
  <c r="S155" i="2"/>
  <c r="AI171" i="2"/>
  <c r="AG169" i="2"/>
  <c r="G169" i="2" s="1"/>
  <c r="AG167" i="2"/>
  <c r="G167" i="2" s="1"/>
  <c r="AG165" i="2"/>
  <c r="G165" i="2" s="1"/>
  <c r="AG163" i="2"/>
  <c r="G163" i="2" s="1"/>
  <c r="AG161" i="2"/>
  <c r="G161" i="2" s="1"/>
  <c r="AG159" i="2"/>
  <c r="G159" i="2" s="1"/>
  <c r="AG157" i="2"/>
  <c r="G157" i="2" s="1"/>
  <c r="AG155" i="2"/>
  <c r="G155" i="2" s="1"/>
  <c r="S171" i="2"/>
  <c r="S163" i="2"/>
  <c r="S159" i="2"/>
  <c r="AN153" i="2"/>
  <c r="AN149" i="2"/>
  <c r="I149" i="2" s="1"/>
  <c r="N149" i="2" s="1"/>
  <c r="AN145" i="2"/>
  <c r="I145" i="2" s="1"/>
  <c r="N145" i="2" s="1"/>
  <c r="AN141" i="2"/>
  <c r="I141" i="2" s="1"/>
  <c r="N141" i="2" s="1"/>
  <c r="AN148" i="2"/>
  <c r="AN150" i="2"/>
  <c r="I150" i="2" s="1"/>
  <c r="N150" i="2" s="1"/>
  <c r="AN146" i="2"/>
  <c r="I146" i="2" s="1"/>
  <c r="N146" i="2" s="1"/>
  <c r="AN142" i="2"/>
  <c r="I142" i="2" s="1"/>
  <c r="N142" i="2" s="1"/>
  <c r="AN138" i="2"/>
  <c r="AN144" i="2"/>
  <c r="I144" i="2" s="1"/>
  <c r="N144" i="2" s="1"/>
  <c r="AN140" i="2"/>
  <c r="I140" i="2" s="1"/>
  <c r="N140" i="2" s="1"/>
  <c r="AN151" i="2"/>
  <c r="I151" i="2" s="1"/>
  <c r="N151" i="2" s="1"/>
  <c r="AN147" i="2"/>
  <c r="AN143" i="2"/>
  <c r="I143" i="2" s="1"/>
  <c r="N143" i="2" s="1"/>
  <c r="AN139" i="2"/>
  <c r="I139" i="2" s="1"/>
  <c r="N139" i="2" s="1"/>
  <c r="AN152" i="2"/>
  <c r="I152" i="2" s="1"/>
  <c r="N152" i="2" s="1"/>
  <c r="AG138" i="2"/>
  <c r="G138" i="2" s="1"/>
  <c r="AG152" i="2"/>
  <c r="G152" i="2" s="1"/>
  <c r="AG150" i="2"/>
  <c r="G150" i="2" s="1"/>
  <c r="AG148" i="2"/>
  <c r="G148" i="2" s="1"/>
  <c r="AG146" i="2"/>
  <c r="G146" i="2" s="1"/>
  <c r="AG144" i="2"/>
  <c r="G144" i="2" s="1"/>
  <c r="AG140" i="2"/>
  <c r="G140" i="2" s="1"/>
  <c r="AI152" i="2"/>
  <c r="AI150" i="2"/>
  <c r="AI148" i="2"/>
  <c r="AI146" i="2"/>
  <c r="AI144" i="2"/>
  <c r="AI142" i="2"/>
  <c r="AI138" i="2"/>
  <c r="AG153" i="2"/>
  <c r="G153" i="2" s="1"/>
  <c r="AG151" i="2"/>
  <c r="G151" i="2" s="1"/>
  <c r="AG142" i="2"/>
  <c r="G142" i="2" s="1"/>
  <c r="AI140" i="2"/>
  <c r="AI149" i="2"/>
  <c r="AI143" i="2"/>
  <c r="AI151" i="2"/>
  <c r="AI147" i="2"/>
  <c r="AI141" i="2"/>
  <c r="AI153" i="2"/>
  <c r="AI145" i="2"/>
  <c r="AI139" i="2"/>
  <c r="AC139" i="2"/>
  <c r="AC153" i="2"/>
  <c r="AC137" i="2"/>
  <c r="AC150" i="2"/>
  <c r="AC138" i="2"/>
  <c r="S142" i="2"/>
  <c r="S146" i="2"/>
  <c r="S144" i="2"/>
  <c r="S148" i="2"/>
  <c r="S153" i="2"/>
  <c r="S151" i="2"/>
  <c r="AC147" i="2"/>
  <c r="AC141" i="2"/>
  <c r="AC142" i="2"/>
  <c r="AC144" i="2"/>
  <c r="AC152" i="2"/>
  <c r="AC140" i="2"/>
  <c r="S150" i="2"/>
  <c r="S152" i="2"/>
  <c r="S139" i="2"/>
  <c r="AC151" i="2"/>
  <c r="AC145" i="2"/>
  <c r="AC146" i="2"/>
  <c r="S147" i="2"/>
  <c r="S141" i="2"/>
  <c r="AC149" i="2"/>
  <c r="AC143" i="2"/>
  <c r="AC148" i="2"/>
  <c r="S138" i="2"/>
  <c r="S140" i="2"/>
  <c r="S143" i="2"/>
  <c r="S145" i="2"/>
  <c r="S149" i="2"/>
  <c r="X175" i="2"/>
  <c r="X198" i="2"/>
  <c r="X190" i="2"/>
  <c r="X187" i="2"/>
  <c r="X183" i="2"/>
  <c r="X178" i="2"/>
  <c r="X209" i="2"/>
  <c r="X199" i="2"/>
  <c r="X193" i="2"/>
  <c r="X176" i="2"/>
  <c r="X208" i="2"/>
  <c r="X192" i="2"/>
  <c r="X172" i="2"/>
  <c r="X166" i="2"/>
  <c r="X168" i="2"/>
  <c r="X160" i="2"/>
  <c r="X158" i="2"/>
  <c r="X167" i="2"/>
  <c r="X157" i="2"/>
  <c r="X139" i="2"/>
  <c r="X153" i="2"/>
  <c r="X138" i="2"/>
  <c r="X143" i="2"/>
  <c r="X179" i="2"/>
  <c r="X211" i="2"/>
  <c r="X205" i="2"/>
  <c r="X195" i="2"/>
  <c r="X189" i="2"/>
  <c r="X181" i="2"/>
  <c r="X173" i="2"/>
  <c r="X196" i="2"/>
  <c r="X180" i="2"/>
  <c r="X204" i="2"/>
  <c r="X170" i="2"/>
  <c r="X162" i="2"/>
  <c r="X169" i="2"/>
  <c r="X163" i="2"/>
  <c r="X146" i="2"/>
  <c r="X152" i="2"/>
  <c r="X147" i="2"/>
  <c r="X150" i="2"/>
  <c r="X216" i="2"/>
  <c r="X213" i="2"/>
  <c r="X210" i="2"/>
  <c r="X194" i="2"/>
  <c r="X186" i="2"/>
  <c r="X207" i="2"/>
  <c r="X201" i="2"/>
  <c r="X191" i="2"/>
  <c r="X184" i="2"/>
  <c r="X200" i="2"/>
  <c r="X156" i="2"/>
  <c r="X154" i="2"/>
  <c r="X164" i="2"/>
  <c r="X165" i="2"/>
  <c r="X159" i="2"/>
  <c r="X149" i="2"/>
  <c r="X144" i="2"/>
  <c r="X140" i="2"/>
  <c r="X203" i="2"/>
  <c r="X197" i="2"/>
  <c r="X185" i="2"/>
  <c r="X177" i="2"/>
  <c r="X188" i="2"/>
  <c r="X171" i="2"/>
  <c r="X161" i="2"/>
  <c r="X155" i="2"/>
  <c r="X142" i="2"/>
  <c r="X141" i="2"/>
  <c r="X151" i="2"/>
  <c r="X145" i="2"/>
  <c r="X148" i="2"/>
  <c r="X212" i="2"/>
  <c r="X206" i="2"/>
  <c r="X182" i="2"/>
  <c r="X215" i="2"/>
  <c r="X214" i="2"/>
  <c r="X202" i="2"/>
  <c r="X174" i="2"/>
  <c r="X137" i="2"/>
  <c r="I148" i="2" l="1"/>
  <c r="N148" i="2" s="1"/>
  <c r="I154" i="2"/>
  <c r="N154" i="2" s="1"/>
  <c r="I186" i="2"/>
  <c r="N186" i="2" s="1"/>
  <c r="I205" i="2"/>
  <c r="N205" i="2" s="1"/>
  <c r="I160" i="2"/>
  <c r="N160" i="2" s="1"/>
  <c r="I181" i="2"/>
  <c r="N181" i="2" s="1"/>
  <c r="I167" i="2"/>
  <c r="N167" i="2" s="1"/>
  <c r="I196" i="2"/>
  <c r="N196" i="2" s="1"/>
  <c r="I138" i="2"/>
  <c r="N138" i="2" s="1"/>
  <c r="I153" i="2"/>
  <c r="N153" i="2" s="1"/>
  <c r="I165" i="2"/>
  <c r="N165" i="2" s="1"/>
  <c r="I170" i="2"/>
  <c r="N170" i="2" s="1"/>
  <c r="I202" i="2"/>
  <c r="N202" i="2" s="1"/>
  <c r="I172" i="2"/>
  <c r="N172" i="2" s="1"/>
  <c r="I189" i="2"/>
  <c r="N189" i="2" s="1"/>
  <c r="I179" i="2"/>
  <c r="N179" i="2" s="1"/>
  <c r="I197" i="2"/>
  <c r="N197" i="2" s="1"/>
  <c r="I137" i="2"/>
  <c r="N137" i="2" s="1"/>
  <c r="I215" i="2"/>
  <c r="N215" i="2" s="1"/>
  <c r="I216" i="2"/>
  <c r="N216" i="2" s="1"/>
  <c r="I147" i="2"/>
  <c r="N147" i="2" s="1"/>
  <c r="I180" i="2"/>
  <c r="N180" i="2" s="1"/>
  <c r="Y215" i="2"/>
  <c r="Z215" i="2" s="1"/>
  <c r="Y216" i="2"/>
  <c r="Z216" i="2" s="1"/>
  <c r="AD212" i="2"/>
  <c r="AE212" i="2" s="1"/>
  <c r="T213" i="2"/>
  <c r="U213" i="2" s="1"/>
  <c r="AD214" i="2"/>
  <c r="AE214" i="2" s="1"/>
  <c r="Y214" i="2"/>
  <c r="Z214" i="2" s="1"/>
  <c r="Y213" i="2"/>
  <c r="Z213" i="2" s="1"/>
  <c r="Y212" i="2"/>
  <c r="Z212" i="2" s="1"/>
  <c r="T212" i="2"/>
  <c r="U212" i="2" s="1"/>
  <c r="AD213" i="2"/>
  <c r="AE213" i="2" s="1"/>
  <c r="T214" i="2"/>
  <c r="U214" i="2" s="1"/>
  <c r="AJ212" i="2"/>
  <c r="AK212" i="2" s="1"/>
  <c r="AD172" i="2"/>
  <c r="AE172" i="2" s="1"/>
  <c r="T177" i="2"/>
  <c r="U177" i="2" s="1"/>
  <c r="AD184" i="2"/>
  <c r="AE184" i="2" s="1"/>
  <c r="AD188" i="2"/>
  <c r="AE188" i="2" s="1"/>
  <c r="AD192" i="2"/>
  <c r="AE192" i="2" s="1"/>
  <c r="T195" i="2"/>
  <c r="U195" i="2" s="1"/>
  <c r="T197" i="2"/>
  <c r="U197" i="2" s="1"/>
  <c r="T201" i="2"/>
  <c r="U201" i="2" s="1"/>
  <c r="AD204" i="2"/>
  <c r="AE204" i="2" s="1"/>
  <c r="T209" i="2"/>
  <c r="U209" i="2" s="1"/>
  <c r="Y172" i="2"/>
  <c r="Z172" i="2" s="1"/>
  <c r="Y192" i="2"/>
  <c r="Z192" i="2" s="1"/>
  <c r="Y200" i="2"/>
  <c r="Z200" i="2" s="1"/>
  <c r="Y204" i="2"/>
  <c r="Z204" i="2" s="1"/>
  <c r="Y208" i="2"/>
  <c r="Z208" i="2" s="1"/>
  <c r="T173" i="2"/>
  <c r="U173" i="2" s="1"/>
  <c r="AD180" i="2"/>
  <c r="AE180" i="2" s="1"/>
  <c r="T185" i="2"/>
  <c r="U185" i="2" s="1"/>
  <c r="T191" i="2"/>
  <c r="U191" i="2" s="1"/>
  <c r="T193" i="2"/>
  <c r="U193" i="2" s="1"/>
  <c r="T199" i="2"/>
  <c r="U199" i="2" s="1"/>
  <c r="T203" i="2"/>
  <c r="U203" i="2" s="1"/>
  <c r="T207" i="2"/>
  <c r="U207" i="2" s="1"/>
  <c r="T211" i="2"/>
  <c r="U211" i="2" s="1"/>
  <c r="Y176" i="2"/>
  <c r="Z176" i="2" s="1"/>
  <c r="Y180" i="2"/>
  <c r="Z180" i="2" s="1"/>
  <c r="Y184" i="2"/>
  <c r="Z184" i="2" s="1"/>
  <c r="Y188" i="2"/>
  <c r="Z188" i="2" s="1"/>
  <c r="Y196" i="2"/>
  <c r="Z196" i="2" s="1"/>
  <c r="T172" i="2"/>
  <c r="U172" i="2" s="1"/>
  <c r="AD173" i="2"/>
  <c r="AE173" i="2" s="1"/>
  <c r="AD177" i="2"/>
  <c r="AE177" i="2" s="1"/>
  <c r="AD181" i="2"/>
  <c r="AE181" i="2" s="1"/>
  <c r="T192" i="2"/>
  <c r="U192" i="2" s="1"/>
  <c r="AD195" i="2"/>
  <c r="AE195" i="2" s="1"/>
  <c r="T196" i="2"/>
  <c r="U196" i="2" s="1"/>
  <c r="AD197" i="2"/>
  <c r="AE197" i="2" s="1"/>
  <c r="AD199" i="2"/>
  <c r="AE199" i="2" s="1"/>
  <c r="T200" i="2"/>
  <c r="U200" i="2" s="1"/>
  <c r="AD201" i="2"/>
  <c r="AE201" i="2" s="1"/>
  <c r="AD203" i="2"/>
  <c r="AE203" i="2" s="1"/>
  <c r="T204" i="2"/>
  <c r="U204" i="2" s="1"/>
  <c r="AD205" i="2"/>
  <c r="AE205" i="2" s="1"/>
  <c r="AD207" i="2"/>
  <c r="AE207" i="2" s="1"/>
  <c r="T208" i="2"/>
  <c r="U208" i="2" s="1"/>
  <c r="AD209" i="2"/>
  <c r="AE209" i="2" s="1"/>
  <c r="AD211" i="2"/>
  <c r="AE211" i="2" s="1"/>
  <c r="AD176" i="2"/>
  <c r="AE176" i="2" s="1"/>
  <c r="T181" i="2"/>
  <c r="U181" i="2" s="1"/>
  <c r="T189" i="2"/>
  <c r="U189" i="2" s="1"/>
  <c r="AD196" i="2"/>
  <c r="AE196" i="2" s="1"/>
  <c r="AD200" i="2"/>
  <c r="AE200" i="2" s="1"/>
  <c r="T205" i="2"/>
  <c r="U205" i="2" s="1"/>
  <c r="AD208" i="2"/>
  <c r="AE208" i="2" s="1"/>
  <c r="T176" i="2"/>
  <c r="U176" i="2" s="1"/>
  <c r="T180" i="2"/>
  <c r="U180" i="2" s="1"/>
  <c r="T184" i="2"/>
  <c r="U184" i="2" s="1"/>
  <c r="AD185" i="2"/>
  <c r="AE185" i="2" s="1"/>
  <c r="T188" i="2"/>
  <c r="U188" i="2" s="1"/>
  <c r="AD189" i="2"/>
  <c r="AE189" i="2" s="1"/>
  <c r="AD191" i="2"/>
  <c r="AE191" i="2" s="1"/>
  <c r="AD193" i="2"/>
  <c r="AE193" i="2" s="1"/>
  <c r="Y173" i="2"/>
  <c r="Z173" i="2" s="1"/>
  <c r="Y177" i="2"/>
  <c r="Z177" i="2" s="1"/>
  <c r="Y181" i="2"/>
  <c r="Z181" i="2" s="1"/>
  <c r="Y185" i="2"/>
  <c r="Z185" i="2" s="1"/>
  <c r="Y189" i="2"/>
  <c r="Z189" i="2" s="1"/>
  <c r="Y191" i="2"/>
  <c r="Z191" i="2" s="1"/>
  <c r="Y193" i="2"/>
  <c r="Z193" i="2" s="1"/>
  <c r="Y195" i="2"/>
  <c r="Z195" i="2" s="1"/>
  <c r="Y197" i="2"/>
  <c r="Z197" i="2" s="1"/>
  <c r="Y199" i="2"/>
  <c r="Z199" i="2" s="1"/>
  <c r="Y201" i="2"/>
  <c r="Z201" i="2" s="1"/>
  <c r="Y203" i="2"/>
  <c r="Z203" i="2" s="1"/>
  <c r="Y205" i="2"/>
  <c r="Z205" i="2" s="1"/>
  <c r="Y207" i="2"/>
  <c r="Z207" i="2" s="1"/>
  <c r="Y209" i="2"/>
  <c r="Z209" i="2" s="1"/>
  <c r="Y211" i="2"/>
  <c r="Z211" i="2" s="1"/>
  <c r="T174" i="2"/>
  <c r="U174" i="2" s="1"/>
  <c r="Y178" i="2"/>
  <c r="Z178" i="2" s="1"/>
  <c r="AD182" i="2"/>
  <c r="AE182" i="2" s="1"/>
  <c r="AJ183" i="2"/>
  <c r="AK183" i="2" s="1"/>
  <c r="AD186" i="2"/>
  <c r="AE186" i="2" s="1"/>
  <c r="AJ187" i="2"/>
  <c r="AK187" i="2" s="1"/>
  <c r="T190" i="2"/>
  <c r="U190" i="2" s="1"/>
  <c r="AD190" i="2"/>
  <c r="AE190" i="2" s="1"/>
  <c r="AJ191" i="2"/>
  <c r="AK191" i="2" s="1"/>
  <c r="T194" i="2"/>
  <c r="U194" i="2" s="1"/>
  <c r="AD194" i="2"/>
  <c r="AE194" i="2" s="1"/>
  <c r="AJ195" i="2"/>
  <c r="AK195" i="2" s="1"/>
  <c r="T198" i="2"/>
  <c r="U198" i="2" s="1"/>
  <c r="AD198" i="2"/>
  <c r="AE198" i="2" s="1"/>
  <c r="AJ199" i="2"/>
  <c r="AK199" i="2" s="1"/>
  <c r="Y202" i="2"/>
  <c r="Z202" i="2" s="1"/>
  <c r="AD175" i="2"/>
  <c r="AE175" i="2" s="1"/>
  <c r="Y179" i="2"/>
  <c r="Z179" i="2" s="1"/>
  <c r="T183" i="2"/>
  <c r="U183" i="2" s="1"/>
  <c r="Y183" i="2"/>
  <c r="Z183" i="2" s="1"/>
  <c r="AD183" i="2"/>
  <c r="AE183" i="2" s="1"/>
  <c r="T187" i="2"/>
  <c r="U187" i="2" s="1"/>
  <c r="Y187" i="2"/>
  <c r="Z187" i="2" s="1"/>
  <c r="AD187" i="2"/>
  <c r="AE187" i="2" s="1"/>
  <c r="Y174" i="2"/>
  <c r="Z174" i="2" s="1"/>
  <c r="AJ175" i="2"/>
  <c r="AK175" i="2" s="1"/>
  <c r="AD178" i="2"/>
  <c r="AE178" i="2" s="1"/>
  <c r="AJ179" i="2"/>
  <c r="AK179" i="2" s="1"/>
  <c r="Y182" i="2"/>
  <c r="Z182" i="2" s="1"/>
  <c r="T186" i="2"/>
  <c r="U186" i="2" s="1"/>
  <c r="Y186" i="2"/>
  <c r="Z186" i="2" s="1"/>
  <c r="Y190" i="2"/>
  <c r="Z190" i="2" s="1"/>
  <c r="Y194" i="2"/>
  <c r="Z194" i="2" s="1"/>
  <c r="Y198" i="2"/>
  <c r="Z198" i="2" s="1"/>
  <c r="T202" i="2"/>
  <c r="U202" i="2" s="1"/>
  <c r="T175" i="2"/>
  <c r="U175" i="2" s="1"/>
  <c r="Y175" i="2"/>
  <c r="Z175" i="2" s="1"/>
  <c r="T179" i="2"/>
  <c r="U179" i="2" s="1"/>
  <c r="AD179" i="2"/>
  <c r="AE179" i="2" s="1"/>
  <c r="AD174" i="2"/>
  <c r="AE174" i="2" s="1"/>
  <c r="T178" i="2"/>
  <c r="U178" i="2" s="1"/>
  <c r="T182" i="2"/>
  <c r="U182" i="2" s="1"/>
  <c r="AJ174" i="2"/>
  <c r="AK174" i="2" s="1"/>
  <c r="AJ178" i="2"/>
  <c r="AK178" i="2" s="1"/>
  <c r="AJ182" i="2"/>
  <c r="AK182" i="2" s="1"/>
  <c r="AJ186" i="2"/>
  <c r="AK186" i="2" s="1"/>
  <c r="AJ190" i="2"/>
  <c r="AK190" i="2" s="1"/>
  <c r="AJ194" i="2"/>
  <c r="AK194" i="2" s="1"/>
  <c r="AJ198" i="2"/>
  <c r="AK198" i="2" s="1"/>
  <c r="AJ202" i="2"/>
  <c r="AK202" i="2" s="1"/>
  <c r="AJ206" i="2"/>
  <c r="AK206" i="2" s="1"/>
  <c r="AJ210" i="2"/>
  <c r="AK210" i="2" s="1"/>
  <c r="AD202" i="2"/>
  <c r="AE202" i="2" s="1"/>
  <c r="AJ203" i="2"/>
  <c r="AK203" i="2" s="1"/>
  <c r="T206" i="2"/>
  <c r="U206" i="2" s="1"/>
  <c r="Y206" i="2"/>
  <c r="Z206" i="2" s="1"/>
  <c r="AD206" i="2"/>
  <c r="AE206" i="2" s="1"/>
  <c r="AJ207" i="2"/>
  <c r="AK207" i="2" s="1"/>
  <c r="T210" i="2"/>
  <c r="U210" i="2" s="1"/>
  <c r="Y210" i="2"/>
  <c r="Z210" i="2" s="1"/>
  <c r="AD210" i="2"/>
  <c r="AE210" i="2" s="1"/>
  <c r="AJ211" i="2"/>
  <c r="AK211" i="2" s="1"/>
  <c r="T159" i="2"/>
  <c r="U159" i="2" s="1"/>
  <c r="T163" i="2"/>
  <c r="U163" i="2" s="1"/>
  <c r="T171" i="2"/>
  <c r="U171" i="2" s="1"/>
  <c r="AJ171" i="2"/>
  <c r="AK171" i="2" s="1"/>
  <c r="T155" i="2"/>
  <c r="U155" i="2" s="1"/>
  <c r="T161" i="2"/>
  <c r="U161" i="2" s="1"/>
  <c r="T167" i="2"/>
  <c r="U167" i="2" s="1"/>
  <c r="AD155" i="2"/>
  <c r="AE155" i="2" s="1"/>
  <c r="AD157" i="2"/>
  <c r="AE157" i="2" s="1"/>
  <c r="AD159" i="2"/>
  <c r="AE159" i="2" s="1"/>
  <c r="AD161" i="2"/>
  <c r="AE161" i="2" s="1"/>
  <c r="AD163" i="2"/>
  <c r="AE163" i="2" s="1"/>
  <c r="AD165" i="2"/>
  <c r="AE165" i="2" s="1"/>
  <c r="AD167" i="2"/>
  <c r="AE167" i="2" s="1"/>
  <c r="AD169" i="2"/>
  <c r="AE169" i="2" s="1"/>
  <c r="AD171" i="2"/>
  <c r="AE171" i="2" s="1"/>
  <c r="T157" i="2"/>
  <c r="U157" i="2" s="1"/>
  <c r="T165" i="2"/>
  <c r="U165" i="2" s="1"/>
  <c r="T169" i="2"/>
  <c r="U169" i="2" s="1"/>
  <c r="AJ154" i="2"/>
  <c r="AK154" i="2" s="1"/>
  <c r="Y155" i="2"/>
  <c r="Z155" i="2" s="1"/>
  <c r="Y157" i="2"/>
  <c r="Z157" i="2" s="1"/>
  <c r="AJ158" i="2"/>
  <c r="AK158" i="2" s="1"/>
  <c r="Y159" i="2"/>
  <c r="Z159" i="2" s="1"/>
  <c r="Y161" i="2"/>
  <c r="Z161" i="2" s="1"/>
  <c r="AJ162" i="2"/>
  <c r="AK162" i="2" s="1"/>
  <c r="Y163" i="2"/>
  <c r="Z163" i="2" s="1"/>
  <c r="Y165" i="2"/>
  <c r="Z165" i="2" s="1"/>
  <c r="AJ166" i="2"/>
  <c r="AK166" i="2" s="1"/>
  <c r="Y167" i="2"/>
  <c r="Z167" i="2" s="1"/>
  <c r="Y169" i="2"/>
  <c r="Z169" i="2" s="1"/>
  <c r="AJ170" i="2"/>
  <c r="AK170" i="2" s="1"/>
  <c r="Y171" i="2"/>
  <c r="Z171" i="2" s="1"/>
  <c r="AJ155" i="2"/>
  <c r="AK155" i="2" s="1"/>
  <c r="AJ159" i="2"/>
  <c r="AK159" i="2" s="1"/>
  <c r="AD162" i="2"/>
  <c r="AE162" i="2" s="1"/>
  <c r="AJ156" i="2"/>
  <c r="AK156" i="2" s="1"/>
  <c r="AJ160" i="2"/>
  <c r="AK160" i="2" s="1"/>
  <c r="AJ164" i="2"/>
  <c r="AK164" i="2" s="1"/>
  <c r="AJ168" i="2"/>
  <c r="AK168" i="2" s="1"/>
  <c r="Y158" i="2"/>
  <c r="Z158" i="2" s="1"/>
  <c r="T162" i="2"/>
  <c r="U162" i="2" s="1"/>
  <c r="T156" i="2"/>
  <c r="U156" i="2" s="1"/>
  <c r="T160" i="2"/>
  <c r="U160" i="2" s="1"/>
  <c r="Y164" i="2"/>
  <c r="Z164" i="2" s="1"/>
  <c r="AD164" i="2"/>
  <c r="AE164" i="2" s="1"/>
  <c r="T168" i="2"/>
  <c r="U168" i="2" s="1"/>
  <c r="Y154" i="2"/>
  <c r="Z154" i="2" s="1"/>
  <c r="T158" i="2"/>
  <c r="U158" i="2" s="1"/>
  <c r="AD158" i="2"/>
  <c r="AE158" i="2" s="1"/>
  <c r="Y162" i="2"/>
  <c r="Z162" i="2" s="1"/>
  <c r="Y156" i="2"/>
  <c r="Z156" i="2" s="1"/>
  <c r="AD156" i="2"/>
  <c r="AE156" i="2" s="1"/>
  <c r="Y160" i="2"/>
  <c r="Z160" i="2" s="1"/>
  <c r="AD160" i="2"/>
  <c r="AE160" i="2" s="1"/>
  <c r="T164" i="2"/>
  <c r="U164" i="2" s="1"/>
  <c r="Y168" i="2"/>
  <c r="Z168" i="2" s="1"/>
  <c r="AD168" i="2"/>
  <c r="AE168" i="2" s="1"/>
  <c r="T154" i="2"/>
  <c r="U154" i="2" s="1"/>
  <c r="AD154" i="2"/>
  <c r="AE154" i="2" s="1"/>
  <c r="AJ163" i="2"/>
  <c r="AK163" i="2" s="1"/>
  <c r="T166" i="2"/>
  <c r="U166" i="2" s="1"/>
  <c r="Y166" i="2"/>
  <c r="Z166" i="2" s="1"/>
  <c r="AD166" i="2"/>
  <c r="AE166" i="2" s="1"/>
  <c r="AJ167" i="2"/>
  <c r="AK167" i="2" s="1"/>
  <c r="T170" i="2"/>
  <c r="U170" i="2" s="1"/>
  <c r="Y170" i="2"/>
  <c r="Z170" i="2" s="1"/>
  <c r="AD170" i="2"/>
  <c r="AE170" i="2" s="1"/>
  <c r="AJ139" i="2"/>
  <c r="AK139" i="2" s="1"/>
  <c r="AJ145" i="2"/>
  <c r="AK145" i="2" s="1"/>
  <c r="AJ153" i="2"/>
  <c r="AK153" i="2" s="1"/>
  <c r="AJ141" i="2"/>
  <c r="AK141" i="2" s="1"/>
  <c r="AJ147" i="2"/>
  <c r="AK147" i="2" s="1"/>
  <c r="AJ151" i="2"/>
  <c r="AK151" i="2" s="1"/>
  <c r="AJ137" i="2"/>
  <c r="AK137" i="2" s="1"/>
  <c r="AJ143" i="2"/>
  <c r="AK143" i="2" s="1"/>
  <c r="AJ149" i="2"/>
  <c r="AK149" i="2" s="1"/>
  <c r="AJ140" i="2"/>
  <c r="AK140" i="2" s="1"/>
  <c r="AJ138" i="2"/>
  <c r="AK138" i="2" s="1"/>
  <c r="AJ142" i="2"/>
  <c r="AK142" i="2" s="1"/>
  <c r="AJ144" i="2"/>
  <c r="AK144" i="2" s="1"/>
  <c r="AJ146" i="2"/>
  <c r="AK146" i="2" s="1"/>
  <c r="AJ148" i="2"/>
  <c r="AK148" i="2" s="1"/>
  <c r="AJ150" i="2"/>
  <c r="AK150" i="2" s="1"/>
  <c r="AJ152" i="2"/>
  <c r="AK152" i="2" s="1"/>
  <c r="AD138" i="2"/>
  <c r="AE138" i="2" s="1"/>
  <c r="AD140" i="2"/>
  <c r="AE140" i="2" s="1"/>
  <c r="AD146" i="2"/>
  <c r="AE146" i="2" s="1"/>
  <c r="AD148" i="2"/>
  <c r="AE148" i="2" s="1"/>
  <c r="AD150" i="2"/>
  <c r="AE150" i="2" s="1"/>
  <c r="AD152" i="2"/>
  <c r="AE152" i="2" s="1"/>
  <c r="AD144" i="2"/>
  <c r="AE144" i="2" s="1"/>
  <c r="AD142" i="2"/>
  <c r="AE142" i="2" s="1"/>
  <c r="AD143" i="2"/>
  <c r="AE143" i="2" s="1"/>
  <c r="AD137" i="2"/>
  <c r="AE137" i="2" s="1"/>
  <c r="AD141" i="2"/>
  <c r="AE141" i="2" s="1"/>
  <c r="AD145" i="2"/>
  <c r="AE145" i="2" s="1"/>
  <c r="AD149" i="2"/>
  <c r="AE149" i="2" s="1"/>
  <c r="AD153" i="2"/>
  <c r="AE153" i="2" s="1"/>
  <c r="AD139" i="2"/>
  <c r="AE139" i="2" s="1"/>
  <c r="AD147" i="2"/>
  <c r="AE147" i="2" s="1"/>
  <c r="AD151" i="2"/>
  <c r="AE151" i="2" s="1"/>
  <c r="Y152" i="2"/>
  <c r="Z152" i="2" s="1"/>
  <c r="Y153" i="2"/>
  <c r="Z153" i="2" s="1"/>
  <c r="Y137" i="2"/>
  <c r="Z137" i="2" s="1"/>
  <c r="Y140" i="2"/>
  <c r="Z140" i="2" s="1"/>
  <c r="Y143" i="2"/>
  <c r="Z143" i="2" s="1"/>
  <c r="Y146" i="2"/>
  <c r="Z146" i="2" s="1"/>
  <c r="Y148" i="2"/>
  <c r="Z148" i="2" s="1"/>
  <c r="Y151" i="2"/>
  <c r="Z151" i="2" s="1"/>
  <c r="Y138" i="2"/>
  <c r="Z138" i="2" s="1"/>
  <c r="Y142" i="2"/>
  <c r="Z142" i="2" s="1"/>
  <c r="Y144" i="2"/>
  <c r="Z144" i="2" s="1"/>
  <c r="Y147" i="2"/>
  <c r="Z147" i="2" s="1"/>
  <c r="Y150" i="2"/>
  <c r="Z150" i="2" s="1"/>
  <c r="Y139" i="2"/>
  <c r="Z139" i="2" s="1"/>
  <c r="Y141" i="2"/>
  <c r="Z141" i="2" s="1"/>
  <c r="Y145" i="2"/>
  <c r="Z145" i="2" s="1"/>
  <c r="Y149" i="2"/>
  <c r="Z149" i="2" s="1"/>
  <c r="T141" i="2"/>
  <c r="U141" i="2" s="1"/>
  <c r="T139" i="2"/>
  <c r="U139" i="2" s="1"/>
  <c r="T147" i="2"/>
  <c r="U147" i="2" s="1"/>
  <c r="T149" i="2"/>
  <c r="U149" i="2" s="1"/>
  <c r="T145" i="2"/>
  <c r="U145" i="2" s="1"/>
  <c r="T151" i="2"/>
  <c r="U151" i="2" s="1"/>
  <c r="T143" i="2"/>
  <c r="U143" i="2" s="1"/>
  <c r="T153" i="2"/>
  <c r="U153" i="2" s="1"/>
  <c r="T140" i="2"/>
  <c r="U140" i="2" s="1"/>
  <c r="T148" i="2"/>
  <c r="U148" i="2" s="1"/>
  <c r="T152" i="2"/>
  <c r="U152" i="2" s="1"/>
  <c r="T144" i="2"/>
  <c r="U144" i="2" s="1"/>
  <c r="T138" i="2"/>
  <c r="U138" i="2" s="1"/>
  <c r="T146" i="2"/>
  <c r="U146" i="2" s="1"/>
  <c r="T150" i="2"/>
  <c r="U150" i="2" s="1"/>
  <c r="T142" i="2"/>
  <c r="U142" i="2" s="1"/>
  <c r="AM19" i="2"/>
  <c r="AF19" i="2"/>
  <c r="AB19" i="2"/>
  <c r="W19" i="2"/>
  <c r="R19" i="2"/>
  <c r="AM18" i="2"/>
  <c r="AF18" i="2"/>
  <c r="AB18" i="2"/>
  <c r="W18" i="2"/>
  <c r="R18" i="2"/>
  <c r="AI213" i="2"/>
  <c r="AI214" i="2"/>
  <c r="AI192" i="2"/>
  <c r="AI208" i="2"/>
  <c r="AI177" i="2"/>
  <c r="AI193" i="2"/>
  <c r="AI209" i="2"/>
  <c r="AI172" i="2"/>
  <c r="AI197" i="2"/>
  <c r="AI188" i="2"/>
  <c r="AI204" i="2"/>
  <c r="AI173" i="2"/>
  <c r="AI189" i="2"/>
  <c r="AI205" i="2"/>
  <c r="AI184" i="2"/>
  <c r="AI200" i="2"/>
  <c r="AI176" i="2"/>
  <c r="AI185" i="2"/>
  <c r="AI201" i="2"/>
  <c r="AI180" i="2"/>
  <c r="AI196" i="2"/>
  <c r="AI181" i="2"/>
  <c r="AI161" i="2"/>
  <c r="AI157" i="2"/>
  <c r="AI169" i="2"/>
  <c r="AG171" i="2"/>
  <c r="G171" i="2" s="1"/>
  <c r="AI165" i="2"/>
  <c r="AG143" i="2"/>
  <c r="G143" i="2" s="1"/>
  <c r="AG141" i="2"/>
  <c r="G141" i="2" s="1"/>
  <c r="AG149" i="2"/>
  <c r="G149" i="2" s="1"/>
  <c r="AG139" i="2"/>
  <c r="G139" i="2" s="1"/>
  <c r="AG147" i="2"/>
  <c r="G147" i="2" s="1"/>
  <c r="AG137" i="2"/>
  <c r="G137" i="2" s="1"/>
  <c r="AG145" i="2"/>
  <c r="G145" i="2" s="1"/>
  <c r="AJ214" i="2" l="1"/>
  <c r="AK214" i="2" s="1"/>
  <c r="AJ213" i="2"/>
  <c r="AK213" i="2" s="1"/>
  <c r="AJ181" i="2"/>
  <c r="AK181" i="2" s="1"/>
  <c r="AJ196" i="2"/>
  <c r="AK196" i="2" s="1"/>
  <c r="AJ180" i="2"/>
  <c r="AK180" i="2" s="1"/>
  <c r="AJ201" i="2"/>
  <c r="AK201" i="2" s="1"/>
  <c r="AJ185" i="2"/>
  <c r="AK185" i="2" s="1"/>
  <c r="AJ176" i="2"/>
  <c r="AK176" i="2" s="1"/>
  <c r="AJ200" i="2"/>
  <c r="AK200" i="2" s="1"/>
  <c r="AJ184" i="2"/>
  <c r="AK184" i="2" s="1"/>
  <c r="AJ205" i="2"/>
  <c r="AK205" i="2" s="1"/>
  <c r="AJ189" i="2"/>
  <c r="AK189" i="2" s="1"/>
  <c r="AJ173" i="2"/>
  <c r="AK173" i="2" s="1"/>
  <c r="AJ204" i="2"/>
  <c r="AK204" i="2" s="1"/>
  <c r="AJ188" i="2"/>
  <c r="AK188" i="2" s="1"/>
  <c r="AJ197" i="2"/>
  <c r="AK197" i="2" s="1"/>
  <c r="AJ172" i="2"/>
  <c r="AK172" i="2" s="1"/>
  <c r="AJ209" i="2"/>
  <c r="AK209" i="2" s="1"/>
  <c r="AJ193" i="2"/>
  <c r="AK193" i="2" s="1"/>
  <c r="AJ177" i="2"/>
  <c r="AK177" i="2" s="1"/>
  <c r="AJ208" i="2"/>
  <c r="AK208" i="2" s="1"/>
  <c r="AJ192" i="2"/>
  <c r="AK192" i="2" s="1"/>
  <c r="AJ165" i="2"/>
  <c r="AK165" i="2" s="1"/>
  <c r="AJ169" i="2"/>
  <c r="AK169" i="2" s="1"/>
  <c r="AJ157" i="2"/>
  <c r="AK157" i="2" s="1"/>
  <c r="AJ161" i="2"/>
  <c r="AK161" i="2" s="1"/>
  <c r="AM17" i="2"/>
  <c r="AF17" i="2"/>
  <c r="AB17" i="2"/>
  <c r="W17" i="2"/>
  <c r="R17" i="2"/>
  <c r="R686" i="1" l="1"/>
  <c r="R685" i="1"/>
  <c r="R684" i="1"/>
  <c r="R683" i="1"/>
  <c r="R682" i="1"/>
  <c r="R681" i="1"/>
  <c r="R680" i="1"/>
  <c r="R679" i="1"/>
  <c r="R678" i="1"/>
  <c r="R677" i="1"/>
  <c r="R676" i="1"/>
  <c r="R675" i="1"/>
  <c r="R674" i="1"/>
  <c r="R673" i="1"/>
  <c r="R672" i="1"/>
  <c r="R671" i="1"/>
  <c r="R670" i="1"/>
  <c r="R669" i="1"/>
  <c r="R668" i="1"/>
  <c r="R66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1" i="1"/>
  <c r="Q491" i="1"/>
  <c r="R490" i="1"/>
  <c r="Q490"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8" i="1"/>
  <c r="Q468" i="1"/>
  <c r="R467" i="1"/>
  <c r="Q467"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5" i="1"/>
  <c r="Q445" i="1"/>
  <c r="R444" i="1"/>
  <c r="Q444"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2" i="1"/>
  <c r="Q422" i="1"/>
  <c r="R421" i="1"/>
  <c r="Q421" i="1"/>
  <c r="R420" i="1"/>
  <c r="Q420" i="1"/>
  <c r="R419" i="1"/>
  <c r="Q419" i="1"/>
  <c r="R418" i="1"/>
  <c r="Q418" i="1"/>
  <c r="R417" i="1"/>
  <c r="Q417" i="1"/>
  <c r="R416" i="1"/>
  <c r="Q416" i="1"/>
  <c r="R415" i="1"/>
  <c r="Q415" i="1"/>
  <c r="R414" i="1"/>
  <c r="Q414" i="1"/>
  <c r="R413" i="1"/>
  <c r="Q413" i="1"/>
  <c r="R412" i="1"/>
  <c r="Q412" i="1"/>
  <c r="R411" i="1"/>
  <c r="Q411" i="1"/>
  <c r="R410" i="1"/>
  <c r="Q410" i="1"/>
  <c r="R409" i="1"/>
  <c r="Q409"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7" i="1"/>
  <c r="Q377" i="1"/>
  <c r="R376" i="1"/>
  <c r="Q376" i="1"/>
  <c r="R375" i="1"/>
  <c r="Q375" i="1"/>
  <c r="R374" i="1"/>
  <c r="Q374" i="1"/>
  <c r="R373" i="1"/>
  <c r="Q373" i="1"/>
  <c r="R372" i="1"/>
  <c r="Q372" i="1"/>
  <c r="R371" i="1"/>
  <c r="Q371" i="1"/>
  <c r="R370" i="1"/>
  <c r="Q370" i="1"/>
  <c r="R369" i="1"/>
  <c r="Q369" i="1"/>
  <c r="R368" i="1"/>
  <c r="Q368" i="1"/>
  <c r="R367" i="1"/>
  <c r="Q367" i="1"/>
  <c r="R366" i="1"/>
  <c r="Q366" i="1"/>
  <c r="R365" i="1"/>
  <c r="Q365" i="1"/>
  <c r="R364" i="1"/>
  <c r="Q364" i="1"/>
  <c r="R363" i="1"/>
  <c r="Q363" i="1"/>
  <c r="R362" i="1"/>
  <c r="Q362" i="1"/>
  <c r="R361" i="1"/>
  <c r="Q361" i="1"/>
  <c r="R360" i="1"/>
  <c r="Q360" i="1"/>
  <c r="R359" i="1"/>
  <c r="Q359" i="1"/>
  <c r="R358" i="1"/>
  <c r="Q358" i="1"/>
  <c r="R357" i="1"/>
  <c r="Q357" i="1"/>
  <c r="R356" i="1"/>
  <c r="Q356" i="1"/>
  <c r="R355" i="1"/>
  <c r="Q355" i="1"/>
  <c r="R354" i="1"/>
  <c r="Q354" i="1"/>
  <c r="R353" i="1"/>
  <c r="Q353" i="1"/>
  <c r="R352" i="1"/>
  <c r="Q352" i="1"/>
  <c r="R351" i="1"/>
  <c r="Q351" i="1"/>
  <c r="R350" i="1"/>
  <c r="Q350" i="1"/>
  <c r="R349" i="1"/>
  <c r="Q349" i="1"/>
  <c r="R348" i="1"/>
  <c r="Q348" i="1"/>
  <c r="R347" i="1"/>
  <c r="Q347" i="1"/>
  <c r="R346" i="1"/>
  <c r="Q346" i="1"/>
  <c r="R345" i="1"/>
  <c r="Q345" i="1"/>
  <c r="R344" i="1"/>
  <c r="Q344" i="1"/>
  <c r="R340" i="1"/>
  <c r="Q340" i="1"/>
  <c r="R339" i="1"/>
  <c r="Q339" i="1"/>
  <c r="R338" i="1"/>
  <c r="Q338" i="1"/>
  <c r="R337" i="1"/>
  <c r="Q337" i="1"/>
  <c r="R336" i="1"/>
  <c r="Q336" i="1"/>
  <c r="R335" i="1"/>
  <c r="Q335" i="1"/>
  <c r="R334" i="1"/>
  <c r="Q334" i="1"/>
  <c r="R333" i="1"/>
  <c r="Q333" i="1"/>
  <c r="R332" i="1"/>
  <c r="Q332" i="1"/>
  <c r="R331" i="1"/>
  <c r="Q331" i="1"/>
  <c r="R330" i="1"/>
  <c r="Q330" i="1"/>
  <c r="R329" i="1"/>
  <c r="Q329" i="1"/>
  <c r="R328" i="1"/>
  <c r="Q328" i="1"/>
  <c r="R327" i="1"/>
  <c r="Q327" i="1"/>
  <c r="R326" i="1"/>
  <c r="Q326" i="1"/>
  <c r="R325" i="1"/>
  <c r="Q325" i="1"/>
  <c r="R324" i="1"/>
  <c r="Q324" i="1"/>
  <c r="R323" i="1"/>
  <c r="Q323" i="1"/>
  <c r="R322" i="1"/>
  <c r="Q322" i="1"/>
  <c r="R321" i="1"/>
  <c r="Q321" i="1"/>
  <c r="R320" i="1"/>
  <c r="Q320"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4" i="1"/>
  <c r="Q304" i="1"/>
  <c r="R303" i="1"/>
  <c r="Q303" i="1"/>
  <c r="R302" i="1"/>
  <c r="Q302" i="1"/>
  <c r="R301" i="1"/>
  <c r="Q301" i="1"/>
  <c r="R300" i="1"/>
  <c r="Q300" i="1"/>
  <c r="R299" i="1"/>
  <c r="Q299" i="1"/>
  <c r="R298" i="1"/>
  <c r="Q298" i="1"/>
  <c r="R297" i="1"/>
  <c r="Q297" i="1"/>
  <c r="R296" i="1"/>
  <c r="Q296" i="1"/>
  <c r="R295" i="1"/>
  <c r="Q295" i="1"/>
  <c r="R294" i="1"/>
  <c r="Q294" i="1"/>
  <c r="R293" i="1"/>
  <c r="Q293" i="1"/>
  <c r="R292" i="1"/>
  <c r="Q292" i="1"/>
  <c r="R291" i="1"/>
  <c r="Q291" i="1"/>
  <c r="R290" i="1"/>
  <c r="Q290" i="1"/>
  <c r="R289" i="1"/>
  <c r="Q289" i="1"/>
  <c r="R288" i="1"/>
  <c r="Q288" i="1"/>
  <c r="R287" i="1"/>
  <c r="Q287" i="1"/>
  <c r="R286" i="1"/>
  <c r="Q286" i="1"/>
  <c r="R285" i="1"/>
  <c r="Q285" i="1"/>
  <c r="R284" i="1"/>
  <c r="Q284" i="1"/>
  <c r="R283" i="1"/>
  <c r="Q283" i="1"/>
  <c r="R282" i="1"/>
  <c r="Q282" i="1"/>
  <c r="R281" i="1"/>
  <c r="Q281" i="1"/>
  <c r="Q261"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0" i="1"/>
  <c r="Q230" i="1"/>
  <c r="R229" i="1"/>
  <c r="Q229"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87" i="1"/>
  <c r="Q87" i="1"/>
  <c r="R86" i="1"/>
  <c r="Q86" i="1"/>
  <c r="R85" i="1"/>
  <c r="Q85" i="1"/>
  <c r="R84" i="1"/>
  <c r="Q84" i="1"/>
  <c r="R83" i="1"/>
  <c r="Q83" i="1"/>
  <c r="R82" i="1"/>
  <c r="Q82" i="1"/>
  <c r="R81" i="1"/>
  <c r="Q81" i="1"/>
  <c r="R80" i="1"/>
  <c r="Q80" i="1"/>
  <c r="R79" i="1"/>
  <c r="Q79" i="1"/>
  <c r="R78" i="1"/>
  <c r="Q78" i="1"/>
  <c r="R77" i="1"/>
  <c r="Q77"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6" i="1"/>
  <c r="Q6" i="1"/>
  <c r="R5" i="1"/>
  <c r="Q5" i="1"/>
  <c r="R4" i="1"/>
  <c r="Q4" i="1"/>
  <c r="R3" i="1"/>
  <c r="Q3" i="1"/>
  <c r="R2" i="1"/>
  <c r="Q2"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29" i="1"/>
  <c r="L629" i="1"/>
  <c r="M628" i="1"/>
  <c r="L628" i="1"/>
  <c r="M627" i="1"/>
  <c r="L627" i="1"/>
  <c r="M626" i="1"/>
  <c r="L626" i="1"/>
  <c r="M625" i="1"/>
  <c r="L625" i="1"/>
  <c r="M624" i="1"/>
  <c r="L624" i="1"/>
  <c r="M623" i="1"/>
  <c r="L62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23" i="1"/>
  <c r="L223"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4" i="1"/>
  <c r="L194" i="1"/>
  <c r="M193" i="1"/>
  <c r="L193"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48" i="1"/>
  <c r="L148" i="1"/>
  <c r="M147" i="1"/>
  <c r="L147" i="1"/>
  <c r="M146" i="1"/>
  <c r="L146" i="1"/>
  <c r="M145" i="1"/>
  <c r="L145" i="1"/>
  <c r="M144" i="1"/>
  <c r="L144" i="1"/>
  <c r="M143" i="1"/>
  <c r="L143" i="1"/>
  <c r="M142" i="1"/>
  <c r="L142" i="1"/>
  <c r="M128" i="1"/>
  <c r="L128" i="1"/>
  <c r="M127" i="1"/>
  <c r="L127" i="1"/>
  <c r="M126" i="1"/>
  <c r="L126" i="1"/>
  <c r="M125" i="1"/>
  <c r="L125"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6" i="1"/>
  <c r="L6" i="1"/>
  <c r="M5" i="1"/>
  <c r="L5" i="1"/>
  <c r="M4" i="1"/>
  <c r="L4" i="1"/>
  <c r="M3" i="1"/>
  <c r="L3" i="1"/>
  <c r="M2" i="1"/>
  <c r="L2" i="1"/>
  <c r="I324" i="1"/>
  <c r="H324" i="1"/>
  <c r="I322" i="1"/>
  <c r="H322" i="1"/>
  <c r="I321" i="1"/>
  <c r="H321" i="1"/>
  <c r="I320" i="1"/>
  <c r="H320" i="1"/>
  <c r="I319" i="1"/>
  <c r="H319" i="1"/>
  <c r="I318" i="1"/>
  <c r="H318" i="1"/>
  <c r="I317" i="1"/>
  <c r="H317" i="1"/>
  <c r="I316" i="1"/>
  <c r="H316" i="1"/>
  <c r="I297" i="1"/>
  <c r="H297" i="1"/>
  <c r="I296" i="1"/>
  <c r="H296" i="1"/>
  <c r="I295" i="1"/>
  <c r="H295" i="1"/>
  <c r="I294" i="1"/>
  <c r="H294" i="1"/>
  <c r="I293" i="1"/>
  <c r="H293" i="1"/>
  <c r="I292" i="1"/>
  <c r="H292" i="1"/>
  <c r="I291" i="1"/>
  <c r="H291" i="1"/>
  <c r="I290" i="1"/>
  <c r="H29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H165"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0" i="1"/>
  <c r="H140" i="1"/>
  <c r="I139" i="1"/>
  <c r="H139"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2" i="1"/>
  <c r="H112" i="1"/>
  <c r="I111" i="1"/>
  <c r="H111" i="1"/>
  <c r="H110" i="1"/>
  <c r="H109" i="1"/>
  <c r="I108" i="1"/>
  <c r="H108" i="1"/>
  <c r="I107" i="1"/>
  <c r="H107" i="1"/>
  <c r="I106" i="1"/>
  <c r="H106" i="1"/>
  <c r="I105" i="1"/>
  <c r="H105" i="1"/>
  <c r="I104" i="1"/>
  <c r="H104" i="1"/>
  <c r="I103" i="1"/>
  <c r="H103" i="1"/>
  <c r="I102" i="1"/>
  <c r="H102" i="1"/>
  <c r="I101" i="1"/>
  <c r="H101"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23" i="1"/>
  <c r="H23" i="1"/>
  <c r="I22" i="1"/>
  <c r="H22" i="1"/>
  <c r="I21" i="1"/>
  <c r="H21" i="1"/>
  <c r="I20" i="1"/>
  <c r="H20" i="1"/>
  <c r="I19" i="1"/>
  <c r="H19" i="1"/>
  <c r="I18" i="1"/>
  <c r="H18" i="1"/>
  <c r="I17" i="1"/>
  <c r="H17" i="1"/>
  <c r="I16" i="1"/>
  <c r="H16" i="1"/>
  <c r="I6" i="1"/>
  <c r="H6" i="1"/>
  <c r="I5" i="1"/>
  <c r="H5" i="1"/>
  <c r="I4" i="1"/>
  <c r="H4" i="1"/>
  <c r="I3" i="1"/>
  <c r="H3" i="1"/>
  <c r="I2" i="1"/>
  <c r="H2"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5" i="1"/>
  <c r="D15" i="1"/>
  <c r="E14" i="1"/>
  <c r="D14" i="1"/>
  <c r="E13" i="1"/>
  <c r="D13" i="1"/>
  <c r="E12" i="1"/>
  <c r="D12" i="1"/>
  <c r="E11" i="1"/>
  <c r="D11" i="1"/>
  <c r="E10" i="1"/>
  <c r="D10" i="1"/>
  <c r="E9" i="1"/>
  <c r="D9" i="1"/>
  <c r="E8" i="1"/>
  <c r="D8" i="1"/>
  <c r="E7" i="1"/>
  <c r="D7" i="1"/>
  <c r="E4" i="1"/>
  <c r="D4" i="1"/>
  <c r="E3" i="1"/>
  <c r="D3" i="1"/>
  <c r="E2" i="1"/>
  <c r="D2" i="1"/>
  <c r="A2"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N20" i="2"/>
  <c r="AN21" i="2"/>
  <c r="AN22" i="2"/>
  <c r="AN23" i="2"/>
  <c r="AN24" i="2"/>
  <c r="AN127" i="2"/>
  <c r="AN126" i="2"/>
  <c r="AN128" i="2"/>
  <c r="AN129" i="2"/>
  <c r="AN130" i="2"/>
  <c r="AN131" i="2"/>
  <c r="AN132" i="2"/>
  <c r="AN133" i="2"/>
  <c r="AN134" i="2"/>
  <c r="AN135" i="2"/>
  <c r="AN136" i="2"/>
  <c r="S19" i="2"/>
  <c r="S20" i="2"/>
  <c r="S135" i="2"/>
  <c r="S131" i="2"/>
  <c r="S127" i="2"/>
  <c r="S133" i="2"/>
  <c r="S126" i="2"/>
  <c r="S132" i="2"/>
  <c r="S128" i="2"/>
  <c r="S24" i="2"/>
  <c r="S136" i="2"/>
  <c r="S23" i="2"/>
  <c r="S129" i="2"/>
  <c r="S22" i="2"/>
  <c r="S137" i="2"/>
  <c r="S134" i="2"/>
  <c r="S21" i="2"/>
  <c r="S130" i="2"/>
  <c r="AI20" i="2"/>
  <c r="AC22" i="2"/>
  <c r="AC23" i="2"/>
  <c r="AC24" i="2"/>
  <c r="AC126" i="2"/>
  <c r="AC127" i="2"/>
  <c r="AC128" i="2"/>
  <c r="AC129" i="2"/>
  <c r="AC130" i="2"/>
  <c r="AC131" i="2"/>
  <c r="AC132" i="2"/>
  <c r="AC133" i="2"/>
  <c r="AC134" i="2"/>
  <c r="AC135" i="2"/>
  <c r="AC136" i="2"/>
  <c r="X20" i="2"/>
  <c r="X21" i="2"/>
  <c r="X22" i="2"/>
  <c r="X23" i="2"/>
  <c r="X24" i="2"/>
  <c r="X126" i="2"/>
  <c r="X127" i="2"/>
  <c r="X128" i="2"/>
  <c r="X130" i="2"/>
  <c r="X134" i="2"/>
  <c r="X129" i="2"/>
  <c r="X131" i="2"/>
  <c r="X133" i="2"/>
  <c r="X132" i="2"/>
  <c r="X136" i="2"/>
  <c r="X135" i="2"/>
  <c r="AG131" i="2"/>
  <c r="AG133" i="2"/>
  <c r="AG135" i="2"/>
  <c r="AG132" i="2"/>
  <c r="AG134" i="2"/>
  <c r="AG136" i="2"/>
  <c r="AI23" i="2"/>
  <c r="AI21" i="2"/>
  <c r="AI22" i="2"/>
  <c r="AI24" i="2"/>
  <c r="AI126" i="2"/>
  <c r="AI127" i="2"/>
  <c r="AI128" i="2"/>
  <c r="AI129" i="2"/>
  <c r="AI130" i="2"/>
  <c r="AI131" i="2"/>
  <c r="AI132" i="2"/>
  <c r="AI133" i="2"/>
  <c r="AI134" i="2"/>
  <c r="AI135" i="2"/>
  <c r="AI136" i="2"/>
  <c r="AN19" i="2"/>
  <c r="AG24" i="2"/>
  <c r="AG127" i="2"/>
  <c r="AG129" i="2"/>
  <c r="AG126" i="2"/>
  <c r="AG128" i="2"/>
  <c r="AG130" i="2"/>
  <c r="AG20" i="2"/>
  <c r="AG21" i="2"/>
  <c r="AG22" i="2"/>
  <c r="AG23" i="2"/>
  <c r="AC19" i="2"/>
  <c r="AC20" i="2"/>
  <c r="AC21" i="2"/>
  <c r="AG19" i="2"/>
  <c r="X19" i="2"/>
  <c r="AI19" i="2"/>
  <c r="AN18" i="2"/>
  <c r="AC18" i="2"/>
  <c r="AG17" i="2"/>
  <c r="AN17" i="2"/>
  <c r="AC17" i="2"/>
  <c r="AI17" i="2"/>
  <c r="X18" i="2"/>
  <c r="AI18" i="2"/>
  <c r="S18" i="2"/>
  <c r="X17" i="2"/>
  <c r="AG18" i="2"/>
  <c r="S17" i="2"/>
  <c r="G17" i="2" l="1"/>
  <c r="I17" i="2"/>
  <c r="N17" i="2" s="1"/>
  <c r="Y135" i="2"/>
  <c r="Z135" i="2" s="1"/>
  <c r="Y136" i="2"/>
  <c r="Z136" i="2" s="1"/>
  <c r="Y132" i="2"/>
  <c r="Z132" i="2" s="1"/>
  <c r="Y133" i="2"/>
  <c r="Z133" i="2" s="1"/>
  <c r="Y131" i="2"/>
  <c r="Z131" i="2" s="1"/>
  <c r="Y129" i="2"/>
  <c r="Z129" i="2" s="1"/>
  <c r="Y134" i="2"/>
  <c r="Z134" i="2" s="1"/>
  <c r="Y130" i="2"/>
  <c r="Z130" i="2" s="1"/>
  <c r="Y128" i="2"/>
  <c r="Z128" i="2" s="1"/>
  <c r="Y127" i="2"/>
  <c r="Z127" i="2" s="1"/>
  <c r="Y126" i="2"/>
  <c r="Z126" i="2" s="1"/>
  <c r="Y24" i="2"/>
  <c r="Z24" i="2" s="1"/>
  <c r="Y23" i="2"/>
  <c r="Z23" i="2" s="1"/>
  <c r="Y22" i="2"/>
  <c r="Z22" i="2" s="1"/>
  <c r="Y21" i="2"/>
  <c r="Z21" i="2" s="1"/>
  <c r="Y20" i="2"/>
  <c r="Z20" i="2" s="1"/>
  <c r="I136" i="2"/>
  <c r="N136" i="2" s="1"/>
  <c r="I135" i="2"/>
  <c r="N135" i="2" s="1"/>
  <c r="I134" i="2"/>
  <c r="N134" i="2" s="1"/>
  <c r="I133" i="2"/>
  <c r="N133" i="2" s="1"/>
  <c r="I132" i="2"/>
  <c r="N132" i="2" s="1"/>
  <c r="I131" i="2"/>
  <c r="N131" i="2" s="1"/>
  <c r="I130" i="2"/>
  <c r="N130" i="2" s="1"/>
  <c r="I129" i="2"/>
  <c r="N129" i="2" s="1"/>
  <c r="I128" i="2"/>
  <c r="N128" i="2" s="1"/>
  <c r="I126" i="2"/>
  <c r="N126" i="2" s="1"/>
  <c r="I127" i="2"/>
  <c r="N127" i="2" s="1"/>
  <c r="I24" i="2"/>
  <c r="N24" i="2" s="1"/>
  <c r="I23" i="2"/>
  <c r="N23" i="2" s="1"/>
  <c r="I22" i="2"/>
  <c r="N22" i="2" s="1"/>
  <c r="I21" i="2"/>
  <c r="N21" i="2" s="1"/>
  <c r="I20" i="2"/>
  <c r="N20" i="2" s="1"/>
  <c r="T127" i="2"/>
  <c r="U127" i="2" s="1"/>
  <c r="T129" i="2"/>
  <c r="U129" i="2" s="1"/>
  <c r="T24" i="2"/>
  <c r="U24" i="2" s="1"/>
  <c r="T23" i="2"/>
  <c r="U23" i="2" s="1"/>
  <c r="T133" i="2"/>
  <c r="U133" i="2" s="1"/>
  <c r="T137" i="2"/>
  <c r="U137" i="2" s="1"/>
  <c r="T135" i="2"/>
  <c r="U135" i="2" s="1"/>
  <c r="T136" i="2"/>
  <c r="U136" i="2" s="1"/>
  <c r="T128" i="2"/>
  <c r="U128" i="2" s="1"/>
  <c r="T20" i="2"/>
  <c r="U20" i="2" s="1"/>
  <c r="T132" i="2"/>
  <c r="U132" i="2" s="1"/>
  <c r="T130" i="2"/>
  <c r="U130" i="2" s="1"/>
  <c r="T22" i="2"/>
  <c r="U22" i="2" s="1"/>
  <c r="T134" i="2"/>
  <c r="U134" i="2" s="1"/>
  <c r="T131" i="2"/>
  <c r="U131" i="2" s="1"/>
  <c r="T21" i="2"/>
  <c r="U21" i="2" s="1"/>
  <c r="T126" i="2"/>
  <c r="U126" i="2" s="1"/>
  <c r="T19" i="2"/>
  <c r="U19" i="2" s="1"/>
  <c r="G136" i="2"/>
  <c r="G134" i="2"/>
  <c r="G132" i="2"/>
  <c r="G135" i="2"/>
  <c r="G133" i="2"/>
  <c r="G131" i="2"/>
  <c r="AD131" i="2"/>
  <c r="AE131" i="2" s="1"/>
  <c r="AD136" i="2"/>
  <c r="AE136" i="2" s="1"/>
  <c r="AD135" i="2"/>
  <c r="AE135" i="2" s="1"/>
  <c r="AD132" i="2"/>
  <c r="AE132" i="2" s="1"/>
  <c r="AD134" i="2"/>
  <c r="AE134" i="2" s="1"/>
  <c r="AD133" i="2"/>
  <c r="AE133" i="2" s="1"/>
  <c r="I19" i="2"/>
  <c r="N19" i="2" s="1"/>
  <c r="AJ136" i="2"/>
  <c r="AK136" i="2" s="1"/>
  <c r="AJ135" i="2"/>
  <c r="AK135" i="2" s="1"/>
  <c r="AJ134" i="2"/>
  <c r="AK134" i="2" s="1"/>
  <c r="AJ133" i="2"/>
  <c r="AK133" i="2" s="1"/>
  <c r="AJ132" i="2"/>
  <c r="AK132" i="2" s="1"/>
  <c r="AJ131" i="2"/>
  <c r="AK131" i="2" s="1"/>
  <c r="AJ130" i="2"/>
  <c r="AK130" i="2" s="1"/>
  <c r="AJ129" i="2"/>
  <c r="AK129" i="2" s="1"/>
  <c r="AJ128" i="2"/>
  <c r="AK128" i="2" s="1"/>
  <c r="AJ127" i="2"/>
  <c r="AK127" i="2" s="1"/>
  <c r="AJ126" i="2"/>
  <c r="AK126" i="2" s="1"/>
  <c r="AJ24" i="2"/>
  <c r="AK24" i="2" s="1"/>
  <c r="AJ22" i="2"/>
  <c r="AK22" i="2" s="1"/>
  <c r="AJ21" i="2"/>
  <c r="AK21" i="2" s="1"/>
  <c r="AJ23" i="2"/>
  <c r="AK23" i="2" s="1"/>
  <c r="AJ20" i="2"/>
  <c r="AK20" i="2" s="1"/>
  <c r="G130" i="2"/>
  <c r="G128" i="2"/>
  <c r="G126" i="2"/>
  <c r="G129" i="2"/>
  <c r="G127" i="2"/>
  <c r="G24" i="2"/>
  <c r="AD126" i="2"/>
  <c r="AE126" i="2" s="1"/>
  <c r="AD130" i="2"/>
  <c r="AE130" i="2" s="1"/>
  <c r="AD24" i="2"/>
  <c r="AE24" i="2" s="1"/>
  <c r="AD129" i="2"/>
  <c r="AE129" i="2" s="1"/>
  <c r="AD128" i="2"/>
  <c r="AE128" i="2" s="1"/>
  <c r="AD127" i="2"/>
  <c r="AE127" i="2" s="1"/>
  <c r="G23" i="2"/>
  <c r="G22" i="2"/>
  <c r="G21" i="2"/>
  <c r="G20" i="2"/>
  <c r="AD23" i="2"/>
  <c r="AE23" i="2" s="1"/>
  <c r="AD22" i="2"/>
  <c r="AE22" i="2" s="1"/>
  <c r="G19" i="2"/>
  <c r="AD21" i="2"/>
  <c r="AE21" i="2" s="1"/>
  <c r="AD20" i="2"/>
  <c r="AE20" i="2" s="1"/>
  <c r="AD19" i="2"/>
  <c r="AE19" i="2" s="1"/>
  <c r="Y19" i="2"/>
  <c r="Z19" i="2" s="1"/>
  <c r="AJ19" i="2"/>
  <c r="AK19" i="2" s="1"/>
  <c r="I18" i="2"/>
  <c r="N18" i="2" s="1"/>
  <c r="G18" i="2"/>
  <c r="AD18" i="2"/>
  <c r="AE18" i="2" s="1"/>
  <c r="AJ18" i="2"/>
  <c r="AK18" i="2" s="1"/>
  <c r="T18" i="2"/>
  <c r="U18" i="2" s="1"/>
  <c r="Y18" i="2"/>
  <c r="Z18" i="2" s="1"/>
  <c r="T17" i="2"/>
  <c r="U17" i="2" s="1"/>
  <c r="Y17" i="2"/>
  <c r="Z17" i="2" s="1"/>
  <c r="AD17" i="2"/>
  <c r="AE17" i="2" s="1"/>
  <c r="AJ17" i="2"/>
  <c r="AK17" i="2" s="1"/>
  <c r="N1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tc={089B8F73-2DD0-4402-A3DD-7A4212B55C96}</author>
  </authors>
  <commentList>
    <comment ref="L16" authorId="0" shapeId="0" xr:uid="{089B8F73-2DD0-4402-A3DD-7A4212B55C96}">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Usar este campo em caso de duplicação de arquivos. Ex. alteração do mesmo arquivo em tarefas distintas dentro do andamento da OF.</t>
        </r>
      </text>
    </comment>
  </commentList>
</comments>
</file>

<file path=xl/sharedStrings.xml><?xml version="1.0" encoding="utf-8"?>
<sst xmlns="http://schemas.openxmlformats.org/spreadsheetml/2006/main" count="4924" uniqueCount="2396">
  <si>
    <t>02.Requisitos de Software</t>
  </si>
  <si>
    <t>03.Design de Processos</t>
  </si>
  <si>
    <t>04.Análise e Projeto de Software</t>
  </si>
  <si>
    <t>05.Implementação de Software</t>
  </si>
  <si>
    <t>06.Teste e Homologação de Software</t>
  </si>
  <si>
    <t>01.01.Usabilidade</t>
  </si>
  <si>
    <t>01.02.Design Sprint</t>
  </si>
  <si>
    <t>01.03.Comunicação</t>
  </si>
  <si>
    <t>02.01.Identificar, consolidar e refinar os requisitos</t>
  </si>
  <si>
    <t>03.01.Modelar Processos</t>
  </si>
  <si>
    <t>04.01.Projetar o Banco de Dados</t>
  </si>
  <si>
    <t>04.02.Projetar a Visão Estruturada</t>
  </si>
  <si>
    <t>04.05.Validação de Caminho de Acesso</t>
  </si>
  <si>
    <t>04.06.Criação de Termos no Glossário Corporativos de Termos</t>
  </si>
  <si>
    <t>04.07.Modelagem estatística</t>
  </si>
  <si>
    <t>05.01.Mapas</t>
  </si>
  <si>
    <t>05.02.Áreas de dados (externas)</t>
  </si>
  <si>
    <t>05.03.Cobol e Natural</t>
  </si>
  <si>
    <t>05.04.Job Control Language (JCL)</t>
  </si>
  <si>
    <t>05.05.Segurança</t>
  </si>
  <si>
    <t>05.06.VisionPlus</t>
  </si>
  <si>
    <t>05.07.DW e Analytics</t>
  </si>
  <si>
    <t>05.08.Assembler</t>
  </si>
  <si>
    <t>05.09.SAS</t>
  </si>
  <si>
    <t>05.10.Plataforma Distribuída</t>
  </si>
  <si>
    <t>05.11.BMC AR SYSTEM</t>
  </si>
  <si>
    <t>05.12.Portal Server</t>
  </si>
  <si>
    <t>05.13.Automação Bancária e Terminais</t>
  </si>
  <si>
    <t>05.14.Formulários de Impressão</t>
  </si>
  <si>
    <t>05.15.Software de Infraestrutura</t>
  </si>
  <si>
    <t>05.16.Mobile</t>
  </si>
  <si>
    <t>05.17.Tarefas correlacionadas à Implementação</t>
  </si>
  <si>
    <t>05.18.HP Service Manager</t>
  </si>
  <si>
    <t>05.19.Serviços de integração externa</t>
  </si>
  <si>
    <t>06.01.Planejar, especificar, preparar, executar manualmente e avaliar os testes de sistema funcionais (caixa preta) e de compatibilidade</t>
  </si>
  <si>
    <t>06.02.Planejar, especificar, codificar, preparar, executar e avaliar os testes funcionais Automatizados</t>
  </si>
  <si>
    <t xml:space="preserve"> </t>
  </si>
  <si>
    <t>01.01.06.01.N/A</t>
  </si>
  <si>
    <t>01.02.01.01.N/A</t>
  </si>
  <si>
    <t>01.02.02.01.N/A</t>
  </si>
  <si>
    <t>01.02.03.01.N/A</t>
  </si>
  <si>
    <t>01.03.01.01.Baixa</t>
  </si>
  <si>
    <t>01.03.01.02.Média</t>
  </si>
  <si>
    <t>01.03.01.03.Alta</t>
  </si>
  <si>
    <t>01.03.02.01.Baixa</t>
  </si>
  <si>
    <t>01.03.02.02.Média</t>
  </si>
  <si>
    <t>01.03.02.03.Alta</t>
  </si>
  <si>
    <t>01.03.03.01.Baixa</t>
  </si>
  <si>
    <t>01.03.03.02.Média</t>
  </si>
  <si>
    <t>01.03.03.03.Alta</t>
  </si>
  <si>
    <t>01.03.04.01.Baixa</t>
  </si>
  <si>
    <t>01.03.04.02.Média</t>
  </si>
  <si>
    <t>01.03.04.03.Alta</t>
  </si>
  <si>
    <t>01.03.05.01.Baixa</t>
  </si>
  <si>
    <t>01.03.05.02.Média</t>
  </si>
  <si>
    <t>01.03.05.03.Alta</t>
  </si>
  <si>
    <t>02.01.04.01.N/A</t>
  </si>
  <si>
    <t>02.01.05.01.N/A</t>
  </si>
  <si>
    <t>02.01.06.01.N/A</t>
  </si>
  <si>
    <t>02.01.07.01.N/A</t>
  </si>
  <si>
    <t>02.01.08.01.N/A</t>
  </si>
  <si>
    <t>02.01.09.01.N/A</t>
  </si>
  <si>
    <t>02.01.10.01.N/A</t>
  </si>
  <si>
    <t>02.01.11.01.Baixa</t>
  </si>
  <si>
    <t>02.01.11.02.Alta</t>
  </si>
  <si>
    <t>02.01.12.01.Baixa</t>
  </si>
  <si>
    <t>02.01.12.02.Alta</t>
  </si>
  <si>
    <t>03.01.01.01.N/A</t>
  </si>
  <si>
    <t>03.01.02.01.N/A</t>
  </si>
  <si>
    <t>04.01.01.01.N/A</t>
  </si>
  <si>
    <t>04.01.02.01.N/A</t>
  </si>
  <si>
    <t>04.01.03.01.N/A</t>
  </si>
  <si>
    <t>04.01.04.01.N/A</t>
  </si>
  <si>
    <t>04.02.01.01.N/A</t>
  </si>
  <si>
    <t>04.02.02.01.N/A</t>
  </si>
  <si>
    <t>04.05.01.01.N/A</t>
  </si>
  <si>
    <t>04.05.02.01.N/A</t>
  </si>
  <si>
    <t>04.06.01.01.N/A</t>
  </si>
  <si>
    <t>04.06.02.01.N/A</t>
  </si>
  <si>
    <t>04.06.03.01.N/A</t>
  </si>
  <si>
    <t>04.06.04.01.N/A</t>
  </si>
  <si>
    <t>04.07.01.01.N/A</t>
  </si>
  <si>
    <t>04.07.02.01.N/A</t>
  </si>
  <si>
    <t>04.07.03.01.N/A</t>
  </si>
  <si>
    <t>04.07.04.01.N/A</t>
  </si>
  <si>
    <t>04.07.05.01.N/A</t>
  </si>
  <si>
    <t>04.07.06.01.N/A</t>
  </si>
  <si>
    <t>05.03.03.01.N/A</t>
  </si>
  <si>
    <t>05.03.06.01.N/A</t>
  </si>
  <si>
    <t>05.04.03.01.N/A</t>
  </si>
  <si>
    <t>05.04.06.01.N/A</t>
  </si>
  <si>
    <t>05.05.01.01.N/A</t>
  </si>
  <si>
    <t>05.05.02.01.N/A</t>
  </si>
  <si>
    <t>05.05.03.01.N/A</t>
  </si>
  <si>
    <t>05.05.04.01.N/A</t>
  </si>
  <si>
    <t>05.05.05.01.N/A</t>
  </si>
  <si>
    <t>05.05.06.01.N/A</t>
  </si>
  <si>
    <t>05.05.07.01.N/A</t>
  </si>
  <si>
    <t>05.05.08.01.N/A</t>
  </si>
  <si>
    <t>05.05.09.01.N/A</t>
  </si>
  <si>
    <t>05.05.10.01.N/A</t>
  </si>
  <si>
    <t>05.05.11.01.N/A</t>
  </si>
  <si>
    <t>05.06.01.01.N/A</t>
  </si>
  <si>
    <t>05.06.02.01.N/A</t>
  </si>
  <si>
    <t>05.07.06.01.N/A</t>
  </si>
  <si>
    <t>05.07.07.01.N/A</t>
  </si>
  <si>
    <t>05.07.08.01.N/A</t>
  </si>
  <si>
    <t>05.07.09.01.N/A</t>
  </si>
  <si>
    <t>05.07.10.01.N/A</t>
  </si>
  <si>
    <t>05.07.11.01.Baixa</t>
  </si>
  <si>
    <t>05.07.11.02.Média</t>
  </si>
  <si>
    <t>05.07.11.03.Alta</t>
  </si>
  <si>
    <t>05.07.12.01.N/A</t>
  </si>
  <si>
    <t>05.07.13.01.N/A</t>
  </si>
  <si>
    <t>05.07.14.01.N/A</t>
  </si>
  <si>
    <t>05.07.15.01.N/A</t>
  </si>
  <si>
    <t>05.07.16.01.N/A</t>
  </si>
  <si>
    <t>05.07.17.01.N/A</t>
  </si>
  <si>
    <t>05.07.18.01.N/A</t>
  </si>
  <si>
    <t>05.07.19.01.N/A</t>
  </si>
  <si>
    <t>05.07.20.01.N/A</t>
  </si>
  <si>
    <t>05.07.21.01.N/A</t>
  </si>
  <si>
    <t>05.07.22.01.N/A</t>
  </si>
  <si>
    <t>05.07.23.01.N/A</t>
  </si>
  <si>
    <t>05.07.24.01.N/A</t>
  </si>
  <si>
    <t>05.07.25.01.N/A</t>
  </si>
  <si>
    <t>05.07.26.01.N/A</t>
  </si>
  <si>
    <t>05.08.01.01.Baixa</t>
  </si>
  <si>
    <t>05.08.01.02.Média</t>
  </si>
  <si>
    <t>05.08.01.03.Alta</t>
  </si>
  <si>
    <t>05.08.02.01.Baixa</t>
  </si>
  <si>
    <t>05.08.02.02.Média</t>
  </si>
  <si>
    <t>05.08.02.03.Alta</t>
  </si>
  <si>
    <t>05.08.03.01.N/A</t>
  </si>
  <si>
    <t>05.09.01.01.Baixa</t>
  </si>
  <si>
    <t>05.09.01.02.Média</t>
  </si>
  <si>
    <t>05.09.01.03.Alta</t>
  </si>
  <si>
    <t>05.09.02.01.Baixa</t>
  </si>
  <si>
    <t>05.09.02.02.Média</t>
  </si>
  <si>
    <t>05.09.02.03.Alta</t>
  </si>
  <si>
    <t>05.09.03.01.Baixa</t>
  </si>
  <si>
    <t>05.09.03.02.Média</t>
  </si>
  <si>
    <t>05.09.03.03.Alta</t>
  </si>
  <si>
    <t>05.09.04.01.Baixa</t>
  </si>
  <si>
    <t>05.09.04.02.Média</t>
  </si>
  <si>
    <t>05.09.04.03.Alta</t>
  </si>
  <si>
    <t>05.09.05.01.N/A</t>
  </si>
  <si>
    <t>05.09.06.01.Baixa</t>
  </si>
  <si>
    <t>05.09.06.02.Alta</t>
  </si>
  <si>
    <t>05.10.03.01.Baixa</t>
  </si>
  <si>
    <t>05.10.03.02.Média</t>
  </si>
  <si>
    <t>05.10.03.03.Alta</t>
  </si>
  <si>
    <t>05.10.04.01.Baixa</t>
  </si>
  <si>
    <t>05.10.04.02.Média</t>
  </si>
  <si>
    <t>05.10.04.03.Alta</t>
  </si>
  <si>
    <t>05.10.11.01.N/A</t>
  </si>
  <si>
    <t>05.10.12.01.Muito Baixa</t>
  </si>
  <si>
    <t>05.10.12.02.Baixa</t>
  </si>
  <si>
    <t>05.10.12.03.Média</t>
  </si>
  <si>
    <t>05.10.12.04.Alta</t>
  </si>
  <si>
    <t>05.10.12.05.Muito Alta</t>
  </si>
  <si>
    <t>05.10.13.01.Muito Baixa</t>
  </si>
  <si>
    <t>05.10.13.02.Baixa</t>
  </si>
  <si>
    <t>05.10.13.03.Média</t>
  </si>
  <si>
    <t>05.10.13.04.Alta</t>
  </si>
  <si>
    <t>05.10.13.05.Muito Alta</t>
  </si>
  <si>
    <t>05.10.14.01.N/A</t>
  </si>
  <si>
    <t>05.10.15.01.Muito Baixa</t>
  </si>
  <si>
    <t>05.10.15.02.Baixa</t>
  </si>
  <si>
    <t>05.10.15.03.Média</t>
  </si>
  <si>
    <t>05.10.15.04.Alta</t>
  </si>
  <si>
    <t>05.10.15.05.Muito Alta</t>
  </si>
  <si>
    <t>05.10.16.01.Muito Baixa</t>
  </si>
  <si>
    <t>05.10.16.02.Baixa</t>
  </si>
  <si>
    <t>05.10.16.03.Média</t>
  </si>
  <si>
    <t>05.10.16.04.Alta</t>
  </si>
  <si>
    <t>05.10.16.05.Muito Alta</t>
  </si>
  <si>
    <t>05.10.17.01.N/A</t>
  </si>
  <si>
    <t>05.11.01.01.Baixa</t>
  </si>
  <si>
    <t>05.11.01.02.Média</t>
  </si>
  <si>
    <t>05.11.01.03.Alta</t>
  </si>
  <si>
    <t>05.11.02.01.Baixa</t>
  </si>
  <si>
    <t>05.11.02.02.Alta</t>
  </si>
  <si>
    <t>05.11.03.01.N/A</t>
  </si>
  <si>
    <t>05.11.04.01.Baixa</t>
  </si>
  <si>
    <t>05.11.04.02.Alta</t>
  </si>
  <si>
    <t>05.11.05.01.Baixa</t>
  </si>
  <si>
    <t>05.11.05.02.Alta</t>
  </si>
  <si>
    <t>05.11.06.01.Baixa</t>
  </si>
  <si>
    <t>05.11.06.02.Média</t>
  </si>
  <si>
    <t>05.11.06.03.Alta</t>
  </si>
  <si>
    <t>05.12.01.01.Baixa</t>
  </si>
  <si>
    <t>05.12.01.02.Alta</t>
  </si>
  <si>
    <t>05.12.02.01.Baixa</t>
  </si>
  <si>
    <t>05.12.02.02.Alta</t>
  </si>
  <si>
    <t>05.12.03.01.Baixa</t>
  </si>
  <si>
    <t>05.12.03.02.Média</t>
  </si>
  <si>
    <t>05.12.03.03.Alta</t>
  </si>
  <si>
    <t>05.12.04.01.Baixa</t>
  </si>
  <si>
    <t>05.12.04.02.Média</t>
  </si>
  <si>
    <t>05.12.04.03.Alta</t>
  </si>
  <si>
    <t>05.12.05.01.Média</t>
  </si>
  <si>
    <t>05.12.05.02.Alta</t>
  </si>
  <si>
    <t>05.12.06.01.Média</t>
  </si>
  <si>
    <t>05.12.06.02.Alta</t>
  </si>
  <si>
    <t>05.12.07.01.Baixa</t>
  </si>
  <si>
    <t>05.12.07.02.Alta</t>
  </si>
  <si>
    <t>05.12.08.01.Baixa</t>
  </si>
  <si>
    <t>05.12.08.02.Alta</t>
  </si>
  <si>
    <t>05.12.09.01.Baixa</t>
  </si>
  <si>
    <t>05.12.09.02.Alta</t>
  </si>
  <si>
    <t>05.12.10.01.Baixa</t>
  </si>
  <si>
    <t>05.12.10.02.Alta</t>
  </si>
  <si>
    <t>05.13.01.01.N/A</t>
  </si>
  <si>
    <t>05.13.02.01.N/A</t>
  </si>
  <si>
    <t>05.13.03.01.Baixa</t>
  </si>
  <si>
    <t>05.13.03.02.Média</t>
  </si>
  <si>
    <t>05.13.03.03.Alta</t>
  </si>
  <si>
    <t>05.13.03.04.Muito Alta</t>
  </si>
  <si>
    <t>05.13.04.01.Baixa</t>
  </si>
  <si>
    <t>05.13.04.02.Média</t>
  </si>
  <si>
    <t>05.13.04.03.Alta</t>
  </si>
  <si>
    <t>05.13.04.04.Muito Alta</t>
  </si>
  <si>
    <t>05.13.05.01.Baixa</t>
  </si>
  <si>
    <t>05.13.05.02.Média</t>
  </si>
  <si>
    <t>05.13.05.03.Alta</t>
  </si>
  <si>
    <t>05.13.06.01.Baixa</t>
  </si>
  <si>
    <t>05.13.06.02.Média</t>
  </si>
  <si>
    <t>05.13.06.03.Alta</t>
  </si>
  <si>
    <t>05.14.01.01.Baixa</t>
  </si>
  <si>
    <t>05.14.01.02.Média</t>
  </si>
  <si>
    <t>05.14.01.03.Alta</t>
  </si>
  <si>
    <t>05.14.02.01.Baixa</t>
  </si>
  <si>
    <t>05.14.02.02.Média</t>
  </si>
  <si>
    <t>05.14.02.03.Alta</t>
  </si>
  <si>
    <t>05.14.03.01.N/A</t>
  </si>
  <si>
    <t>05.14.04.01.Baixa</t>
  </si>
  <si>
    <t>05.14.04.02.Média</t>
  </si>
  <si>
    <t>05.14.04.03.Alta</t>
  </si>
  <si>
    <t>05.14.05.01.Baixa</t>
  </si>
  <si>
    <t>05.14.05.02.Média</t>
  </si>
  <si>
    <t>05.14.05.03.Alta</t>
  </si>
  <si>
    <t>05.15.01.01.Baixa</t>
  </si>
  <si>
    <t>05.15.01.02.Média</t>
  </si>
  <si>
    <t>05.15.01.03.Alta</t>
  </si>
  <si>
    <t>05.15.02.01.Baixa</t>
  </si>
  <si>
    <t>05.15.02.02.Média</t>
  </si>
  <si>
    <t>05.15.02.03.Alta</t>
  </si>
  <si>
    <t>05.15.05.01.Baixa</t>
  </si>
  <si>
    <t>05.15.05.02.Média</t>
  </si>
  <si>
    <t>05.15.05.03.Alta</t>
  </si>
  <si>
    <t>05.15.05.04.Baixa</t>
  </si>
  <si>
    <t>05.15.05.05.Média</t>
  </si>
  <si>
    <t>05.15.05.06.Alta</t>
  </si>
  <si>
    <t>05.15.07.01.Baixa</t>
  </si>
  <si>
    <t>05.15.07.02.Média</t>
  </si>
  <si>
    <t>05.15.07.03.Alta</t>
  </si>
  <si>
    <t>05.15.08.01.Baixa</t>
  </si>
  <si>
    <t>05.15.08.02.Média</t>
  </si>
  <si>
    <t>05.15.08.03.Alta</t>
  </si>
  <si>
    <t>05.15.09.01.Baixa</t>
  </si>
  <si>
    <t>05.15.09.02.Média</t>
  </si>
  <si>
    <t>05.15.09.03.Alta</t>
  </si>
  <si>
    <t>05.15.10.01.Baixa</t>
  </si>
  <si>
    <t>05.15.10.02.Média</t>
  </si>
  <si>
    <t>05.15.10.03.Alta</t>
  </si>
  <si>
    <t>05.15.11.01.Baixa</t>
  </si>
  <si>
    <t>05.15.11.02.Média</t>
  </si>
  <si>
    <t>05.15.11.03.Alta</t>
  </si>
  <si>
    <t>05.15.12.01.Baixa</t>
  </si>
  <si>
    <t>05.15.12.02.Média</t>
  </si>
  <si>
    <t>05.15.12.03.Alta</t>
  </si>
  <si>
    <t>05.15.13.01.Baixa</t>
  </si>
  <si>
    <t>05.15.13.02.Média</t>
  </si>
  <si>
    <t>05.15.13.03.Alta</t>
  </si>
  <si>
    <t>05.15.14.01.Baixa</t>
  </si>
  <si>
    <t>05.15.14.02.Média</t>
  </si>
  <si>
    <t>05.15.14.03.Alta</t>
  </si>
  <si>
    <t>05.16.01.01.Baixa</t>
  </si>
  <si>
    <t>05.16.01.02.Média</t>
  </si>
  <si>
    <t>05.16.01.03.Alta</t>
  </si>
  <si>
    <t>05.16.02.01.Baixa</t>
  </si>
  <si>
    <t>05.16.02.02.Média</t>
  </si>
  <si>
    <t>05.16.02.03.Alta</t>
  </si>
  <si>
    <t>05.16.03.01.Baixa</t>
  </si>
  <si>
    <t>05.16.03.02.Média</t>
  </si>
  <si>
    <t>05.16.03.03.Alta</t>
  </si>
  <si>
    <t>05.16.04.01.Baixa</t>
  </si>
  <si>
    <t>05.16.04.02.Média</t>
  </si>
  <si>
    <t>05.16.04.03.Alta</t>
  </si>
  <si>
    <t>05.16.05.01.Baixa</t>
  </si>
  <si>
    <t>05.16.05.02.Média</t>
  </si>
  <si>
    <t>05.16.05.03.Alta</t>
  </si>
  <si>
    <t>05.16.05.04.Muito Alta</t>
  </si>
  <si>
    <t>05.16.06.01.Baixa</t>
  </si>
  <si>
    <t>05.16.06.02.Média</t>
  </si>
  <si>
    <t>05.16.06.03.Alta</t>
  </si>
  <si>
    <t>05.16.06.04.Muito Alta</t>
  </si>
  <si>
    <t>05.16.07.01.N/A</t>
  </si>
  <si>
    <t>05.16.08.01.N/A</t>
  </si>
  <si>
    <t>05.16.09.01.Baixa</t>
  </si>
  <si>
    <t>05.16.09.02.Média</t>
  </si>
  <si>
    <t>05.16.09.03.Alta</t>
  </si>
  <si>
    <t>05.16.10.01.Baixa</t>
  </si>
  <si>
    <t>05.16.10.02.Alta</t>
  </si>
  <si>
    <t>05.16.11.01.N/A</t>
  </si>
  <si>
    <t>05.16.12.01.N/A</t>
  </si>
  <si>
    <t>05.16.13.01.N/A</t>
  </si>
  <si>
    <t>05.16.14.01.N/A</t>
  </si>
  <si>
    <t>05.16.15.01.N/A</t>
  </si>
  <si>
    <t>05.16.16.01.N/A</t>
  </si>
  <si>
    <t>05.16.17.01.Baixa</t>
  </si>
  <si>
    <t>05.16.17.02.Alta</t>
  </si>
  <si>
    <t>05.16.18.01.N/A</t>
  </si>
  <si>
    <t>05.16.19.01.N/A</t>
  </si>
  <si>
    <t>05.16.20.01.N/A</t>
  </si>
  <si>
    <t>05.16.21.01.N/A</t>
  </si>
  <si>
    <t>05.16.22.01.Baixa</t>
  </si>
  <si>
    <t>05.16.22.02.Média</t>
  </si>
  <si>
    <t>05.16.22.03.Alta</t>
  </si>
  <si>
    <t>05.17.01.01.N/A</t>
  </si>
  <si>
    <t>05.17.02.01.N/A</t>
  </si>
  <si>
    <t>05.17.03.01.N/A</t>
  </si>
  <si>
    <t>05.17.04.01.N/A</t>
  </si>
  <si>
    <t>05.17.05.01.N/A</t>
  </si>
  <si>
    <t>05.19.01.01.Baixa</t>
  </si>
  <si>
    <t>05.19.01.02.Média</t>
  </si>
  <si>
    <t>05.19.01.03.Alta</t>
  </si>
  <si>
    <t>05.19.02.01.Baixa</t>
  </si>
  <si>
    <t>05.19.02.02.Alta</t>
  </si>
  <si>
    <t>05.19.03.01.Baixa</t>
  </si>
  <si>
    <t>05.19.03.02.Média</t>
  </si>
  <si>
    <t>05.19.03.03.Alta</t>
  </si>
  <si>
    <t>06.01.03.01.N/A</t>
  </si>
  <si>
    <t>06.01.04.01.N/A</t>
  </si>
  <si>
    <t>06.01.05.01.N/A</t>
  </si>
  <si>
    <t>06.01.06.01.N/A</t>
  </si>
  <si>
    <t>06.01.07.01.N/A</t>
  </si>
  <si>
    <t>06.02.01.01.N/A</t>
  </si>
  <si>
    <t>06.02.02.01.N/A</t>
  </si>
  <si>
    <t>06.02.04.01.N/A</t>
  </si>
  <si>
    <t>06.02.06.01.N/A</t>
  </si>
  <si>
    <t>06.02.07.01.N/A</t>
  </si>
  <si>
    <t>06.02.08.01.N/A</t>
  </si>
  <si>
    <t>06.02.09.01.N/A</t>
  </si>
  <si>
    <t>Subprocesso</t>
  </si>
  <si>
    <t>Nº CONTRATO:</t>
  </si>
  <si>
    <t>OBJETO:</t>
  </si>
  <si>
    <t>Nº TAREFA:</t>
  </si>
  <si>
    <t>DATA INÍCIO:</t>
  </si>
  <si>
    <t>DATA FIM:</t>
  </si>
  <si>
    <t>#</t>
  </si>
  <si>
    <t>Atividade</t>
  </si>
  <si>
    <t>Tarefa</t>
  </si>
  <si>
    <t>Complexidade</t>
  </si>
  <si>
    <t>Descrição da Complexidade</t>
  </si>
  <si>
    <t>USTIBB Unitário</t>
  </si>
  <si>
    <t>Qtd</t>
  </si>
  <si>
    <t>Total</t>
  </si>
  <si>
    <t>Componente</t>
  </si>
  <si>
    <t>01.User Experience (UX)</t>
  </si>
  <si>
    <t>01.01.05.Produzir protótipo de software</t>
  </si>
  <si>
    <t>01.01.06.Design de ícone</t>
  </si>
  <si>
    <t>01.02.01.Facilitar, Planejar, conduzir e consolidar sessão de Design Sprint</t>
  </si>
  <si>
    <t>01.02.02.Idear, Desenvolver Design de Interação e protótipo em sessão de Design Sprint</t>
  </si>
  <si>
    <t>01.02.03.Planejar, conduzir e consolidar Testes em sessão de Design Sprint</t>
  </si>
  <si>
    <t>01.03.01.Desenvolvimento de design aplicado a Interface Visual para os canais de atendimento e de comunicação do BB (web, mobile, TAA, Intranet, redes sociais e etc.)</t>
  </si>
  <si>
    <t>01.03.02.Desenvolvimento de tutoriais gráficos para disponibilização via canais de comunicação do BB (web, mobile, TAA, Intranet, redes sociais e etc.) e para apoiar a ações de transformação digital do BB</t>
  </si>
  <si>
    <t>01.03.03.Desenvolvimento de Componentes 3D para os canais de atendimento e de comunicação do BB (web, mobile, TAA, Intranet, redes sociais e etc.) e para apoiar as ações de transformação digital do BB</t>
  </si>
  <si>
    <t>01.03.04.Desenvolvimento de Componentes 2D para os canais de atendimento e de comunicação do BB (web, mobile, TAA, Intranet, redes sociais e etc.) e para apoiar as ações de transformação digital do BB</t>
  </si>
  <si>
    <t>01.03.05.Desenvolvimento de componentes audiovisuais para os canais de atendimento e de comunicação do BB (web, mobile, TAA, Intranet, redes sociais e etc.) e para apoiar as ações de transformação digital do BB</t>
  </si>
  <si>
    <t>02.01.03.Documentar funcionalidade</t>
  </si>
  <si>
    <t>02.01.06.Consolidar requisitos</t>
  </si>
  <si>
    <t>02.01.07.Criar Aprovação dos Requisitos da Intervenção</t>
  </si>
  <si>
    <t>02.01.08.Especificação de requisitos relacional (ERR)</t>
  </si>
  <si>
    <t>02.01.09.Especificação de requisitos multidimensional (ERM)</t>
  </si>
  <si>
    <t>02.01.11.Elaborar Protótipo de Tela</t>
  </si>
  <si>
    <t>02.01.12.Alterar Protótipo de Tela</t>
  </si>
  <si>
    <t>03.01.01.Modelo de Processo de Negócio – Descritiva</t>
  </si>
  <si>
    <t>03.01.02.Modelo de Processo de Negócio – Analítica</t>
  </si>
  <si>
    <t>04.01.01.Elaborar/alterar o Modelo de Entidade Relacionamento (MER) – Visão lógica e física</t>
  </si>
  <si>
    <t>04.01.02.Elaborar/alterar o Modelo Dimensional de Dados (MDM) – Visão lógica e física</t>
  </si>
  <si>
    <t>04.01.03.Verificar Conformidade de Modelo de Entidade Relacionamento (MER) – Visão lógica e física</t>
  </si>
  <si>
    <t>04.01.04.Verificar Conformidade de Modelo Dimensional de Dados (MDM) – Visão lógica e física</t>
  </si>
  <si>
    <t>04.02.01.Especificação funcional do job de ETL: Resultado da Extração e REX, Mapa de Extração: MEX</t>
  </si>
  <si>
    <t>04.02.02.Especificação funcional do job de ETL: Mapa de Transformação e Carga: MTC</t>
  </si>
  <si>
    <t>04.05.01.Criação de índice primário</t>
  </si>
  <si>
    <t>04.05.02.Criação de índice secundário</t>
  </si>
  <si>
    <t>04.06.01.Criação de Termo em português</t>
  </si>
  <si>
    <t>04.06.02.Alteração ou atualização de termo em português</t>
  </si>
  <si>
    <t>04.06.03.Criação de termo em língua estrangeira</t>
  </si>
  <si>
    <t>04.06.04.Alteração ou atualização de termo em língua estrangeira</t>
  </si>
  <si>
    <t>04.07.01.Realizar extração e ingestão de dados internos</t>
  </si>
  <si>
    <t>04.07.02.Realizar extração e ingestão de dados externos (Webscraping)</t>
  </si>
  <si>
    <t>04.07.03.Realizar análise descritiva</t>
  </si>
  <si>
    <t>04.07.04.Realizar análise para inserção de dados</t>
  </si>
  <si>
    <t>04.07.05.Construir base para treinamento</t>
  </si>
  <si>
    <t>04.07.06.Realizar modelagem</t>
  </si>
  <si>
    <t>05.01.01.Criação de Mapa</t>
  </si>
  <si>
    <t>05.01.02.Alteração de Mapa</t>
  </si>
  <si>
    <t>05.02.01.Criação de área de dados (externas) (Book, Local, Global, Parameter)</t>
  </si>
  <si>
    <t>05.02.02.Alteração de área de dados (externas) (Book, Local, Global, Parameter)</t>
  </si>
  <si>
    <t>05.03.01.Criação de Objetos Cobol (Programa, Subrotina e Copy)</t>
  </si>
  <si>
    <t>05.03.02.Alteração de Objetos Cobol (Programa, Subprograma, Subrotina, Helprotina, Copycode)</t>
  </si>
  <si>
    <t>05.04.01.Criação de Procedures</t>
  </si>
  <si>
    <t>05.04.02.Alteração de Procedures</t>
  </si>
  <si>
    <t>05.05.01.Active Directory/LDAP Criação de programas para manter cadastro do usuário</t>
  </si>
  <si>
    <t>05.05.02.Active Directory/LDAP Alteração de programas para manter cadastro do usuário</t>
  </si>
  <si>
    <t>05.05.03.Active Directory/LDAP Criação de programas para manter as autorizações do usuário</t>
  </si>
  <si>
    <t>05.05.04.Active Directory/LDAP Alteração de programas para manter as autorizações do usuário</t>
  </si>
  <si>
    <t>05.05.05.Extrair e validar dados do RACF e Z/OS com o sistema corporativo de gerenciamento de acessos</t>
  </si>
  <si>
    <t>05.05.06.Criação de Programa ou rocedures para manter cadastro do usuário no RACF</t>
  </si>
  <si>
    <t>05.05.07.Manter cadastro do usuário no RACF</t>
  </si>
  <si>
    <t>05.05.08.Criar as autorizações do usuário no RACF</t>
  </si>
  <si>
    <t>05.05.09.Alterar as autorizações do usuário no RACF</t>
  </si>
  <si>
    <t>05.05.10.Extrair dados dos usuários (e suas autorizações) no RACF e validá-los na base do sistema corporativo de gerenciamento de acesso</t>
  </si>
  <si>
    <t>05.05.11.ROSCOE Manter cadastro do usuário</t>
  </si>
  <si>
    <t>05.06.01.Criação de Objeto (Programa, Sub-rotina, Copy)</t>
  </si>
  <si>
    <t>05.06.02.Alteraço de Objeto (Programa, Sub-rotina, Copy)</t>
  </si>
  <si>
    <t>05.07.01.Construção do job ETL</t>
  </si>
  <si>
    <t>05.07.06.Construção de job para geração de bases de dados para treinamento, validação e testes</t>
  </si>
  <si>
    <t>05.07.07.Realizar suporte técnico em Analytics</t>
  </si>
  <si>
    <t>05.07.08.Instalar serviços/componentes</t>
  </si>
  <si>
    <t>05.07.09.Configurar serviços/componentes</t>
  </si>
  <si>
    <t>05.07.10.Realizar pesquisa técnica de componentes</t>
  </si>
  <si>
    <t>05.07.11.Executar testes</t>
  </si>
  <si>
    <t>05.07.12.Elaborar manual de instruções</t>
  </si>
  <si>
    <t>05.07.13.Elaborar roteiro de instalação/configuração</t>
  </si>
  <si>
    <t>05.07.14.Elaborar script de automação</t>
  </si>
  <si>
    <t>05.07.15.Solucionar incidente em Big Data</t>
  </si>
  <si>
    <t>05.07.16.Construir/alterar relatório utilizando ferramentas de visualização de dados (Ex: Spotfire ou similar)</t>
  </si>
  <si>
    <t>05.07.17.Construir/alterar gráfico utilizando ferramentas de visualização de dados (Ex: Spotfire ou similar)</t>
  </si>
  <si>
    <t>05.07.18.Construir/alterar Indicador utilizando ferramentas de visualização de dados (Ex: Spotfire ou Similar)</t>
  </si>
  <si>
    <t>05.07.19.Construir/alterar Dashboard utilizando ferramentas de visualização de dados (Ex: Spotfire ou similar)</t>
  </si>
  <si>
    <t>05.07.20.Mapear Objeto de Dados</t>
  </si>
  <si>
    <t>05.07.21.Realizar suporte técnico</t>
  </si>
  <si>
    <t>05.07.22.Documentar práticas em Visualização de Dados</t>
  </si>
  <si>
    <t>05.07.23.Construir/alterar funções, scripts ou métricas calculadas utilizadas em ferramentas de visualização de dados (Ex: Spotfire ou similar)</t>
  </si>
  <si>
    <t>05.07.24.Análise de Performance</t>
  </si>
  <si>
    <t>05.07.25.Construir ou alterar script para a criação de imagens de containers</t>
  </si>
  <si>
    <t>05.07.26.Realizar pesquisa técnica de componentes</t>
  </si>
  <si>
    <t>05.08.01.Criação de Objetos Assembler (Sub-rotina)</t>
  </si>
  <si>
    <t>05.08.02.Alteração de Objetos Assembler (Sub-rotina)</t>
  </si>
  <si>
    <t>05.08.03.Alteração (pacote de Objetos Assembler)</t>
  </si>
  <si>
    <t>05.09.01.Construção do job Guide</t>
  </si>
  <si>
    <t>05.09.02.Alteração de job Guide</t>
  </si>
  <si>
    <t>05.09.03.Construção do job DI</t>
  </si>
  <si>
    <t>05.09.04.Alteração de job DI</t>
  </si>
  <si>
    <t>05.09.05.Especificação Técnica</t>
  </si>
  <si>
    <t>05.09.06.Construção de Relatórios VA</t>
  </si>
  <si>
    <t>05.10.01.Criação de tela HTML ou XHTML ou JSP ou XML ou VTL ou XSL ou Swing ou AWT ou XUI ou PHP</t>
  </si>
  <si>
    <t>05.10.02.Alteração de tela HTML ou XHTML ou JSP ou XML ou VTL ou XSL ou Swing ou AWT ou XUI ou PHP</t>
  </si>
  <si>
    <t>05.10.03.Criação CSS ou SCSS</t>
  </si>
  <si>
    <t>05.10.04.Alteração CSS ou SCSS</t>
  </si>
  <si>
    <t>05.10.05.Criação JavaScript</t>
  </si>
  <si>
    <t>05.10.06.Alteração JavaScript</t>
  </si>
  <si>
    <t>05.10.07.Criação de arquivo chave/valor ou tipo XML</t>
  </si>
  <si>
    <t>05.10.08.Alteração de arquivo chave/valor ou tipo XML</t>
  </si>
  <si>
    <t>05.10.09.Criação de objetos de Integração e Negócio Java</t>
  </si>
  <si>
    <t>05.10.10.Alteração de Objetos de Integração e Negócio Java</t>
  </si>
  <si>
    <t>05.10.11.Alteração de pacote de Objetos de Integração e Negócio Java</t>
  </si>
  <si>
    <t>05.10.12.Criação de objetos de Integração e Negócio C, C# e C++</t>
  </si>
  <si>
    <t>05.10.13.Alteração de objetos de Integração e Negócio C, C# e C++</t>
  </si>
  <si>
    <t>05.10.14.Alteração de pacote de Objetos de Integração e Negócio C, C# e C++</t>
  </si>
  <si>
    <t>05.10.15.Criação de objetos de Integração e Negócio .Net</t>
  </si>
  <si>
    <t>05.10.16.Alteração de Objetos de Integração e Negócio .Net</t>
  </si>
  <si>
    <t>05.10.17.Alteração de pacote de Objetos de Integração e Negócio .Net</t>
  </si>
  <si>
    <t>05.11.01.Formulário</t>
  </si>
  <si>
    <t>05.11.02.Web Services</t>
  </si>
  <si>
    <t>05.11.03.Relatório BIRT</t>
  </si>
  <si>
    <t>05.11.04.Flashboards</t>
  </si>
  <si>
    <t>05.11.05.Notificação</t>
  </si>
  <si>
    <t>05.11.06.Workflow</t>
  </si>
  <si>
    <t>05.12.01.Desenvolvimento de página Web com publicação em WCM</t>
  </si>
  <si>
    <t>05.12.02.Alteração de página Web com publicação em WCM</t>
  </si>
  <si>
    <t>05.12.03.Desenvolvimento de Interface de Publicação com WCM</t>
  </si>
  <si>
    <t>05.12.04.Alteração de Interface de Publicação com WCM</t>
  </si>
  <si>
    <t>05.12.05.Desenvolvimento de plugin de customização do WCM</t>
  </si>
  <si>
    <t>05.12.06.Alteração de plugin de customização do WCM</t>
  </si>
  <si>
    <t>05.12.07.Desenvolvimento de página Web para tema de Portal</t>
  </si>
  <si>
    <t>05.12.08.Alteração de página Web para tema de Portal</t>
  </si>
  <si>
    <t>05.12.09.Desenvolvimento de view de Portlet</t>
  </si>
  <si>
    <t>05.12.10.Alteração de view de Portlet</t>
  </si>
  <si>
    <t>05.13.01.Framework – Criação de Classes e Funcionalidades de Transações</t>
  </si>
  <si>
    <t>05.13.02.Framework – Alteração de Classes e Funcionalidades de Transações</t>
  </si>
  <si>
    <t>05.13.03.Dispositivo (Hardware) – Criação de Funcionalidades</t>
  </si>
  <si>
    <t>05.13.04.Dispositivo (Hardware) – Alteração de Funcionalidades</t>
  </si>
  <si>
    <t>05.13.05.Módulo Auxiliar – Criação de Funcionalidades</t>
  </si>
  <si>
    <t>05.13.06.Módulo Auxiliar – Alteração de Funcionalidades</t>
  </si>
  <si>
    <t>05.14.01.Criação de formulário (utilizando IDE gráfica, VTL ou página web com HTML/JavaScript)</t>
  </si>
  <si>
    <t>05.14.02.Alteração ou Reaproveitamento de formulário (utilizando IDE gráfica, VTL ou página web com HTML/JavaScript)</t>
  </si>
  <si>
    <t>05.14.03.Criação de imagens</t>
  </si>
  <si>
    <t>05.14.04.Criação de formulário (exclusivo para a tecnologia iText)</t>
  </si>
  <si>
    <t>05.14.05.Alteração de formulário (exclusivo para a tecnologia iText)</t>
  </si>
  <si>
    <t>05.15.01.Criação de scripts Shell em JavaScript, Shell, PowerShell, PowerCli ou linguagem de construção de scripts equivalente, utilizado para automação de construção de infraestrutura de TI</t>
  </si>
  <si>
    <t>05.15.02.Alteração de scripts Shell em JavaScript, Shell, PowerShell, PowerCli ou linguagem de construção de scripts equivalente, utilizado para automação de construção de infraestrutura de TI</t>
  </si>
  <si>
    <t>05.15.03.Criação de módulo em Python utilizado para automação de construção de infraestrutura de TI</t>
  </si>
  <si>
    <t>05.15.04.Alteração de módulo em Python utilizado para automação de construção de infraestrutura de TI</t>
  </si>
  <si>
    <t>05.15.05.Criação de módulo em Java utilizado para automação de construção de infraestrutura de TI</t>
  </si>
  <si>
    <t>05.15.07.Elaboração e criação de arquivo de definição "Dockerfile"</t>
  </si>
  <si>
    <t>05.15.08.Alteração de arquivo de definição "Dockerfile"</t>
  </si>
  <si>
    <t>05.15.09.Elaboração e criação de arquivo de definição "Docker Compose"</t>
  </si>
  <si>
    <t>05.15.10.Alteração de arquivo de definição "Docker Compose"</t>
  </si>
  <si>
    <t>05.15.11.Definição e criação de arquivo de configuração para orquestrador de contêineres</t>
  </si>
  <si>
    <t>05.15.12.Alteração de arquivo de configuração para orquestrador de contêineres</t>
  </si>
  <si>
    <t>05.15.13.Definição e criação de objetos de integração e negócio Node.js/GoLang/Kotlin</t>
  </si>
  <si>
    <t>05.15.14.Alteração de objetos de integração e negócio Node.js/GoLang/Kotlin</t>
  </si>
  <si>
    <t>05.16.01.Desenvolvimento de Interface (elaboração gráfica de tela, a partir de especificação técnica)</t>
  </si>
  <si>
    <t>05.16.02.Alteração de Interface (elaboração gráfica de tela, a partir de especificação técnica incluindo-se os componentes de interface)</t>
  </si>
  <si>
    <t>05.16.03.Desenvolvimento de componente de interface reutilizável e customizado (elaboração gráfica de componente de interface, solicitada de forma avulsa, para adição ou substituição em tela já existente. Ex.: botões, campo de texto, etc.)</t>
  </si>
  <si>
    <t>05.16.04.Alteração de componente de interface reutilizável e customizado (elaboração gráfica de componente de interface, solicitada de forma avulsa, para adição ou substituição em tela já existente. Ex.: botões, campo de texto, etc.)</t>
  </si>
  <si>
    <t>05.16.05.Desenvolvimento de funcionalidade não vinculada à tela (não considerar consumo de serviço interno. Ex.: serviços disponibilizados pelo servidor web.)</t>
  </si>
  <si>
    <t>05.16.06.Alteração de funcionalidade não vinculada à tela (não considerar consumo de serviço interno. Ex.: serviços disponibilizados pelo servidor web.)</t>
  </si>
  <si>
    <t>05.16.07.Criar consumo de serviço interno e tratamento do retorno</t>
  </si>
  <si>
    <t>05.16.08.Alterar consumo de serviço interno e tratamento de retorno</t>
  </si>
  <si>
    <t>05.16.09.Desenvolvimento de captura de dados de localização do GPS do dispositivo</t>
  </si>
  <si>
    <t>05.16.10.Implementar Widget</t>
  </si>
  <si>
    <t>05.16.11.Implementar leitura biométrica em dispositivo</t>
  </si>
  <si>
    <t>05.16.12.Implementar persistência de dados</t>
  </si>
  <si>
    <t>05.16.13.Implementar algoritmo de criptografia</t>
  </si>
  <si>
    <t>05.16.14.Implementar Push</t>
  </si>
  <si>
    <t>05.16.15.Implementar tratamento ao receber notificação Push</t>
  </si>
  <si>
    <t>05.16.16.Implementar função que acione o NFC do dispositivo</t>
  </si>
  <si>
    <t>05.16.17.Implementar animação</t>
  </si>
  <si>
    <t>05.16.18.Implementar função que integre a API de terceiros</t>
  </si>
  <si>
    <t>05.16.19.Implementar tratamento de imagem</t>
  </si>
  <si>
    <t>05.16.20.Implementar tratamento de arquivos para upload</t>
  </si>
  <si>
    <t>05.16.21.Implementar abertura de aplicativo através de UrlScheme/Intent</t>
  </si>
  <si>
    <t>05.16.22.Codificação de objetos de teste unitário (não considerar o teste unitário previsto no PDSTI)</t>
  </si>
  <si>
    <t>05.17.01.Load</t>
  </si>
  <si>
    <t>05.17.02.Unload</t>
  </si>
  <si>
    <t>05.17.03.Recompilação (Objetos Cobol/Natural)</t>
  </si>
  <si>
    <t>05.17.04.Aprovação de operação no Catálogo Corporativo de Serviços de TI (CTL) conforme estabelecido no Processo de Desenvolvimento de Soluções de TI (PDSTI)</t>
  </si>
  <si>
    <t>05.17.05.Gerenciar Ciclo de Vida de Aplicações</t>
  </si>
  <si>
    <t>05.19.01.Análise da integração Externa (se já existe ou qual a melhor infraestrutura de comunicação)</t>
  </si>
  <si>
    <t>05.19.02.Requisição das necessidades de infraestrutura de comunicação e segurança (servidores, regras de firewall, DNS, VIP, VPN e criação do tipo de Transporte - Filas MQ ou EMS)</t>
  </si>
  <si>
    <t>05.19.03.Análise do contrato de comunicação – copybook – e operação no catálogo (tipo, tamanho e quantidade de ocorrência e caso não exista definir essas informações junto ao demandante)</t>
  </si>
  <si>
    <t>05.19.04.Criar projeto BW, criar repositório GIT, configurar conexões externas; configurar transportes e configurar segurança</t>
  </si>
  <si>
    <t>05.19.05.Alterar projeto BW, repositório GIT, reconfigurar conexões externas, reconfigurar transportes e reconfigurar segurança</t>
  </si>
  <si>
    <t>05.19.06.Construir uma integração nova para uma operação padrão IIB</t>
  </si>
  <si>
    <t>05.19.07.Alterar uma integração de uma operação padrão IIB</t>
  </si>
  <si>
    <t>05.19.08.Validar a integração mediante execução de cenários de uso da solução de negócio, providenciar e analisar log das execuções realizadas. Realizar eventuais ajustes na integração</t>
  </si>
  <si>
    <t>06.01.01.Elaborar o Plano de Testes para execução manual de testes</t>
  </si>
  <si>
    <t>06.02.01.Elaborar o Plano de Testes para execução automatizada de testes</t>
  </si>
  <si>
    <t>01.01.06.01.01.Serviço de “arte”/criação</t>
  </si>
  <si>
    <t>01.01.06.01.01.01.Por ícone</t>
  </si>
  <si>
    <t>01.02.01.01.01.N/A</t>
  </si>
  <si>
    <t>01.02.01.01.01.01.Por Sessão</t>
  </si>
  <si>
    <t>01.02.02.01.01.N/A</t>
  </si>
  <si>
    <t>01.02.02.01.01.01.Por Sessão</t>
  </si>
  <si>
    <t>01.02.03.01.01.N/A</t>
  </si>
  <si>
    <t>01.02.03.01.01.01.Por Sessão</t>
  </si>
  <si>
    <t>01.03.01.01.01.01.Por produto</t>
  </si>
  <si>
    <t>01.03.01.02.01.01.Por produto</t>
  </si>
  <si>
    <t>01.03.01.03.01.01.Por produto</t>
  </si>
  <si>
    <t>01.03.02.01.01.01.Por produto</t>
  </si>
  <si>
    <t>01.03.02.02.01.01.Por produto</t>
  </si>
  <si>
    <t>01.03.02.03.01.01.Por produto</t>
  </si>
  <si>
    <t>01.03.03.01.01.01.Por produto</t>
  </si>
  <si>
    <t>01.03.03.02.01.01.Por produto</t>
  </si>
  <si>
    <t>01.03.03.03.01.01.Por produto</t>
  </si>
  <si>
    <t>01.03.04.01.01.01.Por produto</t>
  </si>
  <si>
    <t>01.03.04.02.01.01.Por produto</t>
  </si>
  <si>
    <t>01.03.04.03.01.01.Por produto</t>
  </si>
  <si>
    <t>01.03.05.01.01.01.Por produto</t>
  </si>
  <si>
    <t>01.03.05.02.01.01.Por produto</t>
  </si>
  <si>
    <t>01.03.05.03.01.01.Por produto</t>
  </si>
  <si>
    <t>02.01.03.01.Alta</t>
  </si>
  <si>
    <t>02.01.03.01.01.Criar ou alterar os artefatos que compõem uma funcionalidade, excetuando-se o Esboço e o Protótipo de Telas. Nesta categoria está incluída apenas a transcrição da documentação para ferramenta utilizada pelo Banco</t>
  </si>
  <si>
    <t>02.01.04.01.01.É uma representação gráfica, estática, não navegável da camada de apresentação de uma funcionalidade. Representa a interação, mas não interage com o usuário</t>
  </si>
  <si>
    <t>02.01.08.01.01.Refinamento do DRI (Doc. de Req. de Intervenção) e criação do ERR (Especificação de Requisitos Relacional)</t>
  </si>
  <si>
    <t>02.01.09.01.01.Refinamento do DRI (Doc. de Req. de Intervenção) e criação do ERM (Especificação de Requisitos Multidimensional)</t>
  </si>
  <si>
    <t>02.01.10.01.01.Identificar as funcionalidades de uma aplicação por engenharia reversa, à partir do modelo de dado e código fonte. Plataforma Distribuída</t>
  </si>
  <si>
    <t>02.01.01.03.01.01.Por funcionalidade - Inclusão</t>
  </si>
  <si>
    <t>02.01.01.03.01.02.Por funcionalidade - Alteração</t>
  </si>
  <si>
    <t>02.01.01.03.01.03.Por funcionalidade - Exclusão</t>
  </si>
  <si>
    <t>02.01.01.03.01.04.Por funcionalidade - Consulta</t>
  </si>
  <si>
    <t>03.01.01.01.01.N/A</t>
  </si>
  <si>
    <t>02.01.01.03.01.05.Por funcionalidade - Processamento</t>
  </si>
  <si>
    <t>03.01.02.01.01.N/A</t>
  </si>
  <si>
    <t>02.01.01.03.01.06.Por funcionalidade - CRUD</t>
  </si>
  <si>
    <t>04.01.01.01.01.N/A</t>
  </si>
  <si>
    <t>02.01.01.03.01.07.Por funcionalidade - Canal adicional em MI</t>
  </si>
  <si>
    <t>04.01.02.01.01.N/A</t>
  </si>
  <si>
    <t>02.01.02.01.01.01.Por funcionalidade - Inclusão</t>
  </si>
  <si>
    <t>04.01.03.01.01.N/A</t>
  </si>
  <si>
    <t>02.01.02.01.01.02.Por funcionalidade - Alteração</t>
  </si>
  <si>
    <t>04.01.04.01.01.N/A</t>
  </si>
  <si>
    <t>02.01.02.01.01.03.Por funcionalidade - Exclusão</t>
  </si>
  <si>
    <t>04.02.01.01.01.Artefatos utilizados apenas quando se trata de extração para geração de arquivo</t>
  </si>
  <si>
    <t>02.01.02.01.01.04.Por funcionalidade - Consulta</t>
  </si>
  <si>
    <t>04.02.02.01.01.Define a origem, destino e transformação do dado</t>
  </si>
  <si>
    <t>02.01.02.01.01.05.Por funcionalidade - Processamento</t>
  </si>
  <si>
    <t>02.01.02.01.01.06.Por funcionalidade - CRUD</t>
  </si>
  <si>
    <t>02.01.02.01.01.07.Por funcionalidade - Canal adicional em MI</t>
  </si>
  <si>
    <t>02.01.02.02.01.01.Por funcionalidade - Inclusão</t>
  </si>
  <si>
    <t>02.01.02.02.01.02.Por funcionalidade - Alteração</t>
  </si>
  <si>
    <t>02.01.02.02.01.03.Por funcionalidade - Exclusão</t>
  </si>
  <si>
    <t>02.01.02.02.01.04.Por funcionalidade - Consulta</t>
  </si>
  <si>
    <t>02.01.02.02.01.05.Por funcionalidade - Processamento</t>
  </si>
  <si>
    <t>02.01.02.02.01.06.Por funcionalidade - CRUD</t>
  </si>
  <si>
    <t>02.01.02.02.01.07.Por funcionalidade - Canal adicional em MI</t>
  </si>
  <si>
    <t>02.01.02.03.01.01.Por funcionalidade - Inclusão</t>
  </si>
  <si>
    <t>02.01.02.03.01.02.Por funcionalidade - Alteração</t>
  </si>
  <si>
    <t>02.01.02.03.01.03.Por funcionalidade - Exclusão</t>
  </si>
  <si>
    <t>02.01.02.03.01.04.Por funcionalidade - Consulta</t>
  </si>
  <si>
    <t>02.01.02.03.01.05.Por funcionalidade - Processamento</t>
  </si>
  <si>
    <t>02.01.02.03.01.06.Por funcionalidade - CRUD</t>
  </si>
  <si>
    <t>02.01.02.03.01.07.Por funcionalidade - Canal adicional em MI</t>
  </si>
  <si>
    <t>02.01.03.01.01.01.Por funcionalidade</t>
  </si>
  <si>
    <t>02.01.04.01.01.01.Por tela</t>
  </si>
  <si>
    <t>02.01.05.01.01.01.Por Fluxo de Comportamento de Funcionalidades</t>
  </si>
  <si>
    <t>02.01.06.01.01.01.Por Consolidação de requisitos</t>
  </si>
  <si>
    <t>02.01.07.01.01.01.Por Aprovação dos Requisitos</t>
  </si>
  <si>
    <t>02.01.08.01.01.01.Por grupo de até 4 atributos</t>
  </si>
  <si>
    <t>02.01.09.01.01.01.Por grupo de até 4 atributos</t>
  </si>
  <si>
    <t>02.01.10.01.01.01.Por atributo de banco de dados de sistemas</t>
  </si>
  <si>
    <t>02.01.11.01.01.01.Por Tela</t>
  </si>
  <si>
    <t>02.01.11.02.01.01.Por Tela</t>
  </si>
  <si>
    <t>02.01.12.01.01.01.Por Tela</t>
  </si>
  <si>
    <t>02.01.12.02.01.01.Por Tela</t>
  </si>
  <si>
    <t>03.01.01.01.01.01.Por Processo de Negócio - Processo Referenciado</t>
  </si>
  <si>
    <t>03.01.01.01.01.02.Por Esboço - Esboço de Tela</t>
  </si>
  <si>
    <t>03.01.01.01.01.03.Por Tarefa - Descrição da tarefa – controle, risco, sistema e executante</t>
  </si>
  <si>
    <t>03.01.01.01.01.04.Por Agrupamento - Agrupamento</t>
  </si>
  <si>
    <t>03.01.01.01.01.05.Por Regra de Negócio - Regra de Negócio</t>
  </si>
  <si>
    <t>03.01.02.01.01.01.Por Processo de Negócio - Processo Referenciado</t>
  </si>
  <si>
    <t>03.01.02.01.01.02.Por Esboço - Esboço de Tela</t>
  </si>
  <si>
    <t>03.01.02.01.01.03.Por Tarefa - Descrição da tarefa – controle, risco, sistema e executante</t>
  </si>
  <si>
    <t>03.01.02.01.01.04.Por Agrupamento - Agrupamento</t>
  </si>
  <si>
    <t>03.01.02.01.01.05.Por Regra de Negócio - Regra de Negócio</t>
  </si>
  <si>
    <t>04.02.01.01.01.01.Por artefato</t>
  </si>
  <si>
    <t>04.02.02.01.01.01.Por artefato</t>
  </si>
  <si>
    <t>04.05.01.01.01.N/A</t>
  </si>
  <si>
    <t>04.05.02.01.01.N/A</t>
  </si>
  <si>
    <t>04.06.01.01.01.N/A</t>
  </si>
  <si>
    <t>04.06.02.01.01.N/A</t>
  </si>
  <si>
    <t>04.06.03.01.01.N/A</t>
  </si>
  <si>
    <t>04.06.04.01.01.N/A</t>
  </si>
  <si>
    <t>04.05.01.01.01.01.Por índice</t>
  </si>
  <si>
    <t>04.05.02.01.01.01.Por índice</t>
  </si>
  <si>
    <t>04.06.01.01.01.01.Por termo</t>
  </si>
  <si>
    <t>04.06.02.01.01.01.Por termo</t>
  </si>
  <si>
    <t>04.06.03.01.01.01.Por termo</t>
  </si>
  <si>
    <t>04.06.04.01.01.01.Por termo</t>
  </si>
  <si>
    <t>04.07.01.01.01.01.Por tabela destino</t>
  </si>
  <si>
    <t>04.07.02.01.01.01.Por tabela destino</t>
  </si>
  <si>
    <t>04.07.03.01.01.01.Por relatório</t>
  </si>
  <si>
    <t>04.07.04.01.01.01.Por relatório</t>
  </si>
  <si>
    <t>04.07.05.01.01.01.Por tabela</t>
  </si>
  <si>
    <t>04.07.06.01.01.01.Por código fonte</t>
  </si>
  <si>
    <t>05.01.01.01.01.01.Por objeto</t>
  </si>
  <si>
    <t>05.01.02.01.01.01.Por objeto</t>
  </si>
  <si>
    <t>05.05.01.01.01.Criação de programas Cobol ou Procedures para geração do LDIF para manter cadastro do usuário no AD ou LDAP</t>
  </si>
  <si>
    <t>05.05.02.01.01.Alteração de programas Cobol ou Procedures para geração do LDIF para manter cadastro do usuário no AD ou LDAP</t>
  </si>
  <si>
    <t>05.05.03.01.01.Criação de programas Cobol ou Procedures para geração do LDIF para manter as autorizações do usuário no AD ou LDAP</t>
  </si>
  <si>
    <t>05.05.04.01.01.Alteração de programas Cobol ou Procedures para geração do LDIF para manter as autorizações do usuário no AD ou LDAP</t>
  </si>
  <si>
    <t>05.02.01.01.01.01.Por objeto</t>
  </si>
  <si>
    <t>05.05.05.01.01.Codificação em linguagem CARLA (linguagem de programação do zSecure) para extrair e validar dados do RACF e Z/OS na base do sistema corporativo de gerenciamento de acesso</t>
  </si>
  <si>
    <t>05.05.06.01.01.Criação de Programa ou Procedures para manter cadastro do usuário no RACF</t>
  </si>
  <si>
    <t>05.02.02.01.01.01.Por objeto</t>
  </si>
  <si>
    <t>05.05.07.01.01.Alteração de Programa ou Procedures para manter cadastro do usuário no RACF</t>
  </si>
  <si>
    <t>05.05.08.01.01.Criação de Programa ou Procedures para manter as autorizações do usuário no RACF</t>
  </si>
  <si>
    <t>05.05.09.01.01.Alteração de Programa ou Procedures para manter as autorizações do usuário no RACF</t>
  </si>
  <si>
    <t>05.03.01.01.01.01.Por objeto</t>
  </si>
  <si>
    <t>05.05.10.01.01.Criação de Procedures com comandos RACF para extrair e validar dados dos usuários RACF na base do sistema corporativo de gerenciamento de acesso</t>
  </si>
  <si>
    <t>05.05.11.01.01.Criação de Procedure com comandos ROSCOE para manter dados dos usuários</t>
  </si>
  <si>
    <t>05.06.01.01.01.Objetos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t>
  </si>
  <si>
    <t>05.03.02.01.01.01.Por objeto</t>
  </si>
  <si>
    <t>05.06.02.01.01.Objetos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t>
  </si>
  <si>
    <t>05.03.04.01.01.01.Por objeto</t>
  </si>
  <si>
    <t>05.07.06.01.01.Imputação de dados faltantes (missing values), por meio de consulta a outras bases</t>
  </si>
  <si>
    <t>05.03.05.01.01.01.Por objeto</t>
  </si>
  <si>
    <t>05.07.10.01.01.Entrega: Relatório contendo uma introdução / objetivo da pesquisa, o detalhamento dos trabalhos e a conclusão dos estudos, anexado a OF</t>
  </si>
  <si>
    <t>05.07.12.01.01.Entrega: manual de instruções em forma de apresentação Power Point ou similar anexado a OF.</t>
  </si>
  <si>
    <t>05.04.04.01.01.01.Por objeto</t>
  </si>
  <si>
    <t>05.04.05.01.01.01.Por objeto</t>
  </si>
  <si>
    <t>05.07.26.01.01.Entrega: Relatório contendo uma introdução / objetivo da pesquisa, o detalhamento dos trabalhos e a conclusão dos estudos.</t>
  </si>
  <si>
    <t>05.08.01.01.01.Objetos que não contenham itens de complexidade;</t>
  </si>
  <si>
    <t>05.08.02.01.01.Objetos que não contenham itens de complexidade;</t>
  </si>
  <si>
    <t>05.08.03.01.01.Em caso de alterações repetitivas. Ficará a critério, do demandante, decidir qual a forma de orçamento, por pacote ou unitário, em caso de alterações repetitivas em objetos.</t>
  </si>
  <si>
    <t>05.09.01.01.01.Até 2 tabelas e/ou até 8 campos utilizados</t>
  </si>
  <si>
    <t>05.09.01.02.01.De 3 a 4 tabelas e/ou de 8 até 12 campos utilizados</t>
  </si>
  <si>
    <t>05.09.01.03.01.Demais casos</t>
  </si>
  <si>
    <t>05.09.02.01.01.Até 2 tabelas e/ou até 8 campos utilizados</t>
  </si>
  <si>
    <t>05.09.02.02.01.De 3 a 4 tabelas e/ou de 8 até 12 campos utilizados</t>
  </si>
  <si>
    <t>05.09.02.03.01.Demais casos</t>
  </si>
  <si>
    <t>05.09.03.01.01.Até 4 steps na Especificação Funcional</t>
  </si>
  <si>
    <t>05.05.01.01.01.01.Por Programa ou Procedure</t>
  </si>
  <si>
    <t>05.09.03.02.01.Entre 5 e 8 steps na Especificação Funcional</t>
  </si>
  <si>
    <t>05.05.02.01.01.01.Por Programa ou Procedure</t>
  </si>
  <si>
    <t>05.09.03.03.01.Demais casos</t>
  </si>
  <si>
    <t>05.05.03.01.01.01.Por Programa ou Procedure</t>
  </si>
  <si>
    <t>05.09.04.01.01.Até 4 steps na Especificação Funcional</t>
  </si>
  <si>
    <t>05.05.04.01.01.01.Por Programa ou Procedure</t>
  </si>
  <si>
    <t>05.09.04.02.01.Entre 5 e 8 steps na Especificação Funcional</t>
  </si>
  <si>
    <t>05.05.05.01.01.01.Por Programa ou Procedure</t>
  </si>
  <si>
    <t>05.09.04.03.01.Demais casos</t>
  </si>
  <si>
    <t>05.05.06.01.01.01.Por Programa ou Procedure</t>
  </si>
  <si>
    <t>05.09.05.01.01.Cada step no job (Join, Extract, Splitter, etc) no SAS Data Integration.</t>
  </si>
  <si>
    <t>05.05.07.01.01.01.Por Programa ou Procedure</t>
  </si>
  <si>
    <t>05.09.06.01.01.Até 2 tabelas ou até 5 atributos</t>
  </si>
  <si>
    <t>05.05.08.01.01.01.Por Programa ou Procedure</t>
  </si>
  <si>
    <t>05.09.06.02.01.3 ou mais tabelas ou 6 ou mais atributos</t>
  </si>
  <si>
    <t>05.05.09.01.01.01.Por Programa ou Procedure</t>
  </si>
  <si>
    <t>05.05.10.01.01.01.Por Programa ou Procedure</t>
  </si>
  <si>
    <t>05.05.11.01.01.01.Por Programa ou Procedure</t>
  </si>
  <si>
    <t>05.06.01.01.01.01.Por objeto</t>
  </si>
  <si>
    <t>05.06.02.01.01.01.Por objeto</t>
  </si>
  <si>
    <t>05.07.01.01.01.01.Por job</t>
  </si>
  <si>
    <t>05.10.03.01.01.Até 30 diretivas/blocos implementados</t>
  </si>
  <si>
    <t>05.10.03.02.01.De 31 até 60 diretivas/blocos implementados</t>
  </si>
  <si>
    <t>05.07.06.01.01.01.Por job - Fonte (tabela ou arquivo)</t>
  </si>
  <si>
    <t>05.10.03.03.01.Acima de 60 diretivas/blocos implementados</t>
  </si>
  <si>
    <t>05.07.06.01.01.02.Por job - Variável normalizada</t>
  </si>
  <si>
    <t>05.10.04.01.01.Até 30 diretivas/blocos implementados</t>
  </si>
  <si>
    <t>05.07.06.01.01.03.Por job - Variável padronizada</t>
  </si>
  <si>
    <t>05.10.04.02.01.De 31 até 60 diretivas/blocos implementados</t>
  </si>
  <si>
    <t>05.07.07.01.01.01.Por atendimento</t>
  </si>
  <si>
    <t>05.10.04.03.01.Acima de 60 diretivas/blocos implementados</t>
  </si>
  <si>
    <t>05.07.08.01.01.01.Por serviço ou componente</t>
  </si>
  <si>
    <t>05.07.09.01.01.01.Por serviço ou componente</t>
  </si>
  <si>
    <t>05.07.10.01.01.01.Por relatório</t>
  </si>
  <si>
    <t>05.07.11.01.01.01.Por Plano e Relatório de Teste</t>
  </si>
  <si>
    <t>05.07.11.02.01.01.Por Plano e Relatório de Teste</t>
  </si>
  <si>
    <t>05.07.11.03.01.01.Por Plano e Relatório de Teste</t>
  </si>
  <si>
    <t>05.07.12.01.01.01.Por assunto</t>
  </si>
  <si>
    <t>05.07.13.01.01.01.Por serviço ou componente</t>
  </si>
  <si>
    <t>05.07.14.01.01.01.Por tarefa</t>
  </si>
  <si>
    <t>05.07.15.01.01.01.Por incidente</t>
  </si>
  <si>
    <t>05.07.16.01.01.01.Por relatório</t>
  </si>
  <si>
    <t>05.07.17.01.01.01.Por gráfico</t>
  </si>
  <si>
    <t>05.07.18.01.01.01.Por indicador</t>
  </si>
  <si>
    <t>05.07.19.01.01.01.Por dashboard</t>
  </si>
  <si>
    <t>05.07.20.01.01.01.Por objeto/tabela</t>
  </si>
  <si>
    <t>05.07.21.01.01.01.Por requisição</t>
  </si>
  <si>
    <t>05.07.22.01.01.01.Por documento</t>
  </si>
  <si>
    <t>05.07.23.01.01.01.Por função, script ou métrica</t>
  </si>
  <si>
    <t>05.07.24.01.01.01.Por documento ou análise</t>
  </si>
  <si>
    <t>05.07.25.01.01.01.Por arquivo de script</t>
  </si>
  <si>
    <t>05.07.26.01.01.01.Por relatório</t>
  </si>
  <si>
    <t>05.08.01.01.01.01.Por objeto</t>
  </si>
  <si>
    <t>05.08.01.02.01.01.Por objeto</t>
  </si>
  <si>
    <t>05.10.11.01.01.Ficará a critério, do demandante, decidir qual a forma de orçamento, por pacote ou unitário, em caso de alterações repetitivas em objetos</t>
  </si>
  <si>
    <t>05.08.01.03.01.01.Por objeto</t>
  </si>
  <si>
    <t>05.08.02.01.01.01.Por objeto</t>
  </si>
  <si>
    <t>05.08.02.02.01.01.Por objeto</t>
  </si>
  <si>
    <t>05.08.02.03.01.01.Por objeto</t>
  </si>
  <si>
    <t>05.08.03.01.01.01.Por pacote de até 5 objetos</t>
  </si>
  <si>
    <t>05.09.01.01.01.01.Por Job Guide</t>
  </si>
  <si>
    <t>05.09.01.02.01.01.Por Job Guide</t>
  </si>
  <si>
    <t>05.09.01.03.01.01.Por Job Guide</t>
  </si>
  <si>
    <t>05.09.02.01.01.01.Por Job Guide</t>
  </si>
  <si>
    <t>05.09.02.02.01.01.Por Job Guide</t>
  </si>
  <si>
    <t>05.09.02.03.01.01.Por Job Guide</t>
  </si>
  <si>
    <t>05.10.14.01.01.Ficará a critério, do demandante, decidir qual a forma de orçamento, por pacote ou unitário, em caso de alterações repetitivas em objetos</t>
  </si>
  <si>
    <t>05.09.03.01.01.01.Por Job DI</t>
  </si>
  <si>
    <t>05.10.15.01.01.Objeto destinado ao trânsito de dados, podendo conter aplicações de formatações e validações sobre os dados encapsulados. (Exemplo: VO – Value Object, DTO – Data Transfer Object)</t>
  </si>
  <si>
    <t>05.09.03.02.01.01.Por Job DI</t>
  </si>
  <si>
    <t>05.09.03.03.01.01.Por Job DI</t>
  </si>
  <si>
    <t>05.09.04.01.01.01.Por Job DI</t>
  </si>
  <si>
    <t>05.09.04.02.01.01.Por Job DI</t>
  </si>
  <si>
    <t>05.09.04.03.01.01.Por Job DI</t>
  </si>
  <si>
    <t>05.10.16.01.01.Objeto destinado ao trânsito de dados, podendo conter aplicações de formatações e validações sobre os dados encapsulados. (Exemplo: VO – Value Object, DTO – Data Transfer Object)</t>
  </si>
  <si>
    <t>05.09.05.01.01.01.Passos no job DI</t>
  </si>
  <si>
    <t>05.09.06.01.01.01.Por Visão (Gráfico)</t>
  </si>
  <si>
    <t>05.09.06.02.01.01.Por Visão (Gráfico)</t>
  </si>
  <si>
    <t>05.10.01.01.01.01.Por arquivo</t>
  </si>
  <si>
    <t>05.10.17.01.01.Ficará a critério, do demandante, decidir qual a forma de orçamento, por pacote ou unitário, em caso de alterações repetitivas em objetos</t>
  </si>
  <si>
    <t>05.10.02.01.01.01.Por arquivo</t>
  </si>
  <si>
    <t>05.11.01.01.01.Formulário com até 20 campos</t>
  </si>
  <si>
    <t>05.10.03.01.01.01.Por arquivo</t>
  </si>
  <si>
    <t>05.11.01.02.01.Formulário de 21 a 50 campos</t>
  </si>
  <si>
    <t>05.10.03.02.01.01.Por arquivo</t>
  </si>
  <si>
    <t>05.11.01.03.01.Formulário com mais de 50 campos</t>
  </si>
  <si>
    <t>05.10.03.03.01.01.Por arquivo</t>
  </si>
  <si>
    <t>05.11.02.01.01.Até 10 campos por operação</t>
  </si>
  <si>
    <t>05.10.04.01.01.01.Por arquivo</t>
  </si>
  <si>
    <t>05.11.02.02.01.Superior a 10 campos por operações</t>
  </si>
  <si>
    <t>05.10.04.02.01.01.Por arquivo</t>
  </si>
  <si>
    <t>05.11.03.01.01.Geração de relatórios no BIRT (Business Intelligence and Reporting Tools)</t>
  </si>
  <si>
    <t>05.10.04.03.01.01.Por arquivo</t>
  </si>
  <si>
    <t>05.11.04.01.01.Quantidade de variáveis de flashboard até 3</t>
  </si>
  <si>
    <t>05.10.05.01.01.01.Por arquivo</t>
  </si>
  <si>
    <t>05.11.04.02.01.Quantidade de variáveis de flashboard superior a 3</t>
  </si>
  <si>
    <t>05.11.05.01.01.Até 5 campos por notificação</t>
  </si>
  <si>
    <t>05.11.05.02.01.Superior a 5 campos por notificação</t>
  </si>
  <si>
    <t>05.10.06.01.01.01.Por arquivo</t>
  </si>
  <si>
    <t>05.11.06.01.01.Filtros/Activelinks/Escalations com até de 4 ações</t>
  </si>
  <si>
    <t>05.11.06.02.01.Filtros/Activelinks/Escalations de 5 a 12 ações</t>
  </si>
  <si>
    <t>05.11.06.03.01.Filtros/Activelinks/Escalations com mais de 12 ações</t>
  </si>
  <si>
    <t>05.10.07.01.01.01.Por arquivo</t>
  </si>
  <si>
    <t>05.12.01.01.01.Páginas estáticas</t>
  </si>
  <si>
    <t>05.12.01.02.01.Páginas Dinâmicas Ou Com Customização Do WCM Através De Plugins</t>
  </si>
  <si>
    <t>05.12.02.01.01.Páginas Estáticas</t>
  </si>
  <si>
    <t>05.10.08.01.01.01.Por arquivo</t>
  </si>
  <si>
    <t>05.12.02.02.01.Páginas Dinâmicas Ou Com Customização Do WCM Através De Plugins</t>
  </si>
  <si>
    <t>05.12.03.01.01.Interface de publicação utilizando elementos nativos do wcm</t>
  </si>
  <si>
    <t>05.12.03.02.01.Interface de Publicação utilizando elementos nativos do WCM e fluxos de trabalho</t>
  </si>
  <si>
    <t>05.10.09.01.01.01.Por arquivo</t>
  </si>
  <si>
    <t>05.12.03.03.01.Interface de Publicação utilizando campos personalizados e API do WCM</t>
  </si>
  <si>
    <t>05.12.04.01.01.Interface de publicação utilizando elementos nativos do wcm</t>
  </si>
  <si>
    <t>05.12.04.02.01.Interface de Publicação utilizando elementos nativos do WCM e fluxos de trabalho</t>
  </si>
  <si>
    <t>05.12.04.03.01.Interface de Publicação utilizando campos personalizados e API do WCM</t>
  </si>
  <si>
    <t>05.12.05.01.01.Plugin de renderização, condição</t>
  </si>
  <si>
    <t>05.10.10.01.01.01.Por arquivo</t>
  </si>
  <si>
    <t>05.12.05.02.01.Plugin de customização de fluxo de trabalho utilizando a API WCM</t>
  </si>
  <si>
    <t>05.12.06.01.01.Plugin de renderização, condição</t>
  </si>
  <si>
    <t>05.12.06.02.01.Plugin de customização de fluxo de trabalho utilizando a API WCM</t>
  </si>
  <si>
    <t>05.12.07.01.01.Páginas estáticas</t>
  </si>
  <si>
    <t>05.12.07.02.01.Páginas dinâmicas ou com customização do Portal através da API de Portal</t>
  </si>
  <si>
    <t>05.10.11.01.01.01.Por pacote de até 5 arquivos</t>
  </si>
  <si>
    <t>05.12.08.01.01.Páginas estáticas</t>
  </si>
  <si>
    <t>05.10.12.01.01.01.Por arquivo</t>
  </si>
  <si>
    <t>05.12.08.02.01.Páginas dinâmicas ou com customização do Portal através da API de Portal</t>
  </si>
  <si>
    <t>05.10.12.02.01.01.Por arquivo</t>
  </si>
  <si>
    <t>05.12.09.01.01.Views estáticas (Especificação JSR 168, JSR 286 e JSR 356)</t>
  </si>
  <si>
    <t>05.10.12.03.01.01.Por arquivo</t>
  </si>
  <si>
    <t>05.12.09.02.01.Páginas dinâmicas (Especificação JSR 168, JSR 286 e JSR 356)</t>
  </si>
  <si>
    <t>05.10.12.04.01.01.Por arquivo</t>
  </si>
  <si>
    <t>05.12.10.01.01.Views estáticas (Especificação JSR 168, JSR 286 e JSR 356)</t>
  </si>
  <si>
    <t>05.10.12.05.01.01.Por arquivo</t>
  </si>
  <si>
    <t>05.12.10.02.01.Páginas dinâmicas (Especificação JSR 168, JSR 286 e JSR 356)</t>
  </si>
  <si>
    <t>05.10.13.01.01.01.Por arquivo</t>
  </si>
  <si>
    <t>05.13.01.01.01.N/A</t>
  </si>
  <si>
    <t>05.10.13.02.01.01.Por arquivo</t>
  </si>
  <si>
    <t>05.13.02.01.01.N/A</t>
  </si>
  <si>
    <t>05.10.13.03.01.01.Por arquivo</t>
  </si>
  <si>
    <t>05.13.03.01.01.Dispositivo de Controle/Status ou de Saída</t>
  </si>
  <si>
    <t>05.10.13.04.01.01.Por arquivo</t>
  </si>
  <si>
    <t>05.13.03.02.01.Dispositivo de Captura ou de Cartões - Trilhas</t>
  </si>
  <si>
    <t>05.10.13.05.01.01.Por arquivo</t>
  </si>
  <si>
    <t>05.13.03.03.01.Dispositivo de Segurança, de Comunicação Móvel ou de SmartCard</t>
  </si>
  <si>
    <t>05.10.14.01.01.01.Por pacote de até 5 arquivos</t>
  </si>
  <si>
    <t>05.13.03.04.01.Dispositivo de Mecânica Fina</t>
  </si>
  <si>
    <t>05.10.15.01.01.01.Por arquivo</t>
  </si>
  <si>
    <t>05.13.04.01.01.Módulos RPR/PRT Impressora, STU Acessibilidade, FLK Flicker, HRD Configuração ou Touch Screen</t>
  </si>
  <si>
    <t>05.10.15.02.01.01.Por arquivo</t>
  </si>
  <si>
    <t>05.13.04.02.01.Módulos BCR Código Barras, DPC Câmera, PIN, Teclado PIN ou CRW Trilhas</t>
  </si>
  <si>
    <t>05.10.15.03.01.01.Por arquivo</t>
  </si>
  <si>
    <t>05.13.04.03.01.Módulos AIO Sensores, EPP/EP2 TecladoCriptográfico, BIO Identificação Biométrica,CCR/NFC Comunicação Móvel ou SMC SmartCard</t>
  </si>
  <si>
    <t>05.10.15.04.01.01.Por arquivo</t>
  </si>
  <si>
    <t>05.13.04.04.01.Módulos BDU Dispensador Cédulas, CDR Reciclador Cédulas, EDU Depositário Envelopes ou FPU Impressão Cheques</t>
  </si>
  <si>
    <t>05.10.15.05.01.01.Por arquivo</t>
  </si>
  <si>
    <t>05.13.05.01.01.Módulo de Monitoração Cli ou Outros de baixa complexidade</t>
  </si>
  <si>
    <t>05.10.16.01.01.01.Por arquivo</t>
  </si>
  <si>
    <t>05.13.05.02.01.Módulo de Contabilidade ou de Monitoração Srv</t>
  </si>
  <si>
    <t>05.10.16.02.01.01.Por arquivo</t>
  </si>
  <si>
    <t>05.13.05.03.01.Módulo de Comunicação, de Atualização ou de Gerenciamento</t>
  </si>
  <si>
    <t>05.10.16.03.01.01.Por arquivo</t>
  </si>
  <si>
    <t>05.13.06.01.01.Módulo de Monitoração Cli ou Outros de baixa complexidade</t>
  </si>
  <si>
    <t>05.10.16.04.01.01.Por arquivo</t>
  </si>
  <si>
    <t>05.13.06.02.01.Módulo de Contabilidade ou de Monitoração Srv</t>
  </si>
  <si>
    <t>05.10.16.05.01.01.Por arquivo</t>
  </si>
  <si>
    <t>05.13.06.03.01.Módulo de Comunicação, de Atualização ou de Gerenciamento</t>
  </si>
  <si>
    <t>05.10.17.01.01.01.Por pacote de até 5 arquivos</t>
  </si>
  <si>
    <t>05.14.01.01.01.Texto simples com até 05 variáveis/campos, preenchendo até uma página</t>
  </si>
  <si>
    <t>05.10.18.01.01.01.Por arquivo</t>
  </si>
  <si>
    <t>05.14.01.02.01.De 06 a 15 variáveis/campos e/ou textos com mais de uma página</t>
  </si>
  <si>
    <t>05.14.01.03.01.Mais de 15 variáveis/campos diferentes</t>
  </si>
  <si>
    <t>05.14.02.01.01.Texto simples com até 05 variáveis/campos a serem alterados, preenchendo até uma página</t>
  </si>
  <si>
    <t>05.11.01.01.01.01.Por objeto</t>
  </si>
  <si>
    <t>05.14.02.02.01.De 06 a 15 variáveis/campos a serem alterados ou incluídos e/ou textos com mais de uma página</t>
  </si>
  <si>
    <t>05.11.01.02.01.01.Por objeto</t>
  </si>
  <si>
    <t>05.14.02.03.01.Mais de 15 variáveis/campos diferentes a serem alterados e/ou necessidade de alteração da lógica do formulário</t>
  </si>
  <si>
    <t>05.11.01.03.01.01.Por objeto</t>
  </si>
  <si>
    <t>05.14.03.01.01.Criação de chancelas, logos, fundo chapado, etc;</t>
  </si>
  <si>
    <t>05.11.02.01.01.01.Por operação</t>
  </si>
  <si>
    <t>05.14.04.01.01.Texto simples com até 05 variáveis/campos, preenchendo até uma página</t>
  </si>
  <si>
    <t>05.11.02.02.01.01.Por operação</t>
  </si>
  <si>
    <t>05.14.04.02.01.De 06 a 15 variáveis/campos a serem alterados ou incluídos e/ou textos com mais de uma página</t>
  </si>
  <si>
    <t>05.11.03.01.01.01.Por Relatório</t>
  </si>
  <si>
    <t>05.14.04.03.01.Mais de 15 variáveis/campos diferentes a serem alterados e/ou necessidade de alteração da lógica do formulário</t>
  </si>
  <si>
    <t>05.11.04.01.01.01.Por objeto</t>
  </si>
  <si>
    <t>05.14.05.01.01.Texto simples com até 05 variáveis/campos, preenchendo até uma página</t>
  </si>
  <si>
    <t>05.11.04.02.01.01.Por objeto</t>
  </si>
  <si>
    <t>05.14.05.02.01.De 06 a 15 variáveis/campos a serem alterados ou incluídos e/ou textos com mais de uma página</t>
  </si>
  <si>
    <t>05.11.05.01.01.01.Por objeto</t>
  </si>
  <si>
    <t>05.14.05.03.01.Mais de 15 variáveis/campos diferentes a serem alterados e/ou necessidade de alteração da lógica do formulário</t>
  </si>
  <si>
    <t>05.11.05.02.01.01.Por objeto</t>
  </si>
  <si>
    <t>05.15.01.01.01.Até 10 funções implementadas</t>
  </si>
  <si>
    <t>05.11.06.01.01.01.Por objeto</t>
  </si>
  <si>
    <t>05.15.01.02.01.De 11 Até 20 funções implementadas</t>
  </si>
  <si>
    <t>05.11.06.02.01.01.Por objeto</t>
  </si>
  <si>
    <t>05.15.01.03.01.Acima de 20 funções implementadas</t>
  </si>
  <si>
    <t>05.11.06.03.01.01.Por objeto</t>
  </si>
  <si>
    <t>05.15.02.01.01.Até 10 funções implementadas</t>
  </si>
  <si>
    <t>05.12.01.01.01.01.Por página</t>
  </si>
  <si>
    <t>05.15.02.02.01.De 11 Até 20 funções implementadas</t>
  </si>
  <si>
    <t>05.12.01.02.01.01.Por página</t>
  </si>
  <si>
    <t>05.15.02.03.01.Acima de 20 funções implementadas</t>
  </si>
  <si>
    <t>05.12.02.01.01.01.Por página</t>
  </si>
  <si>
    <t>05.12.02.02.01.01.Por página</t>
  </si>
  <si>
    <t>05.12.03.01.01.01.Por Interface</t>
  </si>
  <si>
    <t>05.12.03.02.01.01.Por Interface</t>
  </si>
  <si>
    <t>05.12.03.03.01.01.Por Interface</t>
  </si>
  <si>
    <t>05.12.04.01.01.01.Por Interface</t>
  </si>
  <si>
    <t>05.12.04.02.01.01.Por Interface</t>
  </si>
  <si>
    <t>05.15.05.01.01.Até 20 variáveis tratadas</t>
  </si>
  <si>
    <t>05.12.04.03.01.01.Por Interface</t>
  </si>
  <si>
    <t>05.15.05.02.01.De 21 até 50 variáveis tratadas</t>
  </si>
  <si>
    <t>05.12.05.01.01.01.Por Plugin</t>
  </si>
  <si>
    <t>05.15.05.03.01.Acima de 50 variáveis tratadas</t>
  </si>
  <si>
    <t>05.12.05.02.01.01.Por Plugin</t>
  </si>
  <si>
    <t>05.15.05.04.01.Até 20 variáveis tratadas</t>
  </si>
  <si>
    <t>05.12.06.01.01.01.Por Plugin</t>
  </si>
  <si>
    <t>05.15.05.05.01.De 21 até 50 variáveis tratadas</t>
  </si>
  <si>
    <t>05.12.06.02.01.01.Por Plugin</t>
  </si>
  <si>
    <t>05.15.05.06.01.Acima de 50 variáveis tratadas</t>
  </si>
  <si>
    <t>05.12.07.01.01.01.Por Página</t>
  </si>
  <si>
    <t>05.15.07.01.01.Até 5 instruções implementadas</t>
  </si>
  <si>
    <t>05.12.07.02.01.01.Por Página</t>
  </si>
  <si>
    <t>05.15.07.02.01.De 6 a 10 instruções implementadas</t>
  </si>
  <si>
    <t>05.12.08.01.01.01.Por Página</t>
  </si>
  <si>
    <t>05.15.07.03.01.Acima de 10 instruções implementadas</t>
  </si>
  <si>
    <t>05.12.08.02.01.01.Por Página</t>
  </si>
  <si>
    <t>05.15.08.01.01.Até 5 instruções implementadas</t>
  </si>
  <si>
    <t>05.12.09.01.01.01.Por View</t>
  </si>
  <si>
    <t>05.15.08.02.01.De 6 a 10 instruções implementadas</t>
  </si>
  <si>
    <t>05.12.09.02.01.01.Por View</t>
  </si>
  <si>
    <t>05.15.08.03.01.Acima de 10 instruções implementadas</t>
  </si>
  <si>
    <t>05.12.10.01.01.01.Por View</t>
  </si>
  <si>
    <t>05.15.09.01.01.Até 5 serviços implementados</t>
  </si>
  <si>
    <t>05.12.10.02.01.01.Por View</t>
  </si>
  <si>
    <t>05.15.09.02.01.De 6 a 10 serviços implementados</t>
  </si>
  <si>
    <t>05.13.01.01.01.01.Por Conjunto dos Objetos - Classe</t>
  </si>
  <si>
    <t>05.15.09.03.01.Acima de 10 serviços implementados</t>
  </si>
  <si>
    <t>05.13.01.01.01.02.Por Conjunto dos Objetos - Método</t>
  </si>
  <si>
    <t>05.15.10.01.01.Até 5 serviços implementados</t>
  </si>
  <si>
    <t>05.13.01.01.01.03.Por Conjunto dos Objetos - Parâmetro</t>
  </si>
  <si>
    <t>05.15.10.02.01.De 6 a 10 serviços implementados</t>
  </si>
  <si>
    <t>05.13.01.01.01.04.Por Conjunto dos Objetos - Retorno</t>
  </si>
  <si>
    <t>05.15.10.03.01.Acima de 10 serviços implementados</t>
  </si>
  <si>
    <t>05.13.02.01.01.01.Por Conjunto dos Objetos - Classe</t>
  </si>
  <si>
    <t>05.15.11.01.01.Até 2 componentes implementados</t>
  </si>
  <si>
    <t>05.13.02.01.01.02.Por Conjunto dos Objetos - Método</t>
  </si>
  <si>
    <t>05.15.11.02.01.De 3 a 5 componentes implementados</t>
  </si>
  <si>
    <t>05.13.02.01.01.03.Por Conjunto dos Objetos - Parâmetro</t>
  </si>
  <si>
    <t>05.15.11.03.01.Acima de 5 componentes implementados</t>
  </si>
  <si>
    <t>05.13.02.01.01.04.Por Conjunto dos Objetos - Retorno</t>
  </si>
  <si>
    <t>05.15.12.01.01.Até 2 componentes implementados</t>
  </si>
  <si>
    <t>05.13.03.01.01.01.Por Função ou Método</t>
  </si>
  <si>
    <t>05.15.12.02.01.De 3 a 5 componentes implementados</t>
  </si>
  <si>
    <t>05.13.03.02.01.01.Por Função ou Método</t>
  </si>
  <si>
    <t>05.15.12.03.01.Acima de 5 componentes implementados</t>
  </si>
  <si>
    <t>05.13.03.03.01.01.Por Função ou Método</t>
  </si>
  <si>
    <t>05.15.13.01.01.Até 10 instruções implementadas</t>
  </si>
  <si>
    <t>05.13.03.04.01.01.Por Função ou Método</t>
  </si>
  <si>
    <t>05.15.13.02.01.De 11 a 20 instruções implementadas</t>
  </si>
  <si>
    <t>05.13.04.01.01.01.Por Função ou Método</t>
  </si>
  <si>
    <t>05.15.13.03.01.Acima de 20 instruções implementadas</t>
  </si>
  <si>
    <t>05.13.04.02.01.01.Por Função ou Método</t>
  </si>
  <si>
    <t>05.15.14.01.01.Até 10 instruções implementadas</t>
  </si>
  <si>
    <t>05.13.04.03.01.01.Por Função ou Método</t>
  </si>
  <si>
    <t>05.15.14.02.01.De 11 a 20 instruções implementadas</t>
  </si>
  <si>
    <t>05.13.04.04.01.01.Por Função ou Método</t>
  </si>
  <si>
    <t>05.15.14.03.01.Acima de 20 instruções implementadas</t>
  </si>
  <si>
    <t>05.13.05.01.01.01.Por Função ou Método</t>
  </si>
  <si>
    <t>05.13.05.02.01.01.Por Função ou Método</t>
  </si>
  <si>
    <t>05.13.05.03.01.01.Por Função ou Método</t>
  </si>
  <si>
    <t>05.13.06.01.01.01.Por Função ou Método</t>
  </si>
  <si>
    <t>05.13.06.02.01.01.Por Função ou Método</t>
  </si>
  <si>
    <t>05.13.06.03.01.01.Por Função ou Método</t>
  </si>
  <si>
    <t>05.14.01.01.01.01.Por formulário</t>
  </si>
  <si>
    <t>05.16.03.01.01.Até 6 regras de comportamento. (Ex. Ações que podem ser executadas e/ou formas de exibição do componente)</t>
  </si>
  <si>
    <t>05.14.01.02.01.01.Por formulário</t>
  </si>
  <si>
    <t>05.16.03.02.01.De 7 a 12 regras de comportamento. (Ex. Ações que podem ser executadas e/ou formas de exibição do componente)</t>
  </si>
  <si>
    <t>05.14.01.03.01.01.Por formulário</t>
  </si>
  <si>
    <t>05.16.03.03.01.Acima de 12 regras de comportamento. (Ex. Ações que podem ser executadas e/ou formas de exibição do componente)</t>
  </si>
  <si>
    <t>05.14.02.01.01.01.Por formulário</t>
  </si>
  <si>
    <t>05.16.04.01.01.Até 6 regras de comportamento. (Ex. Ações que podem ser executadas e/ou formas de exibição do componente)</t>
  </si>
  <si>
    <t>05.14.02.02.01.01.Por formulário</t>
  </si>
  <si>
    <t>05.16.04.02.01.De 7 a 12 regras de comportamento. (Ex. Ações que podem ser executadas e/ou formas de exibição do componente)</t>
  </si>
  <si>
    <t>05.14.02.03.01.01.Por formulário</t>
  </si>
  <si>
    <t>05.16.04.03.01.Mais 12 regras de comportamento. (Ex. Ações que podem ser executadas e/ou formas de exibição do componente)</t>
  </si>
  <si>
    <t>05.14.03.01.01.01.Por imagem</t>
  </si>
  <si>
    <t>05.16.05.01.01.Até 10 métodos codificados em todas as classes relacionadas à funcionalidade (não considerar métodos que podem ser gerados automaticamente como, por exemplo, getters e setters)</t>
  </si>
  <si>
    <t>05.14.04.01.01.01.Por formulário</t>
  </si>
  <si>
    <t>05.16.05.02.01.De 11 a 20 métodos codificados em todas as classes relacionadas à funcionalidade (não considerar métodos que podem ser gerados automaticamente como por exemplo getters e setters)</t>
  </si>
  <si>
    <t>05.14.04.02.01.01.Por formulário</t>
  </si>
  <si>
    <t>05.16.05.03.01.De 21 a 30 métodos codificados em todas as classes relacionadas à funcionalidade (não considerar métodos que podem ser gerados automaticamente como, por exemplo, getters e setters)</t>
  </si>
  <si>
    <t>05.14.04.03.01.01.Por formulário</t>
  </si>
  <si>
    <t>05.16.05.04.01.Acima de 30 métodos codificados em todas as classes relacionadas à funcionalidade (não considerar métodos que podem ser gerados automaticamente como, por exemplo, getters e setters)</t>
  </si>
  <si>
    <t>05.14.05.01.01.01.Por formulário</t>
  </si>
  <si>
    <t>05.16.06.01.01.Até 10 métodos alterados em todas as classes relacionadas à funcionalidade (não considerar métodos que podem ser gerados automaticamente como, por exemplo, getters e setters)</t>
  </si>
  <si>
    <t>05.14.05.02.01.01.Por formulário</t>
  </si>
  <si>
    <t>05.16.06.02.01.De 11 a 20 métodos alterados em todas as classes relacionadas à funcionalidade (não considerar métodos que podem ser gerados automaticamente como, por exemplo, getters e setters)</t>
  </si>
  <si>
    <t>05.14.05.03.01.01.Por formulário</t>
  </si>
  <si>
    <t>05.16.06.03.01.De 21 a 30 métodos alterados em todas as classes relacionadas à funcionalidade (não considerar métodos que podem ser gerados automaticamente como, por exemplo, getters e setters)</t>
  </si>
  <si>
    <t>05.15.01.01.01.01.Por script</t>
  </si>
  <si>
    <t>05.16.06.04.01.Acima de 30 métodos codificados em todas as classes relacionadas à funcionalidade (não considerar métodos que podem ser gerados automaticamente como, por exemplo, getters e setters)</t>
  </si>
  <si>
    <t>05.15.01.02.01.01.Por script</t>
  </si>
  <si>
    <t>05.16.07.01.01.Codificar consumo de serviço pelo aplicativo. Ex.: serviços disponibilizados pelo servidor web.</t>
  </si>
  <si>
    <t>05.15.01.03.01.01.Por script</t>
  </si>
  <si>
    <t>05.16.08.01.01.Alterar consumo de serviço pelo aplicativo. Ex.: serviços disponibilizados pelo servidor web.</t>
  </si>
  <si>
    <t>05.15.02.01.01.01.Por script</t>
  </si>
  <si>
    <t>05.16.09.01.01.Desenvolver função que acione o GPS do dispositivo para captura da localização do usuário, sem atualização contínua e sem exibição em mapa.</t>
  </si>
  <si>
    <t>05.15.02.02.01.01.Por script</t>
  </si>
  <si>
    <t>05.16.09.02.01.Desenvolver função que acione o GPS do dispositivo para captura da localização do usuário, com atualização contínua e/ou exibição em mapa, sem cálculo de rotas.</t>
  </si>
  <si>
    <t>05.15.02.03.01.01.Por script</t>
  </si>
  <si>
    <t>05.16.09.03.01.Desenvolver função que acione o GPS do dispositivo para captura da localização do usuário, com atualização contínua e/ou exibição em mapa, com cálculo de rotas e apresentação de pontos de interesse.</t>
  </si>
  <si>
    <t>05.15.03.01.01.01.Por arquivo</t>
  </si>
  <si>
    <t>05.16.10.01.01.Widget para apresentação de dados:</t>
  </si>
  <si>
    <t>05.16.10.02.01.Widget para apresentação e/ou entrada de dados:</t>
  </si>
  <si>
    <t>05.16.11.01.01.Implementar função que acione a leitora biométrica do dispositivo, com o objetivo de capturar dados para identificação do usuário.</t>
  </si>
  <si>
    <t>05.15.04.01.01.01.Por arquivo</t>
  </si>
  <si>
    <t>05.16.12.01.01.Implementar componentes necessários para incluir, alterar, consultar e excluir dados em uma tabela.</t>
  </si>
  <si>
    <t>05.16.13.01.01.Implementar função que utilize algoritmo de criptografia já existente (DES, 3DES, MD5).</t>
  </si>
  <si>
    <t>05.16.14.01.01.Codificar e configurar conexão com servidor de envio de notificações PUSH.</t>
  </si>
  <si>
    <t>05.15.05.01.01.01.Por arquivo</t>
  </si>
  <si>
    <t>05.16.15.01.01.Codificar o tratamento da notificação ao ser recebida pelo dispositivo.</t>
  </si>
  <si>
    <t>05.15.05.02.01.01.Por arquivo</t>
  </si>
  <si>
    <t>05.16.16.01.01.Implementar função que acione o NFC do dispositivo para troca de dados com outros dispositivos NFC.</t>
  </si>
  <si>
    <t>05.15.05.03.01.01.Por arquivo</t>
  </si>
  <si>
    <t>05.16.17.01.01.Animações que utilizem o sdk da plataforma. Exemplo: Fade in, Fade out, Flip, Slide. Implementar animações nativas da plataforma</t>
  </si>
  <si>
    <t>05.15.05.04.01.01.Por arquivo</t>
  </si>
  <si>
    <t>05.16.17.02.01.Animações customizadas</t>
  </si>
  <si>
    <t>05.15.05.05.01.01.Por arquivo</t>
  </si>
  <si>
    <t>05.16.18.01.01.Implementar função que integre a API de terceiros.</t>
  </si>
  <si>
    <t>05.15.05.06.01.01.Por arquivo</t>
  </si>
  <si>
    <t>05.16.19.01.01.Tipos de tratamento como: iluminação, crop, redimensionamento, filtros de imagem, etc.</t>
  </si>
  <si>
    <t>05.15.07.01.01.01.Por arquivo</t>
  </si>
  <si>
    <t>05.16.20.01.01.Implementar tratamentos necessários para adequar o arquivo às restrições de upload. Ex: compressão de imagem.</t>
  </si>
  <si>
    <t>05.15.07.02.01.01.Por arquivo</t>
  </si>
  <si>
    <t>05.16.21.01.01.Implementar abertura de outros aplicativos com passagem de parâmetros. Ex: abertura de mapas, facebook, acionamento simples da câmera, etc.</t>
  </si>
  <si>
    <t>05.15.07.03.01.01.Por arquivo</t>
  </si>
  <si>
    <t>05.15.08.01.01.01.Por arquivo</t>
  </si>
  <si>
    <t>05.15.08.02.01.01.Por arquivo</t>
  </si>
  <si>
    <t>05.16.22.03.01.Quantidade acima de 40 itens de complexidade: - Cenários de teste (por cenário); - Configurações a fontes de dados externos (por configuração)</t>
  </si>
  <si>
    <t>05.15.08.03.01.01.Por arquivo</t>
  </si>
  <si>
    <t>05.17.01.01.01.Carregar base de dados.</t>
  </si>
  <si>
    <t>05.15.09.01.01.01.Por arquivo</t>
  </si>
  <si>
    <t>05.17.02.01.01.Descarregar base de dados.</t>
  </si>
  <si>
    <t>05.15.09.02.01.01.Por arquivo</t>
  </si>
  <si>
    <t>05.17.03.01.01.Recompilar objeto(s) por motivos registrados pelo demandante.</t>
  </si>
  <si>
    <t>05.15.09.03.01.01.Por arquivo</t>
  </si>
  <si>
    <t>05.17.04.01.01.Análise de conformidade de operação cadastrada no Catálogo de Serviços de TI, conforme estabelecido no PDSTI, resultando na aprovação ou reprovação da mesma. Em caso de reprovação, inclui-se posteriores reanálises após ajuste ou argumentação do solicitante.</t>
  </si>
  <si>
    <t>05.15.10.01.01.01.Por arquivo</t>
  </si>
  <si>
    <t>05.15.10.02.01.01.Por arquivo</t>
  </si>
  <si>
    <t>05.15.10.03.01.01.Por arquivo</t>
  </si>
  <si>
    <t>05.15.11.01.01.01.Por arquivo</t>
  </si>
  <si>
    <t>05.15.11.02.01.01.Por arquivo</t>
  </si>
  <si>
    <t>05.15.11.03.01.01.Por arquivo</t>
  </si>
  <si>
    <t>05.15.12.01.01.01.Por arquivo</t>
  </si>
  <si>
    <t>05.15.12.02.01.01.Por arquivo</t>
  </si>
  <si>
    <t>05.15.12.03.01.01.Por arquivo</t>
  </si>
  <si>
    <t>05.15.13.01.01.01.Por arquivo</t>
  </si>
  <si>
    <t>05.15.13.02.01.01.Por arquivo</t>
  </si>
  <si>
    <t>05.15.13.03.01.01.Por arquivo</t>
  </si>
  <si>
    <t>05.15.14.01.01.01.Por arquivo</t>
  </si>
  <si>
    <t>05.15.14.02.01.01.Por arquivo</t>
  </si>
  <si>
    <t>05.15.14.03.01.01.Por arquivo</t>
  </si>
  <si>
    <t>05.16.01.01.01.01.Por tela</t>
  </si>
  <si>
    <t>05.16.01.02.01.01.Por tela</t>
  </si>
  <si>
    <t>05.16.01.03.01.01.Por tela</t>
  </si>
  <si>
    <t>05.16.02.01.01.01.Por tela</t>
  </si>
  <si>
    <t>05.16.02.02.01.01.Por tela</t>
  </si>
  <si>
    <t>05.16.02.03.01.01.Por tela</t>
  </si>
  <si>
    <t>05.16.03.01.01.01.Por componente</t>
  </si>
  <si>
    <t>05.16.03.02.01.01.Por componente</t>
  </si>
  <si>
    <t>05.16.03.03.01.01.Por componente</t>
  </si>
  <si>
    <t>05.16.04.01.01.01.Por componente</t>
  </si>
  <si>
    <t>05.16.04.02.01.01.Por componente</t>
  </si>
  <si>
    <t>05.16.04.03.01.01.Por componente</t>
  </si>
  <si>
    <t>05.16.05.01.01.01.Por funcionalidade</t>
  </si>
  <si>
    <t>05.19.02.01.01.Sem VPN</t>
  </si>
  <si>
    <t>05.16.05.02.01.01.Por funcionalidade</t>
  </si>
  <si>
    <t>05.19.02.02.01.Com de VPN</t>
  </si>
  <si>
    <t>05.16.05.03.01.01.Por funcionalidade</t>
  </si>
  <si>
    <t>05.19.03.01.01.Book com até 20 campos e havendo todas as informações</t>
  </si>
  <si>
    <t>05.16.05.04.01.01.Por funcionalidade</t>
  </si>
  <si>
    <t>05.19.03.02.01.Book maior que 20 campos e sem informações necessárias ou mais de 3 níveis</t>
  </si>
  <si>
    <t>05.16.06.01.01.01.Por funcionalidade</t>
  </si>
  <si>
    <t>05.19.03.03.01.Book maior que 20 campos com vários níveis e sem informações necessárias</t>
  </si>
  <si>
    <t>05.16.06.02.01.01.Por funcionalidade</t>
  </si>
  <si>
    <t>05.16.06.03.01.01.Por funcionalidade</t>
  </si>
  <si>
    <t>05.16.06.04.01.01.Por funcionalidade</t>
  </si>
  <si>
    <t>05.16.07.01.01.01.Por serviço consumido</t>
  </si>
  <si>
    <t>05.16.08.01.01.01.Por serviço consumido</t>
  </si>
  <si>
    <t>05.16.09.01.01.01.Por mapa</t>
  </si>
  <si>
    <t>05.16.09.02.01.01.Por mapa</t>
  </si>
  <si>
    <t>05.16.09.03.01.01.Por mapa</t>
  </si>
  <si>
    <t>05.16.10.01.01.01.Por Widget</t>
  </si>
  <si>
    <t>05.16.10.02.01.01.Por Widget</t>
  </si>
  <si>
    <t>05.16.11.01.01.01.Por leitor</t>
  </si>
  <si>
    <t>05.16.12.01.01.01.Por entidade</t>
  </si>
  <si>
    <t>05.16.13.01.01.01.Por algoritmo</t>
  </si>
  <si>
    <t>05.16.14.01.01.01.Por push</t>
  </si>
  <si>
    <t>05.16.15.01.01.01.Por regra com o tratamento da mesma</t>
  </si>
  <si>
    <t>05.16.16.01.01.01.Por função</t>
  </si>
  <si>
    <t>05.16.17.01.01.01.Por elemento animado</t>
  </si>
  <si>
    <t>05.16.17.02.01.01.Por elemento animado</t>
  </si>
  <si>
    <t>05.16.18.01.01.01.Por função</t>
  </si>
  <si>
    <t>05.16.19.01.01.01.Por imagem tratada</t>
  </si>
  <si>
    <t>05.16.20.01.01.01.Por função de upload</t>
  </si>
  <si>
    <t>05.16.21.01.01.01.Por aplicativo integrado</t>
  </si>
  <si>
    <t>05.16.22.01.01.01.Por classe</t>
  </si>
  <si>
    <t>05.16.22.02.01.01.Por classe</t>
  </si>
  <si>
    <t>05.16.22.03.01.01.Por classe</t>
  </si>
  <si>
    <t>05.17.01.01.01.01.Por tabela</t>
  </si>
  <si>
    <t>05.17.02.01.01.01.Por tabela</t>
  </si>
  <si>
    <t>05.17.03.01.01.01.Por pacote de até 10 objetos</t>
  </si>
  <si>
    <t>05.17.04.01.01.01.Por operação</t>
  </si>
  <si>
    <t>05.17.05.01.01.01.Por atendimento</t>
  </si>
  <si>
    <t>05.18.01.01.01.01.Por objeto</t>
  </si>
  <si>
    <t>05.18.02.01.01.01.Por objeto</t>
  </si>
  <si>
    <t>05.18.03.01.01.01.Por objeto</t>
  </si>
  <si>
    <t>05.18.04.01.01.01.Por objeto</t>
  </si>
  <si>
    <t>05.18.05.01.01.01.Por objeto</t>
  </si>
  <si>
    <t>05.18.07.01.01.01.Por objeto</t>
  </si>
  <si>
    <t>05.19.01.01.01.01.Por ação SSTI</t>
  </si>
  <si>
    <t>05.19.01.02.01.01.Por ação SSTI</t>
  </si>
  <si>
    <t>05.19.01.03.01.01.Por ação SSTI</t>
  </si>
  <si>
    <t>05.19.02.01.01.01.Por ação SSTI</t>
  </si>
  <si>
    <t>05.19.02.02.01.01.Por ação SSTI</t>
  </si>
  <si>
    <t>05.19.03.01.01.01.Por Objeto (Operação cadastrada no CTL)</t>
  </si>
  <si>
    <t>05.19.03.02.01.01.Por Objeto (Operação cadastrada no CTL)</t>
  </si>
  <si>
    <t>05.19.03.03.01.01.Por Objeto (Operação cadastrada no CTL)</t>
  </si>
  <si>
    <t>05.19.04.01.01.01.Por integração</t>
  </si>
  <si>
    <t>05.19.05.01.01.01.Por integração</t>
  </si>
  <si>
    <t>05.19.06.01.01.01.Por integração</t>
  </si>
  <si>
    <t>05.19.07.01.01.01.Por integração</t>
  </si>
  <si>
    <t>05.19.08.01.01.01.Por integração</t>
  </si>
  <si>
    <t>06.01.01.01.01.01.Por PLT</t>
  </si>
  <si>
    <t>06.02.01.01.01.01.Por PLT</t>
  </si>
  <si>
    <t>Descr.Complexidade</t>
  </si>
  <si>
    <t>Complexidade/Descrição Complexidade</t>
  </si>
  <si>
    <t>Unidade de Medida</t>
  </si>
  <si>
    <t>TOTAL USTIBB:</t>
  </si>
  <si>
    <t>01.03.01.01.01.Criação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t>
  </si>
  <si>
    <t>01.03.01.02.01.Criação de apresentação que envolva todas as atividades de complexidade Simples e contemple ainda: 
- criação de até 4 peças</t>
  </si>
  <si>
    <t>01.03.01.03.01.Criação de apresentação que envolva todas as atividades de complexidades Simples, Média e contemple ainda: 
- criação de mais de 4 peças</t>
  </si>
  <si>
    <t>01.03.02.01.01.Criação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</si>
  <si>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01.03.02.02.01.Criação de apresentação que envolva todas as atividades de complexidade Simples e contemple ainda: 
- Avaliação do público-alvo; 
- Criação do conceito visual; 
- Identidade visual a partir do conceito;
- Animações e transições de slides (estilo motion graphic)</t>
  </si>
  <si>
    <t>01.03.02.03.01.Criação de apresentação que envolva todas as atividades de complexidades Simples, Média e contemple ainda: 
- Criação e animação de personagem; 
- Criação de vídeo</t>
  </si>
  <si>
    <t>01.03.03.02.01.Criação de animação 3D que envolva todas as atividades de complexidade Simples e contemple ainda: 
- Modelagem orgânica, texturização, rigging e animação de 01 personagem</t>
  </si>
  <si>
    <t>01.03.03.03.01.Criação de animação 3D que envolva todas as atividades de complexidade Simples e contemple ainda: 
- Modelagem orgânica, texturização, rigging e animação de 02 ou mais personagens</t>
  </si>
  <si>
    <t>01.03.04.01.01.Criação de filme que envolva as seguintes atividades:
- Narração;
- Escolha da Trilha Sonora;
- Lettering;
- Motion;
- Pós-Produção;
- Edição Final de Vídeo e Áudio</t>
  </si>
  <si>
    <t>01.03.04.02.01.Criação de filme que envolva as atividades de complexidade Simples e ainda: 
- Roteiro; 
- Story Board; 
- Conceito da Arte; 
- Captação de áudio; 
- Filmagem com câmera estática; 
- Iluminação</t>
  </si>
  <si>
    <t>01.03.04.03.01.Criação de filme que envolva as atividades de complexidades Simples, Média e contemple ainda: 
- Filmagem com mais de uma câmera; 
- Filmagem com estabilizadores de imagens; 
- Filmagem com câmera em movimento</t>
  </si>
  <si>
    <t>01.03.05.01.01.Criação de filme que envolva as seguintes atividades: 
- Narração; 
- Escolha da Trilha Sonora; 
- Lettering; 
- Motion; 
- Pós-Produção; 
- Edição Final de Vídeo e Áudio</t>
  </si>
  <si>
    <t>01.03.05.02.01.Criação de filme que envolva as atividades de complexidade Simples e ainda: 
- Roteiro; 
- Story Board; 
- Conceito da Arte; 
- Captação de áudio; 
- Filmagem com câmera estática; 
- Iluminação</t>
  </si>
  <si>
    <t>01.03.05.03.01.Criação de filme que envolva as atividades de complexidades Simples, Média e contemple ainda: 
- Filmagem com mais de uma câmera; 
- Filmagem com estabilizadores de imagens; 
- Filmagem com câmera em movimento</t>
  </si>
  <si>
    <t>02.01.04.Esboço de tela 
- Elaborar, diagramar e criar o artefato “Esboço de Tela” para uma funcionalidade</t>
  </si>
  <si>
    <t>02.01.05.Esboço de Fluxo de Comportamento de Funcionalidades 
- Elaborar, diagramar e criar o artefato “Esboço de Fluxo de Comportamento de Telas” para um conjunto de funcionalidades</t>
  </si>
  <si>
    <t>02.01.10.Elicitar os Requisitos 
– Documento de Requisitos da Descoberta de Conhecimento</t>
  </si>
  <si>
    <t>02.01.05.01.01.É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t>
  </si>
  <si>
    <t>02.01.06.01.01.Elaborar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t>
  </si>
  <si>
    <t>02.01.07.01.01.Elaborar os artefatos da etapa de finalização dos requisitos. Tem como produto os seguintes artefatos: 
- Informações da Intervenção; 
- COR-Coleção de Requisitos da Intervenção; 
- Aprovação</t>
  </si>
  <si>
    <t>02.01.11.01.01.Para casos de modelagem completa, conforme orientação da Matriz de Direcionamento. 
Telas com somente saída(s) de dados (output)</t>
  </si>
  <si>
    <t>02.01.11.02.01.Para casos de modelagem completa, conforme orientação da Matriz de Direcionamento. 
Telas que contenham entrada(s) de dados (input)</t>
  </si>
  <si>
    <t>02.01.12.01.01.Para casos de modelagem completa, conforme orientação da Matriz de Direcionamento. 
Telas com somente saída(s) de dados (output)</t>
  </si>
  <si>
    <t>02.01.12.02.01.Para casos de modelagem completa, conforme orientação da Matriz de Direcionamento. 
Telas que contenham entrada(s) de dados (input)</t>
  </si>
  <si>
    <t>04.07.01.01.01.Extração de dados corporativos para preparação. Ingerir dados de bases de dados da arquitetura de Big Data</t>
  </si>
  <si>
    <t>04.07.02.01.01.Extração de dados de bases externas e ingestão dos mesmos nas bases de dados da arquitetura de Big Data.</t>
  </si>
  <si>
    <t>04.07.03.01.01.Identificação do tipo de distribuição, dados faltantes (missing values) e pontos fora da curva (outliers), domínios, correlação e matriz de correlação, univariada, bivariada e gráficos. Identificar quais as variáveis com maior poder de predição.</t>
  </si>
  <si>
    <t xml:space="preserve">04.07.04.01.01.Realizar tratamento de variáveis com dados faltantes para inserção de dados. Padronização e Normalização de dados – descrever a regra para padronização e/ou normalização de dados. </t>
  </si>
  <si>
    <t xml:space="preserve">04.07.05.01.01.Preparação de dados para modelagem. </t>
  </si>
  <si>
    <t>04.07.06.01.01.Selecionar e aplicar técnicas de mineração de dados apropriadas, dependendo dos objetivos identificados. Avaliação da modelagem. Construção de métricas para avaliação dos modelos criados. Out of Time.</t>
  </si>
  <si>
    <t>05.07.07.01.01.Suporte técnico em tecnologias de Big Data (Spark, HDFS, SolR, HBase, Hive ou similiar). 
Entrega: Requisição de Suporte Técnico (tarefa ALM ou similar) validada pelo solicitante descrevendo o contexto ou problema objeto da requisição</t>
  </si>
  <si>
    <t>05.07.08.01.01.Efetuar instalação e configuração inicial de serviços do ecossistema Big Data. 
Entrega: Print de tela exibindo a interface do componente e log da instalação do componente anexados a OF (identificar servidor, nome do host ou IP e diretório da instalação)</t>
  </si>
  <si>
    <t>05.07.09.01.01.Efetuar configuração adicional em serviços ativos do ecossistema Big Data.
Entrega: Print de tela exibindo as configurações alteradas na interface gráfica ou diff do arquivode configuração (xml, sh, properties ou similiar) anexado na OF. Identificar servidor, nome do host ou IP, e diretório do arquivo de configuração alterado</t>
  </si>
  <si>
    <t>05.07.11.01.01.Elaborar plano de testes, gerar massa de dados, executar testes para até 2 cenários de testes. 
Entrega: Plano de Teste e relatório com a análise dos testes executados, anexados a OF</t>
  </si>
  <si>
    <t>05.07.11.02.01.Elaborar plano de testes, gerar massa de dados, executar testes entre 3 e 5 cenários de testes. 
Entrega: Plano de Teste e relatório com a análise dos testes executados, anexados a OF</t>
  </si>
  <si>
    <t>05.07.11.03.01.Elaborar plano de testes, gerar massa de dados, executar testes para mais de 5 cenários de testes. 
Entrega: Plano de Teste e relatório com a análise dos testes executados, anexados a OF</t>
  </si>
  <si>
    <t>05.07.13.01.01.Elaboração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</si>
  <si>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05.07.14.01.01.Desenvolver scriptsde automação. 
Entrega: script armazenado no repositório de controle de versão (Git ou similar) e referenciado na OF (endereço do repositório, local e nome do arquivo do script)</t>
  </si>
  <si>
    <t>05.07.15.01.01.Resolução de incidentes (RDI). 
Entrega: Incidente resolvido e finalizado no GSTI e registrado na OF (número do RDI). Análise e exploração de dados</t>
  </si>
  <si>
    <t>05.07.16.01.01.Elaboração de lista tabular com pelo menos 2 Colunas. 
Entrega: Arquivo da análise (DXP, PBIX ou similar) disponibilizado no repositório, com o endereço (link) informado na OF</t>
  </si>
  <si>
    <t>05.07.17.01.01.Construção de elemento visual para representar dados. 
Entrega: Arquivo da análise (DXP, PBIX ou similar) disponibilizado no repositório com o endereço (link) informado na OF e Imagem da captura de tela identificando os gráficos criados anexada na OF</t>
  </si>
  <si>
    <t>05.07.18.01.01.Construção de indicador em forma de lista, medidor, filtros, seletores ou propriedades. 
Entrega: Arquivo da análise (DXP, PBIX ou similar) disponibilizado no repositório com o endereço (link) informado na OF e com a identificação dos elementos descrita na OF</t>
  </si>
  <si>
    <t>05.07.19.01.01.Construção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</si>
  <si>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05.07.20.01.01.Mapeamento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</si>
  <si>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05.07.25.01.01.Efetuar configuração e instalação de software em containers. 
Entrega: Arquivo Dockerfile ou dockercompose armazenados em repositório e referenciados na OF (URL para acesso ao repositório, local e nome do arquivo).</t>
  </si>
  <si>
    <t>05.07.21.01.01.Suporte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</si>
  <si>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05.07.22.01.01.Elaboração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</si>
  <si>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05.07.23.01.01.Construção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</si>
  <si>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05.07.24.01.01.Avaliação e diagnóstico das estruturas de carga visando melhoria de performance do processo de carga/volume de dados carregados. 
Entrega: Print do antes/depois do tempo de carregamento ou do volume de dados carregado anexado na OF.</t>
  </si>
  <si>
    <t>05.10.15.02.01.Quantidade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</si>
  <si>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05.10.15.03.01.Quantidade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</si>
  <si>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05.10.15.04.01.Quantidade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</si>
  <si>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05.10.15.05.01.Quantidade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</si>
  <si>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05.10.16.02.01.Quantidade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</si>
  <si>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05.10.16.03.01.Quantidade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</si>
  <si>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05.10.16.04.01.Quantidade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</si>
  <si>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05.10.16.05.01.Quantidade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</si>
  <si>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05.16.22.01.01.Quantidade de até 20 itens de complexidade: 
- Cenários de teste (por cenário); 
- Configurações a fontes de dados externos (por configuração)</t>
  </si>
  <si>
    <t>05.16.22.02.01.Quantidade de 21 até 40 itens de complexidade: 
- Cenários de teste (por cenário); 
- Configurações a fontes de dados externos (por configuração)</t>
  </si>
  <si>
    <t>05.19.01.01.01.Existência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</si>
  <si>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05.19.01.02.01.Existência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</si>
  <si>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05.19.01.03.01.Existência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</si>
  <si>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Inconsistência</t>
  </si>
  <si>
    <t>Componente / Unidade 
de Medida</t>
  </si>
  <si>
    <t>Nome do 
Arquivo/Objeto</t>
  </si>
  <si>
    <t>Tempo Gasto (Horas)</t>
  </si>
  <si>
    <t>Participação 
ou Esforço</t>
  </si>
  <si>
    <t>01.03.03.01.01.Criação de animação 3D que envolva todas as atividades:
- Roteiro;
- Story Board;
- Conceito da Arte;
- Modelagem inorgânica, texturização, rigging e animação de insumos/acessórios/cenário;
- Iluminação;
- Renderização 3D</t>
  </si>
  <si>
    <t>05.08.01.02.01.Objetos que contenham um ou mais itens de complexidade: 
- Tabelas e/ou arrays tridimensionais ou acima; 
- Chamadas a outros programas/sub-rotinas; 
- Mapeamento de áreas do sistema operacional (data areas)</t>
  </si>
  <si>
    <t>05.08.01.03.01.Objetos que contenham um ou mais itens de complexidade: 
- Chamadas a SVCs; 
- Execução de comandos TSO via IKJ; 
- Manipulação de arquivos 
- Interceptação de erros (ESTAE, SPIE, ESPIE) 
- Tratamento de concorrência</t>
  </si>
  <si>
    <t>05.08.02.02.01.Objetos que contenham um ou mais itens de complexidade: 
- Tabelas e/ou arrays tridimensionais ou acima; 
- Chamadas a outros programas/sub-rotinas; 
- Mapeamento de áreas do sistema operacional (data areas)</t>
  </si>
  <si>
    <t>05.08.02.03.01.Objetos que contenham um ou mais itens de complexidade: 
- Chamadas a SVCs; 
- Execução de comandos TSO via IKJ; 
- Manipulação de arquivos 
- Interceptação de erros (ESTAE, SPIE, ESPIE) 
- Tratamento de concorrência</t>
  </si>
  <si>
    <t>TOTAL TEMPO GASTO:</t>
  </si>
  <si>
    <t>ID DEMANDA</t>
  </si>
  <si>
    <t xml:space="preserve">05.17.06.Participar em “ritos” de sala ágil </t>
  </si>
  <si>
    <t>05.17.07.Realizar refinamento de requisitos (sprint em andamento)</t>
  </si>
  <si>
    <t>05.17.08.Realizar refinamento de história (s) (próxima sprint)</t>
  </si>
  <si>
    <t>05.17.09.Cadastrar operação para integração</t>
  </si>
  <si>
    <t>05.17.10.Cadastrar e/ou vincular mensagem</t>
  </si>
  <si>
    <t>05.17.06.01.N/A</t>
  </si>
  <si>
    <t>05.17.07.01.N/A</t>
  </si>
  <si>
    <t>05.17.08.01.N/A</t>
  </si>
  <si>
    <t>05.17.09.01.N/A</t>
  </si>
  <si>
    <t>05.17.10.01.N/A</t>
  </si>
  <si>
    <t>05.17.06.01.01.Atuar e colaborar em time ágil de forma sistemática, participando em atividades de planejamento e revisão de trabalhos, retrospectiva e apresentação de resultados.
Entrega: participação registrada no ALM ou recurso similar.</t>
  </si>
  <si>
    <t>05.17.07.01.01.Executar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</si>
  <si>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05.17.08.01.01.Executar atividades tais como pesquisas, estudos e discussões que consolidem requisitos, regras de negócio e/ou refinamento de história (s) referente (s) à próxima sprint.
Entrega: “História(s) de Usuário” e detalhamento de sua evolução registrados no ALM ou recurso similar.</t>
  </si>
  <si>
    <t>05.17.09.01.01.Realizar o cadastramento dos dados e informações de uma operação no Catálogo Corporativo de TI (CTL).</t>
  </si>
  <si>
    <t>05.17.10.01.01.Realizar o cadastramento e/ou a vinculação da mensagem no sistema MSG (Ocorrências de Mensagens).
A mensagem deverá estar nos padrões estabelecidos pela Ditec no “Guia de boas práticas de redação de mensagens para usuários.</t>
  </si>
  <si>
    <t>05.17.06.01.01.01.Por participante em sprint quinzenal</t>
  </si>
  <si>
    <t>05.17.07.01.01.01.Por participante em sprint quinzenal</t>
  </si>
  <si>
    <t>05.17.08.01.01.01.Por participante em sprint quinzenal</t>
  </si>
  <si>
    <t>05.17.09.01.01.01.Por operação</t>
  </si>
  <si>
    <t>05.17.10.01.01.01.Por mensagem</t>
  </si>
  <si>
    <t>01.04.Descoberta</t>
  </si>
  <si>
    <t>01.04.01.Elaborar Canvas Proposta de valor</t>
  </si>
  <si>
    <t>01.04.03.Elaborar Blueprint</t>
  </si>
  <si>
    <t>01.04.06.Elaborar Persona/Protopersona</t>
  </si>
  <si>
    <t>01.04.07.Realizar Entrevista – (Planejar/Aplicar e Relatório)
Entrega: Documento de Planejamento e Relatório de Entrevista</t>
  </si>
  <si>
    <t>01.04.13.Workshop - Planejar</t>
  </si>
  <si>
    <t>01.04.14.Workshop – Aplicar/Executar</t>
  </si>
  <si>
    <t>01.04.15.Workshop – Relatório</t>
  </si>
  <si>
    <t>01.04.16.Proposta para atuação de UX</t>
  </si>
  <si>
    <t>01.04.17.Apresentação de resultados de UX</t>
  </si>
  <si>
    <t>01.04.01.01.N/A</t>
  </si>
  <si>
    <t>01.04.03.01.Baixa</t>
  </si>
  <si>
    <t>01.04.03.02.Média</t>
  </si>
  <si>
    <t>01.04.03.03.Alta</t>
  </si>
  <si>
    <t>01.04.06.01.N/A</t>
  </si>
  <si>
    <t>01.04.07.01.Muito Baixa</t>
  </si>
  <si>
    <t>01.04.07.02.Baixa</t>
  </si>
  <si>
    <t>01.04.07.03.Média</t>
  </si>
  <si>
    <t>01.04.07.04.Alta</t>
  </si>
  <si>
    <t>01.04.07.05.Muito Alta</t>
  </si>
  <si>
    <t>01.04.08.01.N/A</t>
  </si>
  <si>
    <t>01.04.13.01.N/A</t>
  </si>
  <si>
    <t>01.04.14.01.Muito Baixa</t>
  </si>
  <si>
    <t>01.04.14.02.Baixa</t>
  </si>
  <si>
    <t>01.04.14.03.Média</t>
  </si>
  <si>
    <t>01.04.14.04.Alta</t>
  </si>
  <si>
    <t>01.04.14.05.Muito Alta</t>
  </si>
  <si>
    <t>01.04.15.01.N/A</t>
  </si>
  <si>
    <t>01.04.16.01.N/A</t>
  </si>
  <si>
    <t>01.04.17.01.N/A</t>
  </si>
  <si>
    <t>01.04.01.01.01.Preencher canvas com proposta de valor.
Entrega: Canvas</t>
  </si>
  <si>
    <t>01.04.03.01.01.Observar ou entrevistar e preencher o blueprint com até 2 intervenientes
Entrega: Blueprint</t>
  </si>
  <si>
    <t>01.04.03.02.01.Observar ou entrevistar e preencher o blueprint de 3 a 4 intervenientes
Entrega: Blueprint</t>
  </si>
  <si>
    <t>01.04.03.03.01.Observar ou entrevistar e preencher o blueprint a partir de 5 intervenientes
Entrega: Blueprint</t>
  </si>
  <si>
    <t>01.04.07.01.01.8 a 10 usuários</t>
  </si>
  <si>
    <t>01.04.07.02.01.11 a 15 usuários</t>
  </si>
  <si>
    <t>01.04.07.03.01.16 a 20 usuários</t>
  </si>
  <si>
    <t>01.04.07.04.01.21 a 25 usuários</t>
  </si>
  <si>
    <t>01.04.07.05.01.a partir de 26 usuários</t>
  </si>
  <si>
    <t>01.04.13.01.01.Definir os perfis, recrutar os usuários, criação do roteiro, preparação da atividade.</t>
  </si>
  <si>
    <t>01.04.14.01.01.Facilitar workshop de 1 dia com 1 facilitador</t>
  </si>
  <si>
    <t>01.04.14.02.01.Facilitar workshop de 1 dia com 2 facilitadores ou de 2 dias com 1 facilitador</t>
  </si>
  <si>
    <t>01.04.14.03.01.Facilitar workshop de 3 dias com 1 facilitador</t>
  </si>
  <si>
    <t>01.04.14.04.01.Facilitar workshop de 2 dias com 2 facilitadores</t>
  </si>
  <si>
    <t>01.04.14.05.01.Facilitar workshop de 3 dias com 2 facilitadores</t>
  </si>
  <si>
    <t>01.04.15.01.01.Criar relatório consolidando as informações.</t>
  </si>
  <si>
    <t>01.04.16.01.01.Entendimento, análise e elaboração da proposta de atuação de UX.</t>
  </si>
  <si>
    <t xml:space="preserve">01.04.17.01.01.Elaborar apresentação (PowerPoint ou similar) visando explanar os resultados </t>
  </si>
  <si>
    <t>01.04.01.01.01.01.Por projeto</t>
  </si>
  <si>
    <t>01.04.02.01.01.01.Por Jornada</t>
  </si>
  <si>
    <t>01.04.03.01.01.01.Por Blueprint</t>
  </si>
  <si>
    <t>01.04.03.02.01.01.Por Blueprint</t>
  </si>
  <si>
    <t>01.04.03.03.01.01.Por Blueprint</t>
  </si>
  <si>
    <t>01.04.07.01.01.01.Por projeto</t>
  </si>
  <si>
    <t>01.04.07.02.01.01.Por projeto</t>
  </si>
  <si>
    <t>01.04.07.03.01.01.Por projeto</t>
  </si>
  <si>
    <t>01.04.07.04.01.01.Por projeto</t>
  </si>
  <si>
    <t>01.04.07.05.01.01.Por projeto</t>
  </si>
  <si>
    <t>01.04.08.01.01.01.Por projeto</t>
  </si>
  <si>
    <t>01.04.09.01.01.01.Por usuário</t>
  </si>
  <si>
    <t>01.04.10.01.01.01.Por projeto</t>
  </si>
  <si>
    <t>01.04.13.01.01.01.Por sessão</t>
  </si>
  <si>
    <t>01.04.14.01.01.01.Por sessão</t>
  </si>
  <si>
    <t>01.04.14.02.01.01.Por sessão</t>
  </si>
  <si>
    <t>01.04.14.03.01.01.Por sessão</t>
  </si>
  <si>
    <t>01.04.14.04.01.01.Por sessão</t>
  </si>
  <si>
    <t>01.04.14.05.01.01.Por sessão</t>
  </si>
  <si>
    <t>01.04.15.01.01.01.Por sessão</t>
  </si>
  <si>
    <t>01.04.16.01.01.01.Por projeto</t>
  </si>
  <si>
    <t>05.18.10.01.01.01.Por objeto</t>
  </si>
  <si>
    <t>05.18.11.01.01.01.Por objeto</t>
  </si>
  <si>
    <t>05.18.13.01.01.01.Por objeto</t>
  </si>
  <si>
    <t>05.18.14.01.01.01.Por objeto</t>
  </si>
  <si>
    <t>05.18.15.01.01.01.Por objeto</t>
  </si>
  <si>
    <t>05.18.16.01.01.01.Por objeto</t>
  </si>
  <si>
    <t>05.20.Sterling Business Integrator</t>
  </si>
  <si>
    <r>
      <t xml:space="preserve">05.16.01.01.01.Ocorrência de até 3 pontos de complexidade elencados abaixo: 
</t>
    </r>
    <r>
      <rPr>
        <b/>
        <sz val="8"/>
        <rFont val="Calibri"/>
        <family val="2"/>
        <scheme val="minor"/>
      </rPr>
      <t>Itens de 1 ponto:</t>
    </r>
    <r>
      <rPr>
        <sz val="8"/>
        <rFont val="Calibri"/>
        <family val="2"/>
        <scheme val="minor"/>
      </rPr>
      <t xml:space="preserve">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sz val="8"/>
        <rFont val="Calibri"/>
        <family val="2"/>
        <scheme val="minor"/>
      </rPr>
      <t>Itens de 2 pontos:</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</si>
  <si>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r>
      <t xml:space="preserve">05.16.01.02.01.Ocorrência de uma das funcionalidades abaixo:
- Captura de código de barras ou QRCode 
</t>
    </r>
    <r>
      <rPr>
        <b/>
        <sz val="8"/>
        <rFont val="Calibri"/>
        <family val="2"/>
        <scheme val="minor"/>
      </rPr>
      <t>Ou</t>
    </r>
    <r>
      <rPr>
        <sz val="8"/>
        <rFont val="Calibri"/>
        <family val="2"/>
        <scheme val="minor"/>
      </rPr>
      <t xml:space="preserve">
 Ocorrência de 4 a 8 pontos de complexidade elencados abaixo: 
</t>
    </r>
    <r>
      <rPr>
        <b/>
        <sz val="8"/>
        <rFont val="Calibri"/>
        <family val="2"/>
        <scheme val="minor"/>
      </rPr>
      <t xml:space="preserve">Itens de 1 ponto: </t>
    </r>
    <r>
      <rPr>
        <sz val="8"/>
        <rFont val="Calibri"/>
        <family val="2"/>
        <scheme val="minor"/>
      </rPr>
      <t xml:space="preserve">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sz val="8"/>
        <rFont val="Calibri"/>
        <family val="2"/>
        <scheme val="minor"/>
      </rPr>
      <t xml:space="preserve">Itens de 2 pontos: </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</si>
  <si>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r>
      <t xml:space="preserve">05.16.01.03.01.Ocorrência de uma das funcionalidades abaixo: 
- Streaming vídeo; 
- Customização de câmera; 
- Uso de gerenciadores de layout complexos (Ex.: layout de divisão de tela/SplitLayout) 
</t>
    </r>
    <r>
      <rPr>
        <b/>
        <sz val="8"/>
        <rFont val="Calibri"/>
        <family val="2"/>
        <scheme val="minor"/>
      </rPr>
      <t>Ou</t>
    </r>
    <r>
      <rPr>
        <sz val="8"/>
        <rFont val="Calibri"/>
        <family val="2"/>
        <scheme val="minor"/>
      </rPr>
      <t xml:space="preserve"> 
Acima de 8 pontos de complexidade elencados abaixo: 
</t>
    </r>
    <r>
      <rPr>
        <b/>
        <sz val="8"/>
        <rFont val="Calibri"/>
        <family val="2"/>
        <scheme val="minor"/>
      </rPr>
      <t>Itens de 1 ponto:</t>
    </r>
    <r>
      <rPr>
        <sz val="8"/>
        <rFont val="Calibri"/>
        <family val="2"/>
        <scheme val="minor"/>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umdatasource (Ex.: listas verticais e horizontais, combobox) = 1 ponto por componente; 
</t>
    </r>
    <r>
      <rPr>
        <b/>
        <sz val="8"/>
        <rFont val="Calibri"/>
        <family val="2"/>
        <scheme val="minor"/>
      </rPr>
      <t>Itens de 2 pontos:</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</si>
  <si>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r>
      <t xml:space="preserve">05.16.02.01.01.Ocorrência de até 3 pontos de complexidade elencados abaixo: 
</t>
    </r>
    <r>
      <rPr>
        <b/>
        <sz val="8"/>
        <rFont val="Calibri"/>
        <family val="2"/>
        <scheme val="minor"/>
      </rPr>
      <t>Itens de 1 ponto:</t>
    </r>
    <r>
      <rPr>
        <sz val="8"/>
        <rFont val="Calibri"/>
        <family val="2"/>
        <scheme val="minor"/>
      </rPr>
      <t xml:space="preserve">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sz val="8"/>
        <rFont val="Calibri"/>
        <family val="2"/>
        <scheme val="minor"/>
      </rPr>
      <t>Itens de 2 pontos:</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</si>
  <si>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r>
      <t xml:space="preserve">05.16.02.02.01.Ocorrência de uma das funcionalidades abaixo:
- Captura de código de barras ou QRCode 
</t>
    </r>
    <r>
      <rPr>
        <b/>
        <sz val="8"/>
        <rFont val="Calibri"/>
        <family val="2"/>
        <scheme val="minor"/>
      </rPr>
      <t>OU</t>
    </r>
    <r>
      <rPr>
        <sz val="8"/>
        <rFont val="Calibri"/>
        <family val="2"/>
        <scheme val="minor"/>
      </rPr>
      <t xml:space="preserve"> 
Ocorrência de 4 a 8 pontos de complexidade elencados abaixo: 
</t>
    </r>
    <r>
      <rPr>
        <b/>
        <sz val="8"/>
        <rFont val="Calibri"/>
        <family val="2"/>
        <scheme val="minor"/>
      </rPr>
      <t>Itens de 1 ponto:</t>
    </r>
    <r>
      <rPr>
        <sz val="8"/>
        <rFont val="Calibri"/>
        <family val="2"/>
        <scheme val="minor"/>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sz val="8"/>
        <rFont val="Calibri"/>
        <family val="2"/>
        <scheme val="minor"/>
      </rPr>
      <t>Itens de 2 pontos:</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t>
    </r>
  </si>
  <si>
    <r>
      <t xml:space="preserve">05.16.02.03.01.Ocorrência de uma das funcionalidades abaixo: 
- Streaming vídeo; 
- Customização de câmera; 
- Uso de gerenciadores de layout complexos (Ex.: layout de divisão de tela/SplitLayout) 
</t>
    </r>
    <r>
      <rPr>
        <b/>
        <sz val="8"/>
        <rFont val="Calibri"/>
        <family val="2"/>
        <scheme val="minor"/>
      </rPr>
      <t>OU</t>
    </r>
    <r>
      <rPr>
        <sz val="8"/>
        <rFont val="Calibri"/>
        <family val="2"/>
        <scheme val="minor"/>
      </rPr>
      <t xml:space="preserve">
Acima de 8 pontos de complexidade elencados abaixo: 
</t>
    </r>
    <r>
      <rPr>
        <b/>
        <sz val="8"/>
        <rFont val="Calibri"/>
        <family val="2"/>
        <scheme val="minor"/>
      </rPr>
      <t>Itens de 1 ponto:</t>
    </r>
    <r>
      <rPr>
        <sz val="8"/>
        <rFont val="Calibri"/>
        <family val="2"/>
        <scheme val="minor"/>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umdatasource (Ex.: listas verticais e horizontais, combobox) = 1 ponto por componente 
</t>
    </r>
    <r>
      <rPr>
        <b/>
        <sz val="8"/>
        <rFont val="Calibri"/>
        <family val="2"/>
        <scheme val="minor"/>
      </rPr>
      <t xml:space="preserve">Itens de 2 pontos: </t>
    </r>
    <r>
      <rPr>
        <sz val="8"/>
        <rFont val="Calibri"/>
        <family val="2"/>
        <scheme val="minor"/>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</si>
  <si>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r>
      <t xml:space="preserve">05.17.05.01.01.Atividades denominadas “Caixa Rápido” em recurso tecnológico de Gestão de Ciclo de vida de Aplicativos (IBM ALM ou similar) e sistemas complementares (Acesso etc.). 
</t>
    </r>
    <r>
      <rPr>
        <b/>
        <sz val="8"/>
        <rFont val="Calibri"/>
        <family val="2"/>
        <scheme val="minor"/>
      </rPr>
      <t xml:space="preserve">Exemplos de atendimentos: </t>
    </r>
    <r>
      <rPr>
        <sz val="8"/>
        <rFont val="Calibri"/>
        <family val="2"/>
        <scheme val="minor"/>
      </rPr>
      <t xml:space="preserve">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t>
    </r>
    <r>
      <rPr>
        <b/>
        <sz val="8"/>
        <rFont val="Calibri"/>
        <family val="2"/>
        <scheme val="minor"/>
      </rPr>
      <t>Artefato:</t>
    </r>
    <r>
      <rPr>
        <sz val="8"/>
        <rFont val="Calibri"/>
        <family val="2"/>
        <scheme val="minor"/>
      </rPr>
      <t xml:space="preserve"> 
Detalhamento registrado em tarefa no ALM ou similar.</t>
    </r>
  </si>
  <si>
    <t>05.07.27.Elaborar query para Inteligência Artificial</t>
  </si>
  <si>
    <t>05.07.27.01.01.Até 2 objetos/tabelas contidos/envolvidos na query.</t>
  </si>
  <si>
    <t>05.07.27.01.Baixa</t>
  </si>
  <si>
    <t>05.07.27.02.Média</t>
  </si>
  <si>
    <t>05.07.27.02.01.De 3 até 5 objetos/tabelas contidos/envolvidos na query.</t>
  </si>
  <si>
    <t>05.07.27.03.01.Acima de 6 objetos/tabelas contidos/envolvidos na query.</t>
  </si>
  <si>
    <t>05.07.27.03. Alta</t>
  </si>
  <si>
    <t>05.07.27.01.01.01.Objeto/Tabela</t>
  </si>
  <si>
    <t>05.07.27.02.01.01.Objeto/Tabela</t>
  </si>
  <si>
    <t>05.07.27.03.01.01.Objeto/Tabela</t>
  </si>
  <si>
    <t>05.19.09.Realizar serviço de integração</t>
  </si>
  <si>
    <t>05.19.09.01.N/A</t>
  </si>
  <si>
    <t>05.19.09.01.01.01.Por tarefa</t>
  </si>
  <si>
    <t>01.05.Curadoria UX Writing</t>
  </si>
  <si>
    <t>01.05.01.Elaborar pesquisa interna ou externa</t>
  </si>
  <si>
    <t>01.05.02.Planejar solução de bot</t>
  </si>
  <si>
    <t>01.05.03.Realizar análise semântica da entrada dos usuários</t>
  </si>
  <si>
    <t>01.05.04.Criar mapa da jornada do usuário (fluxos lógico, conversacional, ontológico etc.)</t>
  </si>
  <si>
    <t>01.05.05.Atualizar mapa da jornada do usuário (fluxos lógico, conversacional, ontológico etc.)</t>
  </si>
  <si>
    <t>01.05.08.Realizar análise de curadoria</t>
  </si>
  <si>
    <t>01.05.09.Criar ou atualizar texto de resposta para diálogo, utter ou artefato similar</t>
  </si>
  <si>
    <t>01.05.01.01.01.Pesquisar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</si>
  <si>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01.05.01.01.N/A</t>
  </si>
  <si>
    <t>01.05.02.01.N/A</t>
  </si>
  <si>
    <t>01.05.03.01.01.Análise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</si>
  <si>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01.05.03.01.Baixa</t>
  </si>
  <si>
    <t>01.05.03.02.Média</t>
  </si>
  <si>
    <t>01.05.03.03.Alta</t>
  </si>
  <si>
    <t>01.05.03.02.01.Análise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</si>
  <si>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01.05.03.03.01.Análise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</si>
  <si>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01.04.17.01.01.01.por sessão de apresentação</t>
  </si>
  <si>
    <t>01.05.03.01.01.01.por relatório</t>
  </si>
  <si>
    <t>01.05.04.01.01.Representação gráfica (mapa mental) da jornada do usuário contendo as possíveis perguntas, condições, desambiguações e respostas aplicando UX Writing.
Entrega: arquivo com o mapa da jornada do usuário.</t>
  </si>
  <si>
    <t>01.05.04.01.N/A</t>
  </si>
  <si>
    <t>01.05.05.01.01.Atualizar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</si>
  <si>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01.05.05.01.N/A</t>
  </si>
  <si>
    <t>01.05.06.01.N/A</t>
  </si>
  <si>
    <t>01.05.07.01.N/A</t>
  </si>
  <si>
    <t>01.05.08.01.01.Elaborar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</si>
  <si>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01.05.08.01.N/A</t>
  </si>
  <si>
    <t>01.05.09.01.N/A</t>
  </si>
  <si>
    <t>01.05.01.01.01.01.por pesquisa</t>
  </si>
  <si>
    <t>01.05.02.01.01.Planejamento da solução de bot contendo objetivo, escopo e principais intenções.</t>
  </si>
  <si>
    <t>01.05.02.01.01.01.por planejamento</t>
  </si>
  <si>
    <t>01.05.03.02.01.01.por relatório</t>
  </si>
  <si>
    <t>01.05.03.03.01.01.por relatório</t>
  </si>
  <si>
    <t>01.05.04.01.01.01.por mapa/fluxo</t>
  </si>
  <si>
    <t>01.05.05.01.01.01.por mapa/fluxo</t>
  </si>
  <si>
    <t>01.05.06.01.01.01.por documento</t>
  </si>
  <si>
    <t>01.05.07.01.01.01.por revisão</t>
  </si>
  <si>
    <t>01.05.08.01.01.01.por relatório</t>
  </si>
  <si>
    <t>01.05.09.01.01.Criar ou atualizar texto de resposta para diálogo ou utter.
Entrega: documento contendo o texto ou a evidência da atualização:
- justificativa da alteração
- mapa anterior
- mapa alterado
- detalhamento do que foi alterado e data</t>
  </si>
  <si>
    <t>01.05.09.01.01.01.por texto</t>
  </si>
  <si>
    <t>05.21.Curadoria - Design de Diálogo</t>
  </si>
  <si>
    <t>05.21.01.Criar ou alterar nó de diálogo, história de usuário ou recurso similar</t>
  </si>
  <si>
    <t>05.21.02.Incluir ou alterar artefatos de IA - intenções ou entidades</t>
  </si>
  <si>
    <t>05.21.03.Pesquisa para prospecção de novas ferramentas e metodologias</t>
  </si>
  <si>
    <t>05.21.04.Testes de novas ferramentas e metodologias</t>
  </si>
  <si>
    <t>05.21.05.Gerar dados para relatório</t>
  </si>
  <si>
    <t>05.21.06.Curadoria de interações/entradas de usuários</t>
  </si>
  <si>
    <t>05.21.07.Executar testes manuais de comportamento do bot</t>
  </si>
  <si>
    <t>05.21.08.Produzir relatório de testes do bot</t>
  </si>
  <si>
    <t>05.21.09.Incluir cenário de teste automatizados</t>
  </si>
  <si>
    <t>05.21.01.01.N/A</t>
  </si>
  <si>
    <t>05.21.02.01.N/A</t>
  </si>
  <si>
    <t>05.21.03.01.N/A</t>
  </si>
  <si>
    <t>05.21.04.01.N/A</t>
  </si>
  <si>
    <t>05.21.05.01.N/A</t>
  </si>
  <si>
    <t>05.21.06.01.N/A</t>
  </si>
  <si>
    <t>05.21.07.01.N/A</t>
  </si>
  <si>
    <t>05.21.08.01.N/A</t>
  </si>
  <si>
    <t>05.21.09.01.N/A</t>
  </si>
  <si>
    <t>05.21.01.01.01.Criar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</si>
  <si>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05.21.02.01.01.Incluir ou alterar intenção ou entidade.</t>
  </si>
  <si>
    <t>05.21.03.01.01.Prospectar novas ferramentas e metodologias para aplicação em curadoria.
Entrega: relatório contendo introdução, objetivo da pesquisa, detalhamento dos trabalhos e conclusão dos estudos.</t>
  </si>
  <si>
    <t>05.21.04.01.01.Testar novas ferramentas e metodologias para aplicação em curadoria.
Entrega: relatório contendo o objetivo dos testes, evidenciando etapas realizadas, resultados e parecer técnico.</t>
  </si>
  <si>
    <t>05.21.05.01.01.Coletar dados para geração de relatórios usando querie de um parâmetro.
Entrega: relatório contendo dados obtidos.</t>
  </si>
  <si>
    <t>05.21.06.01.01.Até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</si>
  <si>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05.21.07.01.01.Executar um teste simulando 10 entradas de usuário no bot.
Entrega: arquivos com printscreen de todos os testes.</t>
  </si>
  <si>
    <t>05.21.08.01.01.Preencher planilha ou formulário de registro dos testes. Cada teste deve conter, no mínimo, 10 entradas de usuário.
Entrega: relatório de registro e resultado de testes.</t>
  </si>
  <si>
    <t>05.21.01.01.01.01.Por nó (pai ou filho) ou história</t>
  </si>
  <si>
    <t>05.21.02.01.01.01.Por intenção/entidade</t>
  </si>
  <si>
    <t>05.21.03.01.01.01.Por pesquisa</t>
  </si>
  <si>
    <t>05.21.04.01.01.01.Por produto</t>
  </si>
  <si>
    <t>05.21.05.01.01.01.Por relatório</t>
  </si>
  <si>
    <t>05.21.06.01.01.01.Por lote</t>
  </si>
  <si>
    <t>05.21.07.01.01.01.Por teste</t>
  </si>
  <si>
    <t>05.21.08.01.01.01.Por teste</t>
  </si>
  <si>
    <t>05.21.09.01.01.01.Por cenário</t>
  </si>
  <si>
    <t>05.10.18.Criação de objeto de teste automatizado</t>
  </si>
  <si>
    <t>Número da tarefa</t>
  </si>
  <si>
    <t>05.17.11.01.N/A</t>
  </si>
  <si>
    <t>05.17.11.01.01.01.Por participante em sprint quinzenal (podendo atuar em até 2 times por sprint)</t>
  </si>
  <si>
    <t>05.07.28.Realizar exploração ou modelagem de dados.</t>
  </si>
  <si>
    <t>05.07.29.Pré-processamento de dados</t>
  </si>
  <si>
    <t>05.07.31.Parametrização/Configuração de Modelo</t>
  </si>
  <si>
    <t>05.07.30.Pesquisa técnica de Modelos e Métodos</t>
  </si>
  <si>
    <t>05.07.32.Treinamento/Retreinamento de Modelo e Análise de Resultados</t>
  </si>
  <si>
    <t>05.07.33.Planejamento da solução</t>
  </si>
  <si>
    <t>05.07.34.Anotação de dados</t>
  </si>
  <si>
    <t>05.07.35.Realização de oficina sobre Machine Learning</t>
  </si>
  <si>
    <t>05.07.28.01.Baixa</t>
  </si>
  <si>
    <t>05.07.28.02.Média</t>
  </si>
  <si>
    <t>05.07.28.03. Alta</t>
  </si>
  <si>
    <t>05.07.28.04. Muito alta</t>
  </si>
  <si>
    <t>05.07.28.01.01.Exploração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</si>
  <si>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05.07.28.02.01.Exploração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 rporativo (Git ou similares).</t>
  </si>
  <si>
    <t>05.07.28.03.01.Exploração ou modelagem de dados com objetivo de entender e verificar padrões nos dados. Dataset: 1,01GB a 10GB dados.
Entrega: Código fonte utilizado para a exploração ou modelagem e dados e result ado do processamento em formato markdown/jupyter notebook ou similar disponibilizado repositório corporativo (Git ou similares).</t>
  </si>
  <si>
    <t>05.07.28.04.01.Exploração ou modelagem de dados com objetivo de entender e verificar padrões nos dados. Data set: mais de 10,01GB dados.
Entrega: Código fonte utilizado para a exploração ou modelagem e dados e resultado do processamento em formato markdown/jupyter notebook ou similar disponibilizado repositório corporativo (Git ou similares).</t>
  </si>
  <si>
    <t>05.07.29.01.Baixa</t>
  </si>
  <si>
    <t>05.07.29.02.Alta</t>
  </si>
  <si>
    <t>05.07.29.01.01.Criação de rotina/script de processamento de dados para treino, predição ou modelagem de dados.
Entrega: Script disponibilizado no repositório corporativo (Git ou similares).</t>
  </si>
  <si>
    <t>05.07.29.02.01.Criação de rotina/script para processamento de grandes volumes de dados (mais de 500MB) para treino, predição ou modelagem de dados.
Exemplos: ut ilização processamentos parelelo ou em cluster, Apache Hive, Hadoop, etc.
Entrega: Script disponibilizado no repositório corporativo (Git ou similares).</t>
  </si>
  <si>
    <t>05.07.30.01.N/A</t>
  </si>
  <si>
    <t>05.07.30.01.01.Pesquisa de arquiteturas e modelos de Machine Learning disponíveis para utilização. Trata se de pesquisa e revisão bibliográfica de trabalhos científicos para entender a aplicabilidade de determinada técnica ao problema em questão.
Também engloba os testes preliminares de aplicação desses trabalhos científicos, busca e validação de repositórios.</t>
  </si>
  <si>
    <t>05.07.31.01.Baixa</t>
  </si>
  <si>
    <t>05.07.31.02.Média</t>
  </si>
  <si>
    <t>05.07.31.03. Alta</t>
  </si>
  <si>
    <t>05.07.31.04. Muito alta</t>
  </si>
  <si>
    <t>05.07.31.01.01.Configuração/Parametrização do modelo e seu respectivo script de treino, teste ou predição, em modelos de baixa complexida de como: Regressões, SVM, SVC, KNN, Binary Trees e modelos similares.
Entrega: Códigos fonte, scripts e arquivos de configuração disponibilizados no repositório corporativo (Git ou similares).</t>
  </si>
  <si>
    <t>05.07.31.02.01.Configuração/Parametrização do modelo e seu respectivo script de treino, teste ou predição, em modelos de média complexidade como: Redes neurais simples densa, XGB, K means, Random Forest e modelos similares.
Entrega: Códigos fonte, scripts e arquivos de configuração disponibilizados no repos itório corporativo (Git ou similares).</t>
  </si>
  <si>
    <t>05.07.31.03.01.Configuração/Parametrização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</si>
  <si>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05.07.31.04.01.Configuração/Parametrização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</si>
  <si>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05.07.32.01.Baixa</t>
  </si>
  <si>
    <t>05.07.32.02.Média</t>
  </si>
  <si>
    <t>05.07.32.03. Alta</t>
  </si>
  <si>
    <t>05.07.32.04. Muito alta</t>
  </si>
  <si>
    <t>05.07.32.01.01.Iteração de treinamento e avaliação de modelos de baixa complexidade como: Regress 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</si>
  <si>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05.07.32.02.01.Iteração de treinamento e avaliação de modelos de média complexidade como: Redes neurais simples, XGB, K 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</si>
  <si>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05.07.32.03.01.Iteração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 quantidade de épocas e quantidade de amostras disponibilizado no na tarefa do ALM ou similar.</t>
  </si>
  <si>
    <t>05.07.32.04.01.Iteração de treinamento e avaliação de modelos de muito alta complexidade como: Modelos de Deep Learning e modelo s similares.
Entrega: Binários do modelo treinado disponibilizados no ambiente de Big Data e identificados na OF (caminho e nome dos arquivos). Relatório de performance do modelo
com métricas de precisão, acurácia, F1, tempo de execução, quantidade de épo cas e quantidade de amostras disponibilizado no na tarefa do ALM ou similar.</t>
  </si>
  <si>
    <t>05.07.33.01.N/A</t>
  </si>
  <si>
    <t>05.07.33.01.01.Sessão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</si>
  <si>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05.07.34.01.N/A</t>
  </si>
  <si>
    <t>05.07.34.01.01.Processo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</si>
  <si>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05.07.35.01.N/A</t>
  </si>
  <si>
    <t>05.07.28.01.01.01.Por relatório</t>
  </si>
  <si>
    <t>05.07.28.02.01.01.Por relatório</t>
  </si>
  <si>
    <t>05.07.28.03.01.01.Por relatório</t>
  </si>
  <si>
    <t>05.07.28.04.01.01.Por relatório</t>
  </si>
  <si>
    <t>05.07.29.01.01.01.Por script</t>
  </si>
  <si>
    <t>05.07.29.02.01.01.Por script</t>
  </si>
  <si>
    <t>05.07.30.01.01.01.Por Modelo Avaliado</t>
  </si>
  <si>
    <t>05.07.31.01.01.01.Por modelo</t>
  </si>
  <si>
    <t>05.07.31.02.01.01.Por modelo</t>
  </si>
  <si>
    <t>05.07.31.03.01.01.Por modelo</t>
  </si>
  <si>
    <t>05.07.31.04.01.01.Por modelo</t>
  </si>
  <si>
    <t>05.07.32.01.01.01.Por Iteração de Treinamento</t>
  </si>
  <si>
    <t>05.07.32.02.01.01.Por Iteração de Treinamento</t>
  </si>
  <si>
    <t>05.07.32.03.01.01.Por Iteração de Treinamento</t>
  </si>
  <si>
    <t>05.07.32.04.01.01.Por Iteração de Treinamento</t>
  </si>
  <si>
    <t>05.07.33.01.01.01.Por relatório</t>
  </si>
  <si>
    <t>05.07.34.01.01.01.Por cada lote de 1000</t>
  </si>
  <si>
    <t>05.07.35.01.01.01.Por sessão</t>
  </si>
  <si>
    <t>05.05.12.Realizar análise e propor solução de segurança</t>
  </si>
  <si>
    <t>05.05.12.01.N/A</t>
  </si>
  <si>
    <t>05.05.12.01.01.Realizar análise e propor solução em sistemas e componentes de segurança e criptografia.
Entrega: tarefa ALM(ou similar) contendo relatório descrevendo a situação problema, análise e solução proposta.</t>
  </si>
  <si>
    <t>05.05.12.01.01.01.Por relatório</t>
  </si>
  <si>
    <t>05.13.07.Módulos– Criação de funcionalidade/Método</t>
  </si>
  <si>
    <t>05.13.08.Módulos– Alteração de funcionalidade/Método</t>
  </si>
  <si>
    <t>05.13.09.Dispositivos – Criação de funcionalidade/Método</t>
  </si>
  <si>
    <t>05.13.10.Dispositivos – Alteração de funcionalidade/Método</t>
  </si>
  <si>
    <t>05.13.11.Transações – Criação de transações</t>
  </si>
  <si>
    <t>05.13.12.Transações – Alteração de transações</t>
  </si>
  <si>
    <t>05.13.13.Arquivos de controle e/ou configuração</t>
  </si>
  <si>
    <t>05.13.07.01.N/A</t>
  </si>
  <si>
    <t>05.13.08.01.N/A</t>
  </si>
  <si>
    <t>05.13.09.01.N/A</t>
  </si>
  <si>
    <t>05.13.10.01.N/A</t>
  </si>
  <si>
    <t>05.13.11.01.N/A</t>
  </si>
  <si>
    <t>05.13.12.01.N/A</t>
  </si>
  <si>
    <t>05.13.13.01.N/A</t>
  </si>
  <si>
    <t>05.13.07.01.01.Classes de suporte a transações (bbfile, bbstring, bbtk, qrcode, transactionbase, profiles, fieldvalidate, trace, …)</t>
  </si>
  <si>
    <t>05.13.08.01.01.Classes de suporte a transações (bbfile, bbstring, bbtk, qrcode, transactionbase, profiles, fieldvalidate, trace, …)</t>
  </si>
  <si>
    <t>05.13.09.01.01.Classes de Comunicação, Atualver, Gerente e controladoras de dispositivos(AIO, CRW/MSR, SMC, BCR, RPR/PTR, BDU, EDU, CDR, STU, EPP/PIN, FPU, HRD, CCR/NFC, BIO, FLK, …)</t>
  </si>
  <si>
    <t>05.13.10.01.01.Classes de Comunicação, Atualver, Gerente e controladoras de dispositivos(AIO, CRW/MSR, SMC, BCR, RPR/PTR, BDU, EDU, CDR, STU, EPP/PIN, FPU, HRD, CCR/NFC, BIO, FLK, …)</t>
  </si>
  <si>
    <t>05.13.11.01.01.Transações (.pot. .cpp, .itd, ...)</t>
  </si>
  <si>
    <t>05.13.12.01.01.Transações (.pot. .cpp, .itd, ...)</t>
  </si>
  <si>
    <t>05.13.13.01.01.Arquivos com INIs, Makefiles, scripts, XML, RPMs</t>
  </si>
  <si>
    <t>05.13.07.01.01.01.Por Função ou Método</t>
  </si>
  <si>
    <t>05.13.08.01.01.01.Por Função ou Método</t>
  </si>
  <si>
    <t>05.13.09.01.01.01.Por Função ou Método</t>
  </si>
  <si>
    <t>05.13.10.01.01.01.Por Função ou Método</t>
  </si>
  <si>
    <t>05.13.11.01.01.01.Por iteração/”perna”</t>
  </si>
  <si>
    <t>05.13.12.01.01.01.Por iteração/”perna”</t>
  </si>
  <si>
    <t>05.13.13.01.01.01.Por arquivo</t>
  </si>
  <si>
    <t>05.17.12.Gerenciar Paas para Cloud</t>
  </si>
  <si>
    <t>05.17.12.01.N/A</t>
  </si>
  <si>
    <t>05.17.12.01.01.No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</si>
  <si>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05.17.12.01.01.01.por atendimento</t>
  </si>
  <si>
    <t>05.02.01.01.N/A</t>
  </si>
  <si>
    <t>05.02.02.01.N/A</t>
  </si>
  <si>
    <t>05.02.01.01.01.-</t>
  </si>
  <si>
    <t>05.02.02.01.01.-</t>
  </si>
  <si>
    <t>05.10.01.01.N/A</t>
  </si>
  <si>
    <t>05.10.01.01.01.-</t>
  </si>
  <si>
    <t>05.10.02.01.N/A</t>
  </si>
  <si>
    <t>05.10.02.01.01.-</t>
  </si>
  <si>
    <t>05.07.01.01.N/A</t>
  </si>
  <si>
    <t>05.07.01.01.01.-</t>
  </si>
  <si>
    <t>05.10.18.01.01.-</t>
  </si>
  <si>
    <t>05.10.18.01.N/A</t>
  </si>
  <si>
    <t>05.10.19.Criação de Objeto Java Componente VXML</t>
  </si>
  <si>
    <t>05.10.20.Alteração de Objeto Java Componente VXML</t>
  </si>
  <si>
    <t>05.10.19.01.N/A</t>
  </si>
  <si>
    <t>05.10.20.01.N/A</t>
  </si>
  <si>
    <t>05.10.19.01.01.Desenvolvimento de objetos java que utilizam componentes VXML relacionados à CRBB</t>
  </si>
  <si>
    <t>05.10.20.01.01.Desenvolvimento de objetos java que utilizam componentes VXML relacionados à CRBB</t>
  </si>
  <si>
    <t>05.10.19.01.01.01.Por arquivo</t>
  </si>
  <si>
    <t>05.10.20.01.01.01.Por arquivo</t>
  </si>
  <si>
    <t>05.22.Realidade Estendida</t>
  </si>
  <si>
    <t>05.23.Softwares para Integração de Ambiente Tradicional e Cloud</t>
  </si>
  <si>
    <t>05.24.Softwares para Cloud Privada e Publica</t>
  </si>
  <si>
    <t>05.22.01.Pesquisa para prospecção de novas ferramentas e tecnologias para realidade estendida</t>
  </si>
  <si>
    <t>05.22.02.Testes de novas ferramentas e tecnologias para realidade estendida</t>
  </si>
  <si>
    <t>05.22.03.Criação de GameObject para integração com a camada C#</t>
  </si>
  <si>
    <t>05.22.04.Alteração de GameObject para integração com a camada C#</t>
  </si>
  <si>
    <t>05.22.06.Alteração de componentes 3D para a interface de usuário para os canais de realidade estendida.</t>
  </si>
  <si>
    <t>05.22.07.Renderização de componentes 3D para ambiente 3D e componentes 3D para os canais de realidade estendida</t>
  </si>
  <si>
    <t>05.22.08.Renderização de componentes 2D para ambiente 2D e componentes 2D para os canais de realidade estendida.</t>
  </si>
  <si>
    <t>05.22.11.Desenvolvimento de componentes efeitos visuais para a interface de usuário para os canais de realidade estendida.</t>
  </si>
  <si>
    <t>05.22.12.Alteração de componentes efeitos visuais para a interface de usuário para os canais de realidade estendida</t>
  </si>
  <si>
    <t>05.22.25.Criação de script em Python para Maya, Substance Painter, Substance Designer, Houdini</t>
  </si>
  <si>
    <t>05.22.26.Alteração de script em Python para Maya, Substance Painter, Substance Designer, Houdini</t>
  </si>
  <si>
    <t>05.22.27.Criação de script em MEL para Maya</t>
  </si>
  <si>
    <t>05.22.28.Alteração de script em MEL para Maya</t>
  </si>
  <si>
    <t>05.22.29.Criação de script em VEX para Houdini</t>
  </si>
  <si>
    <t>05.22.30.Alteração de script em VEX para Houdini</t>
  </si>
  <si>
    <t>05.22.31.Criação de Shader para Unity</t>
  </si>
  <si>
    <t>05.22.32.Alteração de Shader para Unity</t>
  </si>
  <si>
    <t>05.23.01.Instalação / Versionamento de Api Manager</t>
  </si>
  <si>
    <t>05.23.02.Integração de Componentes do API Manager</t>
  </si>
  <si>
    <t>05.23.03.Troca de certificados</t>
  </si>
  <si>
    <t>05.23.04.Integração com ferramenta externa de Log</t>
  </si>
  <si>
    <t>05.23.05.Integração com solução externa de autenticação / autorização</t>
  </si>
  <si>
    <t>05.23.06.Criação de script de automação</t>
  </si>
  <si>
    <t>05.23.07.Tunning de Aplicação</t>
  </si>
  <si>
    <t>05.23.08.Monitoração de solução de API Manager</t>
  </si>
  <si>
    <t>05.23.09.Integração com Catálogo Corporativo de T.I</t>
  </si>
  <si>
    <t>05.23.10.Integração com LDAP</t>
  </si>
  <si>
    <t>05.23.11.Teste de funcionalidade e de estresse</t>
  </si>
  <si>
    <t>05.23.12.Autenticação e autorização em microsserviços</t>
  </si>
  <si>
    <t>05.23.13.Passagem de conhecimento</t>
  </si>
  <si>
    <t>05.24.01.Construção de aplicações de automação nativas de kubernetes utilizando os frameworks Operator Framework, Kubebuilder, Kudo</t>
  </si>
  <si>
    <t>05.24.02.Alteração de aplicações de automação nativas de kubernetes utilizando os frameworks Operator Framework, Kubebuilder, Kudo</t>
  </si>
  <si>
    <t>05.24.03.Criação de ofertas de serviços cloud baseados em templates de objetos kubernetes seguindo o framework HelmChart</t>
  </si>
  <si>
    <t>05.24.04.Alteração de ofertas de serviços cloud baseados em templates de objetos kubernetes seguindo o framework HelmChart</t>
  </si>
  <si>
    <t>05.24.05.Criação de ofertas de serviços cloud baseados em Ansible e Python e OpensServiceBroker</t>
  </si>
  <si>
    <t>05.24.06.Alteração de ofertas de serviços cloud baseados em Ansible e Python e OpensServiceBroker</t>
  </si>
  <si>
    <t>05.24.07.Construção de ambientes de Plataforma como Serviço baseadas em kubernetes</t>
  </si>
  <si>
    <t>05.24.08.Alteração de ambientes de Plataforma como Serviço baseadas em kubernetes</t>
  </si>
  <si>
    <t>05.22.01.01.N/A</t>
  </si>
  <si>
    <t>05.22.03.01.N/A</t>
  </si>
  <si>
    <t>05.22.02.01.N/A</t>
  </si>
  <si>
    <t>05.22.04.01.N/A</t>
  </si>
  <si>
    <t>05.22.05.01.N/A</t>
  </si>
  <si>
    <t>05.22.06.01.N/A</t>
  </si>
  <si>
    <t>05.22.07.01.N/A</t>
  </si>
  <si>
    <t>05.22.08.01.N/A</t>
  </si>
  <si>
    <t>05.22.09.01.N/A</t>
  </si>
  <si>
    <t>05.22.10.01.N/A</t>
  </si>
  <si>
    <t>05.22.11.01.N/A</t>
  </si>
  <si>
    <t>05.22.12.01.N/A</t>
  </si>
  <si>
    <t>05.22.13.01.N/A</t>
  </si>
  <si>
    <t>05.22.14.01.N/A</t>
  </si>
  <si>
    <t>05.22.15.01.N/A</t>
  </si>
  <si>
    <t>05.22.16.01.N/A</t>
  </si>
  <si>
    <t>05.22.17.01.N/A</t>
  </si>
  <si>
    <t>05.22.18.01.N/A</t>
  </si>
  <si>
    <t>05.22.19.01.N/A</t>
  </si>
  <si>
    <t>05.22.20.01.N/A</t>
  </si>
  <si>
    <t>05.22.21.01.N/A</t>
  </si>
  <si>
    <t>05.22.22.01.N/A</t>
  </si>
  <si>
    <t>05.22.23.01.N/A</t>
  </si>
  <si>
    <t>05.22.24.01.N/A</t>
  </si>
  <si>
    <t>05.22.25.01.N/A</t>
  </si>
  <si>
    <t>05.22.26.01.N/A</t>
  </si>
  <si>
    <t>05.22.27.01.N/A</t>
  </si>
  <si>
    <t>05.22.28.01.N/A</t>
  </si>
  <si>
    <t>05.22.29.01.N/A</t>
  </si>
  <si>
    <t>05.22.30.01.N/A</t>
  </si>
  <si>
    <t>05.22.31.01.N/A</t>
  </si>
  <si>
    <t>05.22.32.01.N/A</t>
  </si>
  <si>
    <t>05.23.01.01.N/A</t>
  </si>
  <si>
    <t>05.23.02.01.N/A</t>
  </si>
  <si>
    <t>05.23.03.01.N/A</t>
  </si>
  <si>
    <t>05.23.04.01.N/A</t>
  </si>
  <si>
    <t>05.23.05.01.N/A</t>
  </si>
  <si>
    <t>05.23.06.01.N/A</t>
  </si>
  <si>
    <t>05.23.07.01.N/A</t>
  </si>
  <si>
    <t>05.23.08.01.N/A</t>
  </si>
  <si>
    <t>05.23.09.01.N/A</t>
  </si>
  <si>
    <t>05.23.10.01.N/A</t>
  </si>
  <si>
    <t>05.23.11.01.N/A</t>
  </si>
  <si>
    <t>05.23.12.01.N/A</t>
  </si>
  <si>
    <t>05.23.13.01.N/A</t>
  </si>
  <si>
    <t>05.24.01.01.N/A</t>
  </si>
  <si>
    <t>05.24.02.01.N/A</t>
  </si>
  <si>
    <t>05.24.03.01.N/A</t>
  </si>
  <si>
    <t>05.24.04.01.N/A</t>
  </si>
  <si>
    <t>05.24.05.01.N/A</t>
  </si>
  <si>
    <t>05.24.06.01.N/A</t>
  </si>
  <si>
    <t>05.24.07.01.N/A</t>
  </si>
  <si>
    <t>05.24.08.01.N/A</t>
  </si>
  <si>
    <t>05.21.09.01.01.Incluir um cenário de testes automatizados na ferramenta específica. Entrega: documento com descrição dos casos de teste e cenários com evidências de inclusão</t>
  </si>
  <si>
    <t>05.22.01.01.01.Prospectar novas ferramentas e tecnologias para realidade estendida. Entrega: relatório contendo introdução, objetivo da pesquisa, detalhamento dos trabalhos e conclusão dos estudos</t>
  </si>
  <si>
    <t>05.22.02.01.01.Testar novas ferramentas e tecnologias para realidade estendida. Entrega: relatório contendo o objetivo dos testes, evidenciando etapas realizadas, resultados e parecer técnico</t>
  </si>
  <si>
    <t>05.22.03.01.01.Criação de GameObject para integração com a camada C#</t>
  </si>
  <si>
    <t>05.22.04.01.01.Alteração de GameObject para integração com a camada C#</t>
  </si>
  <si>
    <t>05.22.11.01.01.-</t>
  </si>
  <si>
    <t>05.22.12.01.01.-</t>
  </si>
  <si>
    <t>05.22.13.01.01.-</t>
  </si>
  <si>
    <t>05.22.14.01.01.-</t>
  </si>
  <si>
    <t>05.22.16.01.01.Alteração de animação de componente 2D/3D para realidade virtual e/ou realidade aumentada contendo todas as atividades abaixo:
• Animaçào do componente 2D/3D;
• Animaçào do componente 2D/3D no Unity;
• Criação do controlador de animação no Unity;
• Integração com a Unity;</t>
  </si>
  <si>
    <t>05.22.17.01.01.Criação de animação de personagem 3D para realidade virtual e/ou realidade aumentada aumentada contendo todas as atividades abaixo:
• Animaçào do componente 3D;
• Criação do controlador de animação no Unity;
• Integração com a Unity;</t>
  </si>
  <si>
    <t>05.22.18.01.01.Criação de animação de personagem 3D para realidade virtual e/ou realidade aumentada aumentada contendo todas as atividades abaixo:
• Animaçào do componente 3D;
• Criação do controlador de animação no Unity;
• Integração com a Unity;</t>
  </si>
  <si>
    <t>05.22.19.01.01.Criação de animação de personagem 2D para realidade virtual e/ou realidade aumentada aumentada contendo todas as atividades abaixo:
• Animaçào do componente 2D;
• Criação do controlador de animação no Unity;
• Integração com a Unity;</t>
  </si>
  <si>
    <t>05.22.20.01.01.Alteração de animação de personagem 2D para realidade virtual e/ou realidade aumentada contendo todas as atividades abaixo:
• Animaçào do componente 2D;
• Criação do controlador de animação no Unity;
• Integração com a Unity;</t>
  </si>
  <si>
    <t>05.22.21.01.01.Criação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</si>
  <si>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05.22.22.01.01.Criação de rigging de componente 3D para realidade virtual e/ou realidade aumentada que envolva todas as atividades abaixo:
• Criação de esqueleto de animação;
• Criação de controladores de animação;
• Pintura de influência;
• Integração com a Unity;</t>
  </si>
  <si>
    <t>05.22.23.01.01.Criação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</si>
  <si>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05.22.24.01.01.Criação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</si>
  <si>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05.22.25.01.01.-</t>
  </si>
  <si>
    <t>05.22.26.01.01.-</t>
  </si>
  <si>
    <t>05.22.27.01.01.-</t>
  </si>
  <si>
    <t>05.22.28.01.01.-</t>
  </si>
  <si>
    <t>05.22.29.01.01.-</t>
  </si>
  <si>
    <t>05.22.30.01.01.-</t>
  </si>
  <si>
    <t>05.22.31.01.01.-</t>
  </si>
  <si>
    <t>05.22.32.01.01.-</t>
  </si>
  <si>
    <t>05.23.01.01.01.Instalação ou versionamento de componentes de software de solução de API Manager, englobando: Instalação ou Versionamento manual, Roteirização da solução implementada, Criação de script de automação do processo de instalação / versionamento</t>
  </si>
  <si>
    <t>05.23.02.01.01.Integração dos módulos de solução de API Manager, englobando: Integração manual dos componentes, Roteirização da solução implementada, Criação de script de automação do processo de integração dos componentes</t>
  </si>
  <si>
    <t>05.23.03.01.01.Geração e substituição de certificados nos componentes de solução de API Manager. Criação de roteiro com procedimentos de geração e troca de certificados. Criação de script de automação para o processo de substituição dos certificados</t>
  </si>
  <si>
    <t>05.23.04.01.01.Instalação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</si>
  <si>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05.23.05.01.01.Configuração dos componentes do API Manager para integração com soluções externas que realizam autorização e autenticação de acesso às APIs. Criação de script de automação do processo de integração com solução de autenticação / autorização</t>
  </si>
  <si>
    <t>05.23.06.01.01.Criação de script de automação de processos relativos à componente de API Manager, como:
Customização
Deploy de componentes
Gestão de ciclo de Vida das APIS</t>
  </si>
  <si>
    <t>05.23.07.01.01.Análise de melhores práticas de tunning de sistema operacional da solução de API Manager e aplicação de tais tunnings na solução. Criação de script de automação para ajuste de tunning dos servidores e módulos da solução de API Manager</t>
  </si>
  <si>
    <t>05.23.08.01.01.Análise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</si>
  <si>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05.23.09.01.01.Integração de Service Discovery em ambiente Cloud com Catálogo Corporativo de TI</t>
  </si>
  <si>
    <t>05.23.10.01.01.Integração da solução de API Manager com LDAP para autenticação e autorização de usuários. Criação de script de automação para configuração de integração com LDAP pelos componentes do API Manager</t>
  </si>
  <si>
    <t>05.23.11.01.01.Criação de testes de funcionalidade e de estresse em solução de API Manager com geração de relatório com os dados obtidos</t>
  </si>
  <si>
    <t>05.23.12.01.01.Integração de componente de segurança de microsserviços com solução externa de autorização e autenticação para permissão de execução de microsserviços na cloud. Roteirização da solução implementada</t>
  </si>
  <si>
    <t>05.23.13.01.01.Documentação para passagem de conhecimento e acompanhamento junto aos analistas que receberão o conhecimento a ser repassado referente à solução de API. Manager implementada</t>
  </si>
  <si>
    <t>05.24.01.01.01.Construção/Alteração/Evolução de automações que utilizam framewoks cloud native e permitirão extender funcionalmente as atuais plataformas</t>
  </si>
  <si>
    <t>05.24.02.01.01.Construção/Alteração/Evolução de automações que utilizam framewoks cloud native e permitirão extender funcionalmente as atuais plataformas.</t>
  </si>
  <si>
    <t>05.24.03.01.01.Construção/Alteração/Evolução de ofertas baseadas em HelmCharts que serão consumidas pelas aplicações em execução nas plataformas de processamento.</t>
  </si>
  <si>
    <t>05.24.04.01.01.Construção/Alteração/Evolução de ofertas baseadas em HelmCharts que serão consumidas pelas aplicações em execução nas plataformas de processamento.</t>
  </si>
  <si>
    <t>05.24.05.01.01.Construção/Alteração/Evolução de ofertas baseadas em Ansible/Python que serão disponibilizadas no Portal OaaS, Operations as a Service.</t>
  </si>
  <si>
    <t>05.24.06.01.01.Construção/Alteração/Evolução de ofertas baseadas em Ansible/Python que serão disponibilizadas no Portal OaaS, Operations as a Service.</t>
  </si>
  <si>
    <t>05.24.07.01.01.Construção/Alteração/Evolução de Plataformas de processamento baseadas em kubernetes serviços Cloud.</t>
  </si>
  <si>
    <t>05.24.08.01.01.Construção/Alteração/Evolução de Plataformas de processamento baseadas em kubernetes serviços Cloud.</t>
  </si>
  <si>
    <t xml:space="preserve">05.22.01.01.01.01.Por relatório </t>
  </si>
  <si>
    <t xml:space="preserve">05.22.02.01.01.01.Por relatório </t>
  </si>
  <si>
    <t>05.22.03.01.01.01.Por gameObject</t>
  </si>
  <si>
    <t>05.22.04.01.01.01.Por gameObject</t>
  </si>
  <si>
    <t>05.22.05.01.01.01.Por objeto</t>
  </si>
  <si>
    <t>05.22.06.01.01.01.Por objeto</t>
  </si>
  <si>
    <t xml:space="preserve">05.22.07.01.01.01.Por renderização </t>
  </si>
  <si>
    <t xml:space="preserve">05.22.08.01.01.01.Por renderização </t>
  </si>
  <si>
    <t>05.22.09.01.01.01.Por objeto</t>
  </si>
  <si>
    <t>05.22.10.01.01.01.Por objeto</t>
  </si>
  <si>
    <t>05.22.11.01.01.01.Por objeto</t>
  </si>
  <si>
    <t>05.22.12.01.01.01.Por objeto</t>
  </si>
  <si>
    <t>05.22.13.01.01.01.Por objeto</t>
  </si>
  <si>
    <t>05.22.14.01.01.01.Por objeto</t>
  </si>
  <si>
    <t>05.22.15.01.01.01.Por objeto</t>
  </si>
  <si>
    <t>05.22.16.01.01.01.Por objeto</t>
  </si>
  <si>
    <t>05.22.17.01.01.01.Por objeto</t>
  </si>
  <si>
    <t>05.22.18.01.01.01.Por objeto</t>
  </si>
  <si>
    <t>05.22.19.01.01.01.Por objeto</t>
  </si>
  <si>
    <t>05.22.20.01.01.01.Por objeto</t>
  </si>
  <si>
    <t>05.22.21.01.01.01.Por objeto</t>
  </si>
  <si>
    <t>05.22.22.01.01.01.Por objeto</t>
  </si>
  <si>
    <t>05.22.23.01.01.01.Por objeto</t>
  </si>
  <si>
    <t>05.22.24.01.01.01.Por objeto</t>
  </si>
  <si>
    <t>05.22.25.01.01.01.Por arquivo</t>
  </si>
  <si>
    <t>05.22.26.01.01.01.Por arquivo</t>
  </si>
  <si>
    <t>05.22.27.01.01.01.Por arquivo</t>
  </si>
  <si>
    <t>05.22.28.01.01.01.Por arquivo</t>
  </si>
  <si>
    <t>05.22.29.01.01.01.Por arquivo</t>
  </si>
  <si>
    <t>05.22.30.01.01.01.Por arquivo</t>
  </si>
  <si>
    <t>05.22.31.01.01.01.Por arquivo</t>
  </si>
  <si>
    <t>05.22.32.01.01.01.Por arquivo</t>
  </si>
  <si>
    <t>05.23.01.01.01.01.Por ambiente</t>
  </si>
  <si>
    <t>05.23.02.01.01.01.Por ambiente</t>
  </si>
  <si>
    <t>05.23.03.01.01.01.Por ambiente</t>
  </si>
  <si>
    <t>05.23.04.01.01.01.Por integração</t>
  </si>
  <si>
    <t>05.23.05.01.01.01.Por ambiente</t>
  </si>
  <si>
    <t>05.23.06.01.01.01.Por script</t>
  </si>
  <si>
    <t>05.23.07.01.01.01.Por componente</t>
  </si>
  <si>
    <t>05.23.08.01.01.01.Por aplicação</t>
  </si>
  <si>
    <t>05.23.09.01.01.01.Por integração</t>
  </si>
  <si>
    <t>05.23.10.01.01.01.Por integração</t>
  </si>
  <si>
    <t>05.23.12.01.01.01.Por integração</t>
  </si>
  <si>
    <t>05.23.11.01.01.01.Por teste</t>
  </si>
  <si>
    <t>05.23.13.01.01.01.Por módulo</t>
  </si>
  <si>
    <t>05.24.01.01.01.01.Por aplicação</t>
  </si>
  <si>
    <t>05.24.02.01.01.01.Por aplicação</t>
  </si>
  <si>
    <t>05.24.03.01.01.01.Por template de serviço</t>
  </si>
  <si>
    <t>05.24.05.01.01.01.Por aplicação</t>
  </si>
  <si>
    <t>05.24.04.01.01.01.Por template de serviço</t>
  </si>
  <si>
    <t>05.24.06.01.01.01.Por aplicação</t>
  </si>
  <si>
    <t>05.24.07.01.01.01.Por releases de infra no(s) respectivo(s) cluster(s) kubernetes</t>
  </si>
  <si>
    <t>05.24.08.01.01.01.Por releases de infra no(s) respectivo(s) cluster(s) kubernetes</t>
  </si>
  <si>
    <t>06.02.10.01.N/A</t>
  </si>
  <si>
    <t>06.02.11.01.N/A</t>
  </si>
  <si>
    <t>06.02.12.01.N/A</t>
  </si>
  <si>
    <t>06.02.13.01.N/A</t>
  </si>
  <si>
    <t>06.02.14.01.N/A</t>
  </si>
  <si>
    <t>06.02.13.01.01.01.Por escopo</t>
  </si>
  <si>
    <t>05.13.14.Elaborar roteiro de instrução/instalação/configuração</t>
  </si>
  <si>
    <t>05.13.14.01.N/A</t>
  </si>
  <si>
    <t>05.13.14.01.01.Elaboração de roteiro contendo a descrição de comandos e/ou imagens de telas correspondentes que devem guiar procedimentos de instrução, instalação e/ou configuração. O roteiro deverá ser anexado à tarefa ALM correspondente</t>
  </si>
  <si>
    <t>05.13.14.01.01.01.Por tarefa</t>
  </si>
  <si>
    <t>05.24.09.Construção de esteiras que tratam códigos fonte relacionados ao provisionamento e configuração de infraestrutura</t>
  </si>
  <si>
    <t>05.24.10.Elaboração de roteiro de serviços, aplicações, procedimentos relacionados à construção e configuração de infraestrutura</t>
  </si>
  <si>
    <t>05.24.11.Criar configuração de infraestrutura para execução ou deploy de aplicações na plataforma de processamento Cloud</t>
  </si>
  <si>
    <t>05.24.09.01.01.Construção/Alteração/Evolução de esteiras responsáveis por imagens de containers de infraestrutura, verificação de códigos de infraestrutura, deploy de infraestrutura e implementação de processos.</t>
  </si>
  <si>
    <t>05.24.10.01.01.Construção/Alteração/Evolução de roteiros de serviço sobre aplicações Cloud e Automação.</t>
  </si>
  <si>
    <t>05.24.11.01.01.Pelo menos 20 configurações realizadas e formalizadas via issues git ou workitem no ALM.</t>
  </si>
  <si>
    <t>05.24.09.01.N/A</t>
  </si>
  <si>
    <t>05.24.10.01.N/A</t>
  </si>
  <si>
    <t>05.24.11.01.N/A</t>
  </si>
  <si>
    <t>05.24.09.01.01.01.Por esteira individual</t>
  </si>
  <si>
    <t>05.24.10.01.01.01.Por serviço ou aplicação roteirizada</t>
  </si>
  <si>
    <t>05.24.11.01.01.01.Issues ou Workitem ALM</t>
  </si>
  <si>
    <t>06.01.02.Especificar cenário de Testes para execução manual de testes</t>
  </si>
  <si>
    <t>06.01.03.Preparar a massa de dados para a execução manual de testes</t>
  </si>
  <si>
    <t>06.01.04.Executar manualmente cenário de teste, analisar os resultados e registrar defeitos detectados (até 3 ciclos)</t>
  </si>
  <si>
    <t>06.01.05.Reexecutar manualmente casos de teste, inclusive Testes de Compatibilidade, analisar os resultados e registrar defeitos detectados a partir o 4º. ciclo de execuções</t>
  </si>
  <si>
    <t>06.01.06.Executar Testes de Compatibilidade, analisar os resultados e registrar defeitos detectados</t>
  </si>
  <si>
    <t>06.01.07.Alterar cenário de Testes para execução manual de testes</t>
  </si>
  <si>
    <t>06.01.08.Preencher planilha de rastreabilidade de funcionalidade – cenários - scripts</t>
  </si>
  <si>
    <t>06.02.02.Especificar cenário de Teste para execução automatizada de teste</t>
  </si>
  <si>
    <t>06.02.03.Preparação de ambiente de desenvolvimento do teste</t>
  </si>
  <si>
    <t>06.02.04.Configuração do projeto para teste unitário ou serviço/API</t>
  </si>
  <si>
    <t>06.02.05.Codificar script para a realização automatizada de teste</t>
  </si>
  <si>
    <t>06.02.06.Preparar a massa de dados para a execução automatizada dos teste</t>
  </si>
  <si>
    <t>06.02.07.Atualização do aplicativo e execução dos scripts na ferramenta qTeste</t>
  </si>
  <si>
    <t>06.02.08.Registrar e realizar o tratamento do defeito oriundo da execução de testes pela ferramenta qTeste</t>
  </si>
  <si>
    <t>06.02.09.Executar o disparo manual da execução automatizada do script de teste, analisar os resultados e registrar defeitos detectados</t>
  </si>
  <si>
    <t>06.02.10.Alterar script(s) para a realização automatizada de testes</t>
  </si>
  <si>
    <t>06.02.11.Criar e implantar suíte para a execução conjunta de scripts de testes automatizados</t>
  </si>
  <si>
    <t>06.02.12.Alterar suíte para a execução conjunta de scripts de testes automatizados</t>
  </si>
  <si>
    <t>06.02.13.Construção de script com código customizado</t>
  </si>
  <si>
    <t>06.02.14.Preencher planilha de rastreabilidade de funcionalidade – cenários - scripts</t>
  </si>
  <si>
    <t>06.02.15.Relatório de Testes não funcionais</t>
  </si>
  <si>
    <t>06.02.16.Realizar repasse técnico de conhecimento relacionado a processos ou ferramentas para uma pessoa</t>
  </si>
  <si>
    <t>06.02.17.Preparar e realizar repasse técnico de conhecimento relacionado a processos ou ferramentas para um grupo pequeno de pessoas</t>
  </si>
  <si>
    <t>06.02.18.Preparar e realizar repasse técnico de conhecimento relacionado a processos ou ferramentas em uma apresentação formal de evento de guilda, live, Atuação ou formatos análogos para grupo médio ou grande de pessoas</t>
  </si>
  <si>
    <t>06.01.01.01.N/A</t>
  </si>
  <si>
    <t>06.01.02.01.N/A</t>
  </si>
  <si>
    <t>06.01.08.01.N/A</t>
  </si>
  <si>
    <t>06.02.03.01.N/A</t>
  </si>
  <si>
    <t>06.02.05.01.N/A</t>
  </si>
  <si>
    <t>06.02.15.01.N/A</t>
  </si>
  <si>
    <t>06.02.16.01.N/A</t>
  </si>
  <si>
    <t>06.02.17.01.N/A</t>
  </si>
  <si>
    <t>06.02.18.01.N/A</t>
  </si>
  <si>
    <t>06.01.02.01.01.01.Por cenário de teste</t>
  </si>
  <si>
    <t>06.01.03.01.01.01.Por cenário de teste</t>
  </si>
  <si>
    <t>06.01.04.01.01.01.Por cenário de teste</t>
  </si>
  <si>
    <t>06.01.05.01.01.01.Por cenário de Teste para o conjunto de execuções a partir do 4º. Ciclo</t>
  </si>
  <si>
    <t>06.01.06.01.01.01.Por cenário de teste</t>
  </si>
  <si>
    <t>06.01.07.01.01.01.Por cenário de teste</t>
  </si>
  <si>
    <t>06.01.08.01.01.01.Por sprint</t>
  </si>
  <si>
    <t>06.02.02.01.01.01.Por cenário de teste</t>
  </si>
  <si>
    <t>06.02.03.01.01.01.Por configuração manual</t>
  </si>
  <si>
    <t>06.02.04.01.01.01.Por projeto</t>
  </si>
  <si>
    <t>06.02.05.01.01.01.Por cenário de teste</t>
  </si>
  <si>
    <t>06.02.06.01.01.01.Por cenário de teste</t>
  </si>
  <si>
    <t>06.02.07.01.01.01.Por cada nova versão do aplicativo no qTeste</t>
  </si>
  <si>
    <t>06.02.08.01.01.01.Por defeito registrado para o desenvolvedor</t>
  </si>
  <si>
    <t>06.02.09.01.01.01.Por cenário de teste</t>
  </si>
  <si>
    <t>06.02.10.01.01.01.Por cenário de teste</t>
  </si>
  <si>
    <t>06.02.11.01.01.01.Por Suíte de execução de script de Teste</t>
  </si>
  <si>
    <t>06.02.12.01.01.01.Por Suíte de execução de script de Teste</t>
  </si>
  <si>
    <t>06.02.14.01.01.01.Por sprint do time</t>
  </si>
  <si>
    <t>06.02.15.01.01.01.Por escopo de teste não funcional</t>
  </si>
  <si>
    <t>06.02.16.01.01.01.Por atendimento</t>
  </si>
  <si>
    <t>06.02.17.01.01.01.Por atendimento</t>
  </si>
  <si>
    <t>06.02.18.01.01.01.Por atendimento</t>
  </si>
  <si>
    <t>06.01.01.01.01.Em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</si>
  <si>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06.01.02.01.01.A especificação do cenário de teste deve ser construída e vinculada à HU – História de Usuário pelo analista de teste do time e deve caracterizar o teste que será executado para determinada parte da HU.</t>
  </si>
  <si>
    <t>06.01.03.01.01.A massa de dados, quando necessária, deve ser preparada para cada cenário de teste pelo analista de teste do time e deve viabilizar a execução do teste para determinada parte da HU.</t>
  </si>
  <si>
    <t>06.01.05.01.01.A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</si>
  <si>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06.01.07.01.01.A alteração do cenário de teste, quando necessária, deve ser realizada pelo analista de teste do time e deve caracterizar o teste que será executado para determinada parte da HU.</t>
  </si>
  <si>
    <t>06.01.08.01.01.A planilha deve conter as informações que identifiquem quais testes foram realizados, vinculando a história de usuário, a funcionalidade, os cenários construídos, os scripts de automatização criados (se houver) e as runners de execução dos scripts (se houver)</t>
  </si>
  <si>
    <t>06.02.01.01.01.Em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</si>
  <si>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06.02.02.01.01.A especificação do cenário de teste deve ser construída e vinculada à HU – História de Usuário pelo analista de teste do time e deve caracterizar o teste que será executado para determinada parte da HU.</t>
  </si>
  <si>
    <t>06.02.03.01.01.A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</si>
  <si>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06.02.04.01.01.A preparação e configuração do projeto com a linguagem/framework adequado é realizada uma única vez no início da codificação do projeto pelo analista de em teste, de forma manual, para viabilizar a realização do teste unitário ou serviço/API.</t>
  </si>
  <si>
    <t>06.02.05.01.01.A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</si>
  <si>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06.02.06.01.01.A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</si>
  <si>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06.02.07.01.01.Este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</si>
  <si>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06.02.10.01.01.A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</si>
  <si>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06.02.11.01.01.A criação e implantação de uma suíte para execução conjunta de scripts de testes automatizados deve ser realizada pelo analista de testes e deve viabilizar a automatização da execução sequencial ou simultânea de um conjunto de testes.</t>
  </si>
  <si>
    <t>06.02.12.01.01.A alteração da suíte para execução conjunta de scripts de testes automatizados, quando necessária, deve ser realizada pelo analista de testes e deve viabilizar a automatização da execução sequencial ou simultânea de um conjunto de testes.</t>
  </si>
  <si>
    <t>06.02.14.01.01.A planilha deve conter as informações que identifiquem quais testes foram realizados, vinculando a história de usuário, a funcionalidade, os cenários construídos, os scripts de automatização criados (se houver) e as runners de execução dos scripts (se houver)</t>
  </si>
  <si>
    <t>06.02.16.01.01.A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</si>
  <si>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06.02.17.01.01.A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</si>
  <si>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06.02.18.01.01.A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</si>
  <si>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01.01.08.Avaliação Heurística</t>
  </si>
  <si>
    <t xml:space="preserve">01.01.09.Card Sorting – não moderado </t>
  </si>
  <si>
    <t>01.01.10.Card Sorting – moderado - Planejamento</t>
  </si>
  <si>
    <t>01.01.11.Card Sorting – moderado - Execução</t>
  </si>
  <si>
    <t>01.01.12.Card Sorting – moderado - Resultado</t>
  </si>
  <si>
    <t xml:space="preserve">01.01.13.Teste de Usabilidade - Planejamento </t>
  </si>
  <si>
    <t>01.01.14.Teste de Usabilidade - Execução</t>
  </si>
  <si>
    <t>01.01.15.Teste de Usabilidade - Resultado</t>
  </si>
  <si>
    <t xml:space="preserve">01.01.16.Benchmarking </t>
  </si>
  <si>
    <t>01.01.17.Criação de template de artefatos (Ex.: Documento de planejamento, relatório, roteiros, etc)</t>
  </si>
  <si>
    <t>01.01.11.01.N/A</t>
  </si>
  <si>
    <t>01.01.11.01.01.Atividades:
- Preparar ambiente para realizar a técnica
- Executar o card sorting
Entregável:
- Evidência como fotos, vídeos e anotações</t>
  </si>
  <si>
    <t>01.01.12.01.N/A</t>
  </si>
  <si>
    <t>01.01.12.01.01.Atividade:
- Criar relatório com resultados obtidos
Entregáveis:
- Documento detalhado com a compilação dos resultados
obtidos na execução</t>
  </si>
  <si>
    <t>01.01.13.01.N/A</t>
  </si>
  <si>
    <t>01.01.13.01.01.Atividades: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</si>
  <si>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01.01.15.01.N/A</t>
  </si>
  <si>
    <t>01.01.16.01.N/A</t>
  </si>
  <si>
    <t>01.01.17.01.N/A</t>
  </si>
  <si>
    <t>01.01.11.01.01.01.Por card sorting executado</t>
  </si>
  <si>
    <t>01.01.12.01.01.01.Por projeto</t>
  </si>
  <si>
    <t>01.01.13.01.01.01.Por projeto</t>
  </si>
  <si>
    <t>01.01.14.01.01.01.Por usuário</t>
  </si>
  <si>
    <t>01.01.15.01.01.01.Público alvo (de 5 a 7 usuários válidos)</t>
  </si>
  <si>
    <t>01.01.16.01.01.01.Item / funcionalidade / transação por concorrente</t>
  </si>
  <si>
    <t>01.01.17.01.01.01.Por documento</t>
  </si>
  <si>
    <t>01.01.08.01.N/A</t>
  </si>
  <si>
    <t>01.01.09.01.N/A</t>
  </si>
  <si>
    <t>01.01.09.01.01.Atividades: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</si>
  <si>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01.01.10.01.N/A</t>
  </si>
  <si>
    <t>01.01.10.01.01.Atividades: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</si>
  <si>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01.01.09.01.01.01.Um card sorting por públicoalvo</t>
  </si>
  <si>
    <t>01.01.10.01.01.01.Por projeto</t>
  </si>
  <si>
    <t>05.17.11.01.01.Facilitar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</si>
  <si>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01.04.02.Jornada do usuário</t>
  </si>
  <si>
    <t>01.04.02.01.N/A</t>
  </si>
  <si>
    <t>01.04.08.Entrevista - Planejamento</t>
  </si>
  <si>
    <t>01.04.08.01.01.Atividades: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</si>
  <si>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01.04.09.Entrevista - Execução</t>
  </si>
  <si>
    <t>01.04.10.Entrevista – Resultado</t>
  </si>
  <si>
    <t>05.10.12.01.01.Objeto destinado ao trânsito de dados, podendo conter aplicações de formatações e validações sobre os dados encapsulados. (Exemplo: VO – Value Object, DTO – Data Transfer Object).</t>
  </si>
  <si>
    <t>05.10.12.02.01.Quantidade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</si>
  <si>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05.10.12.03.01.Quantidade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</si>
  <si>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05.10.12.04.01.Quantidade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</si>
  <si>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05.10.12.05.01.Quantidade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</si>
  <si>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05.10.13.01.01.Objeto destinado ao trânsito de dados, podendo conter aplicações de formatações e validações sobre os dados encapsulados. (Exemplo: VO – Value Object, DTO – Data Transfer Objec).</t>
  </si>
  <si>
    <t>05.10.13.02.01.Quantidade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</si>
  <si>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05.10.13.03.01.Quantidade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</si>
  <si>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05.10.13.04.01.Quantidade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</si>
  <si>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05.10.13.05.01.Quantidade acima de 50 dos itens de complexidade elencados 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</si>
  <si>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06.01.04.01.01.A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</si>
  <si>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06.01.06.01.01.A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</si>
  <si>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06.02.08.01.01.Este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</si>
  <si>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06.02.09.01.01.Este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t>
  </si>
  <si>
    <t>06.02.13.01.01.A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</si>
  <si>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 xml:space="preserve">06.02.15.01.01.O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 </t>
  </si>
  <si>
    <t>01.04.18.Grupo focal - Planejamento</t>
  </si>
  <si>
    <t xml:space="preserve">01.04.19.Grupo focal – Execução </t>
  </si>
  <si>
    <t>01.04.20.Grupo focal - Resultado</t>
  </si>
  <si>
    <t>01.04.21.Questionário Online (Quantitativo) – Planejamento</t>
  </si>
  <si>
    <t>01.04.22.Questionário Online (Quantitativo) – Execução</t>
  </si>
  <si>
    <t>01.04.23.Questionário Online (Quantitativo) – Resultado</t>
  </si>
  <si>
    <t>01.04.18.01.N/A</t>
  </si>
  <si>
    <t>01.04.19.01.N/A</t>
  </si>
  <si>
    <t>01.04.20.01.N/A</t>
  </si>
  <si>
    <t>01.04.21.01.N/A</t>
  </si>
  <si>
    <t>01.04.22.01.N/A</t>
  </si>
  <si>
    <t>01.04.23.01.N/A</t>
  </si>
  <si>
    <t>01.04.18.01.01.Atividades: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</si>
  <si>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01.04.19.01.01.Atividades:
- Preparar ambiente e equipamentos do grupo focal
- Realizar o grupo focal
Entregáveis:
- Áudio, vídeo não editado ou anotações</t>
  </si>
  <si>
    <t>01.04.20.01.01.Atividade: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</si>
  <si>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01.04.22.01.01.Atividades: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</si>
  <si>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01.04.18.01.01.01.Por sessão </t>
  </si>
  <si>
    <t xml:space="preserve">01.04.19.01.01.01.Por sessão </t>
  </si>
  <si>
    <t xml:space="preserve">01.04.20.01.01.01.Por sessão </t>
  </si>
  <si>
    <t>01.04.21.01.01.01.Por questionário</t>
  </si>
  <si>
    <t>01.04.22.01.01.01.Por questionário</t>
  </si>
  <si>
    <t>01.04.23.01.01.01.Por questionário</t>
  </si>
  <si>
    <t>05.25.Design de API</t>
  </si>
  <si>
    <t>04.08.Aplicação da metodologia Domain Driven Design (DDD)</t>
  </si>
  <si>
    <t>04.08.01.Aplicação da Técnica de Event Storming</t>
  </si>
  <si>
    <t>04.08.02.Definição de Linguagem Ubíqua</t>
  </si>
  <si>
    <t>04.08.03.Elaboração de Documento da Aplicação de DDD</t>
  </si>
  <si>
    <t>04.08.04.Elaboração de Parecer sobre o Particionamento da Aplicação</t>
  </si>
  <si>
    <t>04.08.01.01.01.Planejar e conduzir sessão de Event Storming para identificação dos contextos delimitados e seus elementos e elaborar um relatório da sessão, contendo os participantes, data e resultado.</t>
  </si>
  <si>
    <t>04.08.01.01.N/A</t>
  </si>
  <si>
    <t>04.08.02.01.N/A</t>
  </si>
  <si>
    <t>04.08.03.01.N/A</t>
  </si>
  <si>
    <t>04.08.04.01.N/A</t>
  </si>
  <si>
    <t>04.08.02.01.01.Definição de termo de entendimento único do negócio no contexto da aplicação.</t>
  </si>
  <si>
    <t>04.08.03.01.01.Identificação de elementos do DDD e elaboração de um documento contento o resultado da aplicação desta metodologia com seus elementos e relacionamento entre eles.</t>
  </si>
  <si>
    <t>04.08.04.01.01.Elaborar documento com ponderações sobre as alternativas de particionamento para a solução em análise e indicação da abordagem mais conveniente com base no resultado do DDD aplicado para ela.</t>
  </si>
  <si>
    <t>04.08.01.01.01.01.Por sessão</t>
  </si>
  <si>
    <t>04.08.02.01.01.01.Por termo</t>
  </si>
  <si>
    <t>04.08.03.01.01.01.Por documento</t>
  </si>
  <si>
    <t>04.08.04.01.01.01.Por documento</t>
  </si>
  <si>
    <t>05.26.Implementação de aplicação Cloud</t>
  </si>
  <si>
    <t>05.27.Monitoração de aplicação Cloud</t>
  </si>
  <si>
    <t>05.26.01.Elaboração de documento de arquitetura da aplicação Cloud</t>
  </si>
  <si>
    <t>05.26.02.Elaboração de documentação README e documentos auxiliares da aplicação</t>
  </si>
  <si>
    <t>05.26.03.Construção/Alteração de arquivos requirements ou values para deploy no ambiente Cloud</t>
  </si>
  <si>
    <t>05.26.04.Passagem de conhecimento específico / estratégico de tecnologia cloud</t>
  </si>
  <si>
    <t>05.27.01.Criação/Alteração de promql para tratamento de dados com origem nas métricas das aplicações</t>
  </si>
  <si>
    <t>05.27.02.Criação/Alteração de alertas com base em consultas promql</t>
  </si>
  <si>
    <t>05.27.03.Criação/Alteração de dashboards para exibição das métricas das aplicações</t>
  </si>
  <si>
    <t>05.26.01.01.01.Análise de arquitetura da solução, produção de documento conforme padrões do BB</t>
  </si>
  <si>
    <t>05.26.01.01.N/A</t>
  </si>
  <si>
    <t>05.26.02.01.N/A</t>
  </si>
  <si>
    <t>05.26.03.01.N/A</t>
  </si>
  <si>
    <t>05.26.04.01.N/A</t>
  </si>
  <si>
    <t>05.26.02.01.01.Elaboração de documentação do sistema, Ajustes em documentos para esteira de compilação</t>
  </si>
  <si>
    <t>05.26.03.01.01.Ajustes em arquivos para esteira de deploy da aplicação</t>
  </si>
  <si>
    <t>05.26.04.01.01.Estudos, provas de conceito, análise de mercado. Buscar o que tem de moderno e boas práticas. Produção de conhecimento em ferramentas corporativas (gitlab, sharepoint ou outros) e apresentação em ritos existentes (guildas, review, reunião técnica)</t>
  </si>
  <si>
    <t>05.27.01.01.N/A</t>
  </si>
  <si>
    <t>05.27.01.01.01.Criação de query de consulta a métricas trazendo informação importante de monitoração das aplicações</t>
  </si>
  <si>
    <t>05.27.02.01.N/A</t>
  </si>
  <si>
    <t>05.27.03.01.N/A</t>
  </si>
  <si>
    <t>05.27.02.01.01.Criação de alerta gerado a partir das informações de métricas das aplicações</t>
  </si>
  <si>
    <t>05.27.03.01.01.Criação de dashboard - em ferramenta gráfica - gerado a partir das informações de métricas das aplicações</t>
  </si>
  <si>
    <t>05.26.01.01.01.01.Por documento de arquitetura</t>
  </si>
  <si>
    <t>05.26.02.01.01.01.Por arquivo alterado</t>
  </si>
  <si>
    <t>05.26.03.01.01.01.Por deploy</t>
  </si>
  <si>
    <t>05.26.04.01.01.01.Por artefato</t>
  </si>
  <si>
    <t>05.27.01.01.01.01.Por query</t>
  </si>
  <si>
    <t>05.27.02.01.01.01.Por alerta</t>
  </si>
  <si>
    <t>05.27.03.01.01.01.Por dashboard</t>
  </si>
  <si>
    <t>05.23.14.Construção de Componente de Integração</t>
  </si>
  <si>
    <t>05.23.15.Testes de componente de integração</t>
  </si>
  <si>
    <t>05.23.16.Atendimento de chamados de componente de integração</t>
  </si>
  <si>
    <t>05.23.14.01.N/A</t>
  </si>
  <si>
    <t>05.23.14.01.01.Desenvolvimento de componente de integração em linguagem de programação highend, incluindo criação de manuais, topologias, roteiros e procedimentos de implementação e de uso do componente</t>
  </si>
  <si>
    <t>05.23.15.01.01.Testes funcionais e de carga em componente de integração</t>
  </si>
  <si>
    <t>05.23.16.01.01.Atendimentos de dúvidas de usuários registrados em issues, wikis e demais canais corporativos e incidentes relacionados ao componente de integração</t>
  </si>
  <si>
    <t>05.23.15.01.N/A</t>
  </si>
  <si>
    <t>05.23.16.01.N/A</t>
  </si>
  <si>
    <t>05.23.14.01.01.01.Por componente</t>
  </si>
  <si>
    <t>05.23.15.01.01.01.Por componente</t>
  </si>
  <si>
    <t>05.23.16.01.01.01.Por chamado</t>
  </si>
  <si>
    <t>05.10.21.Alteração de objeto de teste automatizado</t>
  </si>
  <si>
    <t>05.10.21.01.01.-</t>
  </si>
  <si>
    <t>05.10.21.01.N/A</t>
  </si>
  <si>
    <t>05.10.21.01.01.01.Por arquivo</t>
  </si>
  <si>
    <t>04.09.APM - Application Portfolio Management</t>
  </si>
  <si>
    <t>04.09.03.01.01.01.Por diagrama</t>
  </si>
  <si>
    <t>04.09.05.01.01.01.Por modelo</t>
  </si>
  <si>
    <t>04.09.09.01.01.01.Por modelo</t>
  </si>
  <si>
    <t>04.09.01.01.N/A</t>
  </si>
  <si>
    <t>04.09.02.01.N/A</t>
  </si>
  <si>
    <t>04.09.03.01.N/A</t>
  </si>
  <si>
    <t>04.09.04.01.N/A</t>
  </si>
  <si>
    <t>04.09.05.01.N/A</t>
  </si>
  <si>
    <t>04.09.06.01.N/A</t>
  </si>
  <si>
    <t>04.09.07.01.N/A</t>
  </si>
  <si>
    <t>04.09.08.01.N/A</t>
  </si>
  <si>
    <t>04.09.09.01.N/A</t>
  </si>
  <si>
    <t>05.19.10.Construir ou alterar uma integração fora do padrão IIB.</t>
  </si>
  <si>
    <t>05.19.11.Realizar análise de erros ou performance em rotinas ou componentes.</t>
  </si>
  <si>
    <t>05.19.10.01.N/A</t>
  </si>
  <si>
    <t>05.19.11.01.N/A</t>
  </si>
  <si>
    <t>05.19.10.01.01.Aplicações que não usam o padrão de operação/contrato IIB e portanto necessitam de uma análise específica.</t>
  </si>
  <si>
    <t>05.19.11.01.01.Tarefa ALM (ou similar) contendo relatório descrevendo: (1) Causa raiz da situação/problema (2) Evidências do problema (3) Pesquisas, análises e testes realizados (4) Proposta(s) de solução</t>
  </si>
  <si>
    <t>05.19.10.01.01.01.Por integração</t>
  </si>
  <si>
    <t>05.19.11.01.01.01.Por relatório</t>
  </si>
  <si>
    <t>05.10.05.01.01.</t>
  </si>
  <si>
    <t>05.10.05.01.N/A</t>
  </si>
  <si>
    <t>05.10.06.01.01.</t>
  </si>
  <si>
    <t>05.10.06.01.N/A</t>
  </si>
  <si>
    <t>05.10.07.01.01.</t>
  </si>
  <si>
    <t>05.10.08.01.01.</t>
  </si>
  <si>
    <t>05.10.09.01.01.</t>
  </si>
  <si>
    <t>05.10.10.01.01.</t>
  </si>
  <si>
    <t>05.10.07.01.N/A</t>
  </si>
  <si>
    <t>05.10.08.01.N/A</t>
  </si>
  <si>
    <t>05.10.09.01.N/A</t>
  </si>
  <si>
    <t>05.10.10.01.N/A</t>
  </si>
  <si>
    <t>05.19.04.01.01.Estrutura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</si>
  <si>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05.19.04.01.N/A</t>
  </si>
  <si>
    <t>05.19.05.01.N/A</t>
  </si>
  <si>
    <t>05.19.06.01.N/A</t>
  </si>
  <si>
    <t>05.19.07.01.N/A</t>
  </si>
  <si>
    <t>05.19.08.01.N/A</t>
  </si>
  <si>
    <t>05.19.05.01.01.Estrutura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</si>
  <si>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05.19.06.01.01.O documentação da aplicação deve estar armazenada no repositório especifico e o deploy realizado no ambiente de desenvolvimento.</t>
  </si>
  <si>
    <t>05.19.07.01.01.O documentação da aplicação deve estar armazenada no repositório especifico e o deploy realizado no ambiente de desenvolvimento.</t>
  </si>
  <si>
    <t>05.19.08.01.01.Realizar testes de integração com a equipe de responsável pelo serviço para validar os possíveis cenários envolvendo a aplicação.</t>
  </si>
  <si>
    <t>05.19.09.01.01.Analisar e propor solução de integração com base em siglas e serviços disponíveis;Prover informações de integração com base em siglas e serviços disponíveis;Gerar conteúdo para documentação e suporte das siglas e serviços da integração; Entrega/Repositório: detalhamento da solução em tarefa no ALM ou similar, informado na OF.</t>
  </si>
  <si>
    <t>05.22.05.Desenvolvimento de componentes 3D para a interface de usuário para os canais de realidade estendida.</t>
  </si>
  <si>
    <t>05.22.09.Desenvolvimento de componentes 2D para a interface de usuário para os canais de realidade estendida.</t>
  </si>
  <si>
    <t>05.22.10.Alteração de componentes 2D para a interface de usuário para os canais de realidade estendida.</t>
  </si>
  <si>
    <t>05.22.13.Desenvolvimento de componentes procedural 2D/3D para a interface de usuário para os canais de realidade estendida.</t>
  </si>
  <si>
    <t>05.22.14.Alteração de componentes procedural 2D/3D para a interface de usuário para os canais de realidade estendida.</t>
  </si>
  <si>
    <t>05.22.15.Animação de componentes 2D/3D para os canais de realidade estendida.</t>
  </si>
  <si>
    <t>05.22.16.Alteração de animação de componentes 2D/3D para os canais de realidade estendida.</t>
  </si>
  <si>
    <t>05.22.21.Desenvolvimento rigging de componentes 2D/3D para a interface de usuário para os canais de realidade estendida.</t>
  </si>
  <si>
    <t>05.22.22.Alteração rigging de componentes 2D/3D para a interface de usuário para os canais de realidade estendida.</t>
  </si>
  <si>
    <t>05.22.05.01.01.Criação de componente 3D de complexidade simples para realidade virtual e/ou realidade aumentada que envolva as atividades abaixo: Modelagem 3D; Mapeamento UV para texturização; Texturização; Integração com a Unity</t>
  </si>
  <si>
    <t>05.22.06.01.01.Alteração de componente 3D de complexidade simples para realidade virtual que envolva todas as atividades abaixo: Modelagem 3D; Mapeamento UV para texturização; Texturização; Integração com a Unity</t>
  </si>
  <si>
    <t>05.22.07.01.01.Criação de sets de componentes 3D; Mapeamento de UV de set de componentes 3D; Criação e configuração de materiais para render; Criação de iluminação de cena; Otimização de parâmetros de render; Criação e configuração de instância de render; Monitoramento de instância de render; Implementação de resultado de render na Unity;</t>
  </si>
  <si>
    <t>05.22.08.01.01.Criação de sets de componentes 2D; Otimização de parâmetros de render; Criação e configuração de instância de render; Monitoramento de instância de render; Implementação de resultado de render na Unity;</t>
  </si>
  <si>
    <t>05.22.09.01.01.Criação de componente 2D para realidade virtual e/ou realidade aumentada que envolva todas as atividades abaixo: Ilustração vetorial do componente; Integração com a Unity; Criação de texturas avulsas de cor ou de máscaras;</t>
  </si>
  <si>
    <t>05.22.10.01.01.Alteração de componente 2D para realidade virtual e/ou realidade aumentada que envolva todas as atividades abaixo: Ilustração vetorial do componente; Integração com a Unity; Criação de texturas avulsas de cor ou de máscaras;</t>
  </si>
  <si>
    <t>05.22.15.01.01.Criação de animação de componente 2D/3D para realidade virtual e/ou realidade aumentada contendo todas as atividades abaixo: Animação do componente 2D/3D; Animação do componente 2D/3D no Unity; Criação do controlador de animação no Unity; Integração com a Unity;</t>
  </si>
  <si>
    <t>05.15.03.01.N/A</t>
  </si>
  <si>
    <t>05.15.04.01.N/A</t>
  </si>
  <si>
    <t>05.15.03.01.01.N/A</t>
  </si>
  <si>
    <t>05.15.04.01.01.N/A</t>
  </si>
  <si>
    <t>05.07.36.Construir Manualmente Dataset de Imagens para treinamento/validacao</t>
  </si>
  <si>
    <t>05.07.35.01.01.Produzir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</si>
  <si>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05.07.36.01.01.Construir/Gerar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</si>
  <si>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05.07.36.01.N/A</t>
  </si>
  <si>
    <t>05.07.36.01.01.01.Por cada lote de 1000 imagens</t>
  </si>
  <si>
    <t>05.18.19.Alteração de Regras de Tela de Exibição (objeto displayscreen)</t>
  </si>
  <si>
    <t>05.18.01.Criação de Regra para fluxo de trabalho existente (objeto RuleSet)</t>
  </si>
  <si>
    <t>05.18.02.Criação de Fase ou Transições entre Fases (objetos WorkflowPhase)</t>
  </si>
  <si>
    <t>05.18.03.Criação de Estrutura de Banco de Dados (objeto dbdict ou datadict)</t>
  </si>
  <si>
    <t>05.18.04.Criação de Tela de Design de Formulário (objeto format)</t>
  </si>
  <si>
    <t>05.18.05.Criação de Regras de Controle de Formulário (objeto formatcontrol)</t>
  </si>
  <si>
    <t>05.18.06.Criação de Regras de Tela de Exibição (objeto displayscreen)</t>
  </si>
  <si>
    <t>05.18.07.Criação de Botões de Tela (objeto displayoption)</t>
  </si>
  <si>
    <t>05.18.08.Criação de Wizards (objeto wizard)</t>
  </si>
  <si>
    <t>05.18.09.Criação de Biblioteca JavaScript (objeto ScriptLibrary)</t>
  </si>
  <si>
    <t>05.18.10.Criação de Web Services (objeto extaccess)</t>
  </si>
  <si>
    <t>05.18.11.Criação de Web Services (objeto extaction)</t>
  </si>
  <si>
    <t>05.18.12.Criação de módulo Java para carga de arquivos</t>
  </si>
  <si>
    <t>05.18.13.Criação de Objetos (demais objetos)</t>
  </si>
  <si>
    <t>05.18.14.Alteração de Regra existente (objeto RuleSet)</t>
  </si>
  <si>
    <t>05.18.15.Alteração de Fase ou Transições entre Fases (objeto WorkflowPhase)</t>
  </si>
  <si>
    <t>05.18.16.Alteração de Estrutura de Banco de Dados (objeto dbdict ou datadict)</t>
  </si>
  <si>
    <t>05.18.17.Alteração de Tela de Design de Formulário (objeto format)</t>
  </si>
  <si>
    <t>05.18.18.Alteração de Regras de Controle de Formulário (objeto formatcontrol)</t>
  </si>
  <si>
    <t>05.18.20.Alteração de Botões de Tela (onjeto displayoption)</t>
  </si>
  <si>
    <t>05.18.21.Alteração de Wizards (objeto wizard)</t>
  </si>
  <si>
    <t>05.18.22.Alteração de Biblioteca JavaScript (objeto ScriptLibrary)</t>
  </si>
  <si>
    <t>05.18.23.Alteração de Web Services (objeto extaccess)</t>
  </si>
  <si>
    <t>05.18.24.Alteração de Web Services (objeto extaction)</t>
  </si>
  <si>
    <t>05.18.25.Alteração de módulo Java para carga de arquivos</t>
  </si>
  <si>
    <t>05.18.26.Alteração de Objetos (demais objetos)</t>
  </si>
  <si>
    <t>05.18.01.01.01.N/A</t>
  </si>
  <si>
    <t>05.18.02.01.01.N/A</t>
  </si>
  <si>
    <t>05.18.03.01.01.N/A</t>
  </si>
  <si>
    <t>05.18.04.01.01.N/A</t>
  </si>
  <si>
    <t>05.18.05.01.01.N/A</t>
  </si>
  <si>
    <t>05.18.06.01.01.N/A</t>
  </si>
  <si>
    <t>05.18.07.01.01.N/A</t>
  </si>
  <si>
    <t>05.18.08.01.01.N/A</t>
  </si>
  <si>
    <t>05.18.09.01.01.N/A</t>
  </si>
  <si>
    <t>05.18.10.01.01.N/A</t>
  </si>
  <si>
    <t>05.18.11.01.01.N/A</t>
  </si>
  <si>
    <t>05.18.12.01.01.N/A</t>
  </si>
  <si>
    <t>05.18.13.01.01.N/A</t>
  </si>
  <si>
    <t>05.18.14.01.01.N/A</t>
  </si>
  <si>
    <t>05.18.15.01.01.N/A</t>
  </si>
  <si>
    <t>05.18.16.01.01.N/A</t>
  </si>
  <si>
    <t>05.18.17.01.01.N/A</t>
  </si>
  <si>
    <t>05.18.18.01.01.N/A</t>
  </si>
  <si>
    <t>05.18.19.01.01.N/A</t>
  </si>
  <si>
    <t>05.18.20.01.01.N/A</t>
  </si>
  <si>
    <t>05.18.21.01.01.N/A</t>
  </si>
  <si>
    <t>05.18.22.01.01.N/A</t>
  </si>
  <si>
    <t>05.18.23.01.01.N/A</t>
  </si>
  <si>
    <t>05.18.24.01.01.N/A</t>
  </si>
  <si>
    <t>05.18.25.01.01.N/A</t>
  </si>
  <si>
    <t>05.18.26.01.01.N/A</t>
  </si>
  <si>
    <t>05.18.01.01.01.Criação de Regra para fluxo de trabalho existente (objeto RuleSet)</t>
  </si>
  <si>
    <t>05.18.02.01.01.Criação de Fase ou Transições entre Fases (objetos WorkflowPhase)</t>
  </si>
  <si>
    <t>05.18.03.01.01.Criação de Estrutura de Banco de Dados (objeto dbdict ou datadict)</t>
  </si>
  <si>
    <t>05.18.04.01.01.Criação de Tela de Design de Formulário (objeto format)</t>
  </si>
  <si>
    <t>05.18.05.01.01.Criação de Regras de Controle de Formulário (objeto formatcontrol)</t>
  </si>
  <si>
    <t>05.18.06.01.01.Criação de Regras de Tela de Exibição (objeto displayscreen)</t>
  </si>
  <si>
    <t>05.18.07.01.01.Criação de Botões de Tela (objeto displayoption)</t>
  </si>
  <si>
    <t>05.18.08.01.01.Criação de Wizards (objeto wizard)</t>
  </si>
  <si>
    <t>05.18.09.01.01.Criação de Biblioteca JavaScript (por função do objeto ScriptLibrary)</t>
  </si>
  <si>
    <t>05.18.10.01.01.Criação de Web Services (objeto extaccess)</t>
  </si>
  <si>
    <t>05.18.11.01.01.Criação de Web Services (objeto extaction)</t>
  </si>
  <si>
    <t>05.18.12.01.01.Criação de módulo Java para carga de arquivos</t>
  </si>
  <si>
    <t>05.18.13.01.01.Criação de objetos de tipos não especificados (Menu/Triggers/Object/Process/States/etc.)</t>
  </si>
  <si>
    <t>05.18.14.01.01.Manutenção de Regra existente (objeto RuleSet)</t>
  </si>
  <si>
    <t>05.18.15.01.01.Manutenção de de Fase ou Transições entre Fases (objeto WorkflowPhase)</t>
  </si>
  <si>
    <t>05.18.16.01.01.Manutenção de Estrutura de Banco de Dados (objeto dbdict ou datadict)</t>
  </si>
  <si>
    <t>05.18.17.01.01.Manutenção de Tela de Design de Formulário (objeto format)</t>
  </si>
  <si>
    <t>05.18.18.01.01.Manutenção de Regras de Controle de Formulário (objeto formatcontrol)</t>
  </si>
  <si>
    <t>05.18.19.01.01.Manutenção de Regras de Tela de Exibição (objeto displayscreen)</t>
  </si>
  <si>
    <t>05.18.20.01.01.Manutenção de Botões de Tela (onjeto displayoption)</t>
  </si>
  <si>
    <t>05.18.21.01.01.Manutenção de Wizards (objeto wizard)</t>
  </si>
  <si>
    <t>05.18.22.01.01.Implementação ou Ajustes em uma Biblioteca JavaScript (objeto ScriptLibrary)</t>
  </si>
  <si>
    <t>05.18.23.01.01.Manutenção em Web Service (objeto extaccess)</t>
  </si>
  <si>
    <t>05.18.24.01.01.Manutenção em Web Services (objeto extaction)</t>
  </si>
  <si>
    <t>05.18.25.01.01.Manutenção em módulo Java para carga de arquivos</t>
  </si>
  <si>
    <t>05.18.26.01.01.Manutenção de objetos de tipos não especificados (Menu/Triggers/Object/Process/States/etc.)</t>
  </si>
  <si>
    <t>05.18.06.01.01.01.Por objeto</t>
  </si>
  <si>
    <t>05.18.08.01.01.01.Por objeto</t>
  </si>
  <si>
    <t>05.18.17.01.01.01.Por objeto</t>
  </si>
  <si>
    <t>05.18.18.01.01.01.Por objeto</t>
  </si>
  <si>
    <t>05.18.09.01.01.01.Por função</t>
  </si>
  <si>
    <t>05.18.12.01.01.01.Por módulo</t>
  </si>
  <si>
    <t>05.18.19.01.01.01.Por objeto</t>
  </si>
  <si>
    <t>05.18.20.01.01.01.Por objeto</t>
  </si>
  <si>
    <t>05.18.21.01.01.01.Por objeto</t>
  </si>
  <si>
    <t>05.18.23.01.01.01.Por objeto</t>
  </si>
  <si>
    <t>05.18.24.01.01.01.Por objeto</t>
  </si>
  <si>
    <t>05.18.26.01.01.01.Por objeto</t>
  </si>
  <si>
    <t>05.18.22.01.01.01.Por função</t>
  </si>
  <si>
    <t>05.18.25.01.01.01.Por módulo</t>
  </si>
  <si>
    <t>05.06.03.Criação de Objeto GRI (Programa, Sub-rotina, Copy)</t>
  </si>
  <si>
    <t>05.06.04.Alteração de Objeto GRI (Programa, Sub-rotina, Copy)</t>
  </si>
  <si>
    <t>05.06.03.01.01.Módulos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</si>
  <si>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05.06.04.01.01.Módulos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</si>
  <si>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05.06.03.01.N/A</t>
  </si>
  <si>
    <t>05.06.04.01.N/A</t>
  </si>
  <si>
    <t>05.06.03.01.01.01.Por objeto</t>
  </si>
  <si>
    <t>05.06.04.01.01.01.Por objeto</t>
  </si>
  <si>
    <t>05.25.06.Realizar análise do recurso a ser exposto na API</t>
  </si>
  <si>
    <t>05.25.07.Realizar mapeamento dos erros do recurso a ser exposto na API</t>
  </si>
  <si>
    <t>05.25.08.Elaborar documento Swagger</t>
  </si>
  <si>
    <t>05.25.09.Atualizar documento Swagger</t>
  </si>
  <si>
    <t>05.25.10.Realizar parametrização do recurso na ferramenta de gateway</t>
  </si>
  <si>
    <t>05.25.11.Atualizar parametrização dos recursos na ferramenta de gateway</t>
  </si>
  <si>
    <t>05.25.12.Testar recurso no GW</t>
  </si>
  <si>
    <t>05.25.06.01.N/A</t>
  </si>
  <si>
    <t>05.25.07.01.N/A</t>
  </si>
  <si>
    <t>05.25.08.01.N/A</t>
  </si>
  <si>
    <t>05.25.09.01.N/A</t>
  </si>
  <si>
    <t>05.25.10.01.N/A</t>
  </si>
  <si>
    <t>05.25.11.01.N/A</t>
  </si>
  <si>
    <t>05.25.12.01.N/A</t>
  </si>
  <si>
    <t>05.25.06.01.01.Efetuar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</si>
  <si>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05.25.07.01.01.Efetuar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</si>
  <si>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05.25.08.01.01.Criar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</si>
  <si>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05.25.09.01.01.Atualizar o documento Swagger conforme solicitação feita no ALM. Entrega/Repositório: Requisição de criação do documento swagger (tarefa ALM ou similar) validada pelo solicitante e com o JSON anexado, informando na OF.</t>
  </si>
  <si>
    <t>05.25.10.01.01.Configurar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</si>
  <si>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05.25.11.01.01.Atualizar a parametrização conforme solicitação no ALM. Entrega/Repositório: Requisição da solicitação de parametrização (tarefa ALM ou similar) validada pelo solicitante e com os anexos dos prints das telas do GW, informado na OF.</t>
  </si>
  <si>
    <t>05.25.12.01.01.Testar o recurso. Entrega/Repositório: Anexar na requisição de solicitação de teste (tarefa ALM ou similar) os prints das evidências de log do próprio Gateway, mostrando a requisição e resposta que será validado pelo solicitante, informado na OF.</t>
  </si>
  <si>
    <t>05.25.06.01.01.01.Por recurso (operação IIB)</t>
  </si>
  <si>
    <t>05.25.07.01.01.01.Por recurso (operação IIB)</t>
  </si>
  <si>
    <t>05.25.08.01.01.01.Por recurso (operação IIB)</t>
  </si>
  <si>
    <t>05.25.09.01.01.01.Por recurso (operação IIB)</t>
  </si>
  <si>
    <t>05.25.10.01.01.01.Por recurso (operação IIB)</t>
  </si>
  <si>
    <t>05.25.11.01.01.01.Por recurso (operação IIB)</t>
  </si>
  <si>
    <t>05.25.12.01.01.01.Por recurso (operação IIB)</t>
  </si>
  <si>
    <t>04.09.01.Elaboração de painéis negociais e de TI</t>
  </si>
  <si>
    <t>04.09.02.Entrevista com áreas negociais e técnicas</t>
  </si>
  <si>
    <t>04.09.03.Elaboração de diagrama de soluções de TI</t>
  </si>
  <si>
    <t>04.09.04.Elaboração de relatório (recomendação) de soluções de TI</t>
  </si>
  <si>
    <t>04.09.05.Elaboração de modelos de padrão arquitetural de TI com referencial teórico</t>
  </si>
  <si>
    <t>04.09.06.Estudo de solução de TI, interna ou de mercado</t>
  </si>
  <si>
    <t>04.09.07.Revisão sobre documentos arquiteturais de TI - Diagrama</t>
  </si>
  <si>
    <t>04.09.08.Revisão sobre documentos arquiteturais de TI - Recomendação</t>
  </si>
  <si>
    <t>04.09.09.Revisão sobre documentos arquiteturais de TI - Modelo</t>
  </si>
  <si>
    <t>04.09.01.01.01.A partir de uma fonte de dados fornecida e esboço desejado, transformar, modelar e visualizar os dados, construindo um painel com as informações relevantes. Ferramenta: Power BI desktop, repositório genti.intranet.bb.com.br</t>
  </si>
  <si>
    <t>04.09.02.01.01.Entrevistar e/ou colher informações referentes a solução de negócio e elaborar um relatório conforme padrão disponibilizado na Central de Arquiteturas de TI. Ferramenta: suíte MS365, Draw.io, ou outra ferramenta similar, repositório genti.intranet.bb.com.br</t>
  </si>
  <si>
    <t>04.09.03.01.01.Entrevistar e/ou colher informações referentes a solução de negócio e/ou de TI e elaborar um diagrama conforme padrão disponibilizado na Central de Arquiteturas de TI. Ferramenta: suíte MS365, Draw.io, ou outra ferramenta similar, repositório genti.intranet.bb.com.br</t>
  </si>
  <si>
    <t>04.09.04.01.01.Entrevistar e/ou colher informações referentes a solução de negócio e/ou de TI e elaborar um relatório conforme padrão disponibilizado na Central de Arquiteturas de TI. Ferramenta: suíte MS365, Draw.io, ou outra ferramenta similar, repositório genti.intranet.bb.com.br</t>
  </si>
  <si>
    <t>04.09.05.01.01.Construir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 Ferramenta: suíte MS365, Draw.io, ou outra ferramenta similar, repositório genti.intranet.bb.com.br</t>
  </si>
  <si>
    <t>04.09.06.01.01.Pesquisa de referencial teórico sobre padrões e evolução de arquitetura de TI, o estudo deve seguir padrão disponibilizado na Central de Arquiteturas de TI. Ferramenta: suíte MS365, Draw.io, ou outra ferramenta similar, repositório genti.intranet.bb.com.br</t>
  </si>
  <si>
    <t>04.09.07.01.01.Revisar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</si>
  <si>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04.09.08.01.01.Revisar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</si>
  <si>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04.09.09.01.01.Revisar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</si>
  <si>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04.09.01.01.01.01.Por painel</t>
  </si>
  <si>
    <t>04.09.02.01.01.01.Por relatório</t>
  </si>
  <si>
    <t>04.09.04.01.01.01.Por relatório</t>
  </si>
  <si>
    <t>04.09.06.01.01.01.Por estudo</t>
  </si>
  <si>
    <t>04.09.07.01.01.01.Por diagrama</t>
  </si>
  <si>
    <t>04.09.08.01.01.01.Por relatório</t>
  </si>
  <si>
    <t>02.01.01.Elicitar e documentar requisitos</t>
  </si>
  <si>
    <t>02.01.01.01.01.Compreender a necessidade, analisar e refinar os requisitos, e elaborar o artefato que detalha a funcionalidade correspondente. Entrega: Documento de Caso de Uso ou História de Usuário</t>
  </si>
  <si>
    <t>02.01.01.01.N/A</t>
  </si>
  <si>
    <t>02.01.01.01.01.01.Por documento</t>
  </si>
  <si>
    <t>04.03.01.01.N/A</t>
  </si>
  <si>
    <t>04.04.01.01.N/A</t>
  </si>
  <si>
    <t>04.01.01.01.01.01.Por entidade/tabela</t>
  </si>
  <si>
    <t>04.01.02.01.01.01.Por entidade/tabela</t>
  </si>
  <si>
    <t>04.01.03.01.01.01.Por entidade/tabela</t>
  </si>
  <si>
    <t>04.01.04.01.01.01.Por entidade/tabela</t>
  </si>
  <si>
    <t>05.17.11.Atuar como Facilitador</t>
  </si>
  <si>
    <t>05.17.13.Elaborar relatório ou manual de funcionalidades/configuração do sistema</t>
  </si>
  <si>
    <t>05.17.14.Realizar análise de erros ou performance</t>
  </si>
  <si>
    <t>05.17.15.Validar a integração de Serviços/APIs/Funcionalidades entre sistemas, mediante execução de cenários de uso da solução de negócio. Avaliar eventuais ajustes na integração</t>
  </si>
  <si>
    <t>05.17.13.01.N/A</t>
  </si>
  <si>
    <t>05.17.14.01.N/A</t>
  </si>
  <si>
    <t>05.17.15.01.N/A</t>
  </si>
  <si>
    <t>05.17.13.01.01.Tarefa no ALM, pela qual o responsável seja um funcionário do BB, contendo o relatório ou manual</t>
  </si>
  <si>
    <t>05.17.14.01.01.Tarefa ALM (ou similar) contendo relatório descrevendo: (1) Causa raiz da situação do problema/performance (2) Evidências do problema de erro ou performance (3) Pesquisas, análises e testes realizados (4) Proposta(s) de solução</t>
  </si>
  <si>
    <t>05.17.15.01.01.Tarefa ALM (ou similar), pela qual o responsável seja um funcionário do BB, contendo evidências da execução dos testes de integração realizados</t>
  </si>
  <si>
    <t>05.17.13.01.01.01.por relatório</t>
  </si>
  <si>
    <t>05.17.14.01.01.01.por relatório</t>
  </si>
  <si>
    <t>05.17.15.01.01.01.por integração</t>
  </si>
  <si>
    <t>05.28.Low Code</t>
  </si>
  <si>
    <t>05.28.01.Modelo lógico de dados</t>
  </si>
  <si>
    <t>05.28.02.Carga de dados</t>
  </si>
  <si>
    <t>05.28.03.Formulário web UI Builder</t>
  </si>
  <si>
    <t>05.28.04.Interface Mobile - Mobile Card Builder</t>
  </si>
  <si>
    <t>05.28.05.Automated Workflow Flow Designer</t>
  </si>
  <si>
    <t>05.28.06.Integração - API SOAP ou REST</t>
  </si>
  <si>
    <t>05.28.07.Integração - JDBC</t>
  </si>
  <si>
    <t>05.28.08.Relatório</t>
  </si>
  <si>
    <t>05.28.01.01.Baixa</t>
  </si>
  <si>
    <t>05.28.01.02.Média</t>
  </si>
  <si>
    <t>05.28.01.03.Alta</t>
  </si>
  <si>
    <t>05.28.01.01.01.Até 5 tabelas com até 10 campos cada</t>
  </si>
  <si>
    <t>05.28.01.02.01.De 6 a 15 tabelas com até 10 campos cada</t>
  </si>
  <si>
    <t>05.28.01.03.01.De 15 a 25 tabelas com até 10 campos cada</t>
  </si>
  <si>
    <t>05.28.02.01.01.Carga de dados para cada planilha (aba) do excel fornecido</t>
  </si>
  <si>
    <t>05.28.02.01.N/A</t>
  </si>
  <si>
    <t>05.28.03.01.Baixa</t>
  </si>
  <si>
    <t>05.28.03.02.Média</t>
  </si>
  <si>
    <t>05.28.03.03.Alta</t>
  </si>
  <si>
    <t>05.28.03.01.01.Até 20 campos</t>
  </si>
  <si>
    <t>05.28.03.02.01.De 21 a 35 campos</t>
  </si>
  <si>
    <t>05.28.03.03.01.De 36 a 50 campos</t>
  </si>
  <si>
    <t>05.28.04.01.Baixa</t>
  </si>
  <si>
    <t>05.28.04.02.Média</t>
  </si>
  <si>
    <t>05.28.04.03.Alta</t>
  </si>
  <si>
    <t>05.28.04.01.01.Até 3 applets</t>
  </si>
  <si>
    <t>05.28.04.02.01.De 4 a 10 applets</t>
  </si>
  <si>
    <t>05.28.04.03.01.De 11 a 20 applets</t>
  </si>
  <si>
    <t>05.28.05.01.Baixa</t>
  </si>
  <si>
    <t>05.28.05.02.Média</t>
  </si>
  <si>
    <t>05.28.05.03.Alta</t>
  </si>
  <si>
    <t>05.28.06.01.N/A</t>
  </si>
  <si>
    <t>05.28.07.01.N/A</t>
  </si>
  <si>
    <t>05.28.08.01.Média</t>
  </si>
  <si>
    <t>05.28.08.02.Alta</t>
  </si>
  <si>
    <t>05.28.05.01.01.Até 10 passos</t>
  </si>
  <si>
    <t>05.28.05.02.01.De 11 a 20 passos</t>
  </si>
  <si>
    <t>05.28.05.03.01.De 21 a 50 passos</t>
  </si>
  <si>
    <t>05.28.06.01.01.Flow com até 10 steps Construção de endpoint no ServiceNow com até 1 transform map Premissas: endpoint externo disponível, documentação dos métodos (payload e descrição), atributos e domínio de dados, credenciais de acesso</t>
  </si>
  <si>
    <t>05.28.07.01.01.Flow com 11 a 20 steps Construção de endpoint no ServiceNow, de 2 a 4 transform maps Premissas: endpoint externo disponível, documentação dos métodos (payload e descrição), atributos e domínio de dados, credenciais de acesso</t>
  </si>
  <si>
    <t>05.28.08.01.01.Criação de um relatório na plataforma, usando as tabelas disponíveis, com criação de até 5 variáveis</t>
  </si>
  <si>
    <t>05.28.08.02.01.Criação de um relatório na plataforma, usando as tabelas disponíveis, com criação de 6 até 10 variáveis</t>
  </si>
  <si>
    <t>05.28.01.01.01.01.Por modelo</t>
  </si>
  <si>
    <t>05.28.01.02.01.01.Por modelo</t>
  </si>
  <si>
    <t>05.28.01.03.01.01.Por modelo</t>
  </si>
  <si>
    <t>05.28.02.01.01.01.Por planilha (aba do MS Excel)</t>
  </si>
  <si>
    <t>05.28.03.01.01.01.Por formulário</t>
  </si>
  <si>
    <t>05.28.03.02.01.01.Por formulário</t>
  </si>
  <si>
    <t>05.28.03.03.01.01.Por formulário</t>
  </si>
  <si>
    <t>05.28.04.01.01.01.Por aba (conjunto de applets)</t>
  </si>
  <si>
    <t>05.28.04.02.01.01.Por aba (conjunto de applets)</t>
  </si>
  <si>
    <t>05.28.04.03.01.01.Por aba (conjunto de applets)</t>
  </si>
  <si>
    <t>05.28.05.01.01.01.Por workflow</t>
  </si>
  <si>
    <t>05.28.05.02.01.01.Por workflow</t>
  </si>
  <si>
    <t>05.28.05.03.01.01.Por workflow</t>
  </si>
  <si>
    <t>05.28.06.01.01.01.Por integração - Importante: as APIs do ServiceNow não estarão expostas para consumo externo.</t>
  </si>
  <si>
    <t>05.28.07.01.01.01.Por integração - Importante: as APIs do ServiceNow não estarão expostas para consumo externo.</t>
  </si>
  <si>
    <t>05.28.08.01.01.01.Por relatório</t>
  </si>
  <si>
    <t>05.28.08.02.01.01.Por relatório</t>
  </si>
  <si>
    <t>05.20.01.Construção de mapa de conversão XML/Positional</t>
  </si>
  <si>
    <t>05.20.02.Alteração/versionamento de mapa de conversão XML/Positional</t>
  </si>
  <si>
    <t>05.20.01.01.01.Construir,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</si>
  <si>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05.20.01.01.N/A</t>
  </si>
  <si>
    <t>05.20.02.01.01.Alterar/versionar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</si>
  <si>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05.20.02.01.N/A</t>
  </si>
  <si>
    <t>05.20.01.01.01.01.Por mapa de conversão</t>
  </si>
  <si>
    <t>05.20.02.01.01.01.Por mapa de conversão</t>
  </si>
  <si>
    <t>05.20.03.Construção de mapa de conversão customizado Positional/Positional ou CSV/Positional</t>
  </si>
  <si>
    <t>05.20.04.Alteração/versionamento de mapa de conversão customizado Positional/Positional ou CSV/Positional</t>
  </si>
  <si>
    <t>05.20.05.Atendimento às demandas relacionadas a mapas de conversão</t>
  </si>
  <si>
    <t>05.20.06.Atendimento às demandas relacionadas a mapas de conversão</t>
  </si>
  <si>
    <t>05.20.07.Atendimento às demandas relacionadas a mapas de conversão</t>
  </si>
  <si>
    <t>05.20.08.Solucionar incidentes/problemas relacionados a mapas de conversão</t>
  </si>
  <si>
    <t>05.20.03.01.N/A</t>
  </si>
  <si>
    <t>05.20.04.01.N/A</t>
  </si>
  <si>
    <t>05.20.05.01.N/A</t>
  </si>
  <si>
    <t>05.20.06.01.N/A</t>
  </si>
  <si>
    <t>05.20.07.01.N/A</t>
  </si>
  <si>
    <t>05.20.08.01.N/A</t>
  </si>
  <si>
    <t>05.20.03.01.01.Construir,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</si>
  <si>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05.20.04.01.01.Alterar/versionar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</si>
  <si>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05.20.05.01.01.Realizar as atividades abaixo relacionadas, de acordo com os scripts disponibilizados:- Análise, registro e condução de demandas;- Interação direta com os demandantes/intervenientes, tirando dúvidas e oferecendo todo o suporte necessário. Entrega: História, Tarefa e Entrega GENTI concluídas e registradas na OF.</t>
  </si>
  <si>
    <t>05.20.06.01.01.Realizar as atividades abaixo relacionadas, de acordo com os scripts disponibilizados:- Realização de testes e registro de evidências. Entrega: Evidências de teste registradas, executadas, validadas e aceitas no RQM e QTeste, e registradas na OF.</t>
  </si>
  <si>
    <t>05.20.07.01.01.Realizar as atividades abaixo relacionadas, de acordo com os scripts disponibilizados:- Disponibilização de mapas de conversão em ambiente de homologação.Entrega: RMDs/RLBs executados e finalizados, no GSTI, em ambiente de homologação, e registrados na OF.</t>
  </si>
  <si>
    <t>05.20.08.01.01.Realizar as atividades abaixo relacionadas, de acordo com os scripts disponibilizados:- Análise, registro e solução de incidentes/problemas. Entrega: RDI redirecionado ou solucionado, finalizado e validado no GSTI, e registrado na OF e/ou Tarefa.</t>
  </si>
  <si>
    <t>05.20.03.01.01.01.Por mapa de conversão</t>
  </si>
  <si>
    <t>05.20.04.01.01.01.Por mapa de conversão</t>
  </si>
  <si>
    <t>05.20.05.01.01.01.Por tarefa</t>
  </si>
  <si>
    <t>05.20.06.01.01.01.Por plano de testes</t>
  </si>
  <si>
    <t>05.20.07.01.01.01.Por registro de liberação</t>
  </si>
  <si>
    <t>05.20.08.01.01.01.Por incidente</t>
  </si>
  <si>
    <t>01.01.18.Design de interface</t>
  </si>
  <si>
    <t>01.01.19.Verificação de UX</t>
  </si>
  <si>
    <t>01.01.18.01.N/A</t>
  </si>
  <si>
    <t>01.01.19.01.N/A</t>
  </si>
  <si>
    <t>01.01.18.01.01.Atividade: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</si>
  <si>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01.01.19.01.01.Atividade: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</si>
  <si>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01.01.18.01.01.01.Por grupo de até 10 telas/por sprint</t>
  </si>
  <si>
    <t>01.01.19.01.01.01.Por projeto/sprint</t>
  </si>
  <si>
    <t>01.05.10.Criar ou revisar mensagem a ser apresentada para usuários dos canais digitais do BB</t>
  </si>
  <si>
    <t>01.05.11.Elaborar documentos de apoio, tutoriais, lista de perguntas frequentes (FAQ, com respostas), scripts de atendimento e textos para páginas de produtos/serviços do BB</t>
  </si>
  <si>
    <t>01.05.12.Revisar documentos de apoio, tutoriais, lista de perguntas frequentes (FAQ, com respostas), scripts de atendimento e textos para páginas de produtos/serviços do BB</t>
  </si>
  <si>
    <t>01.05.10.01.N/A</t>
  </si>
  <si>
    <t>01.05.11.01.N/A</t>
  </si>
  <si>
    <t>01.05.12.01.N/A</t>
  </si>
  <si>
    <t>01.05.11.01.01.Atividade: Redigir documentos de apoio, tutoriais, lista de perguntas frequentes (FAQ, com respostas), scripts de atendimento e textos para páginas de produtos/serviços do BB
Entrega: Arquivo com o documento em item de trabalho e evidência da publicação do documento.</t>
  </si>
  <si>
    <t>01.05.10.01.01.Atividade: Criar ou revisar mensagem a ser apresentada a usuário de canal digital do BB.
Entregável: Evidência (item de trabalho) da avaliação da mensagem e sua edição ou da publicação/alteração da mensagem no catálogo de mensagens.</t>
  </si>
  <si>
    <t>01.05.12.01.01.Atividade: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</si>
  <si>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01.05.10.01.01.01.A cada 5 mensagens</t>
  </si>
  <si>
    <t>01.05.11.01.01.01.Por documento</t>
  </si>
  <si>
    <t>01.05.12.01.01.01.Por revisão</t>
  </si>
  <si>
    <t>05.19.12.Validar a integração em ambiente de homologação</t>
  </si>
  <si>
    <t>05.19.12.01.01.Realizar testes de integração com a equipe de responsável pelo serviço para validar os possíveis cenários envolvendo a aplicação.</t>
  </si>
  <si>
    <t>05.19.12.01.N/A</t>
  </si>
  <si>
    <t>05.19.12.01.01.01.Por integração</t>
  </si>
  <si>
    <t>01.01.05.01.N/A</t>
  </si>
  <si>
    <t>01.01.05.01.01.Atividade:
- Subir todas as telas para a ferramenta de prototipação;
- Linkar todas as telas;
- Criar as interações e animações entre as telas;
- Criar telas de apoio ou ilustração de início e fim de navegação;
Entregável:
- Link Marvel ou Figna.</t>
  </si>
  <si>
    <t>01.01.05.01.01.01.Por grupo de até 10 telas</t>
  </si>
  <si>
    <t>01.01.08.01.01.Atividade:
- Realizar avaliação de uma funcionalidade que possui até 5 telas.
Entregável:
- Documento com evidências e pontos de melhoria da tela avaliada</t>
  </si>
  <si>
    <t>01.01.08.01.01.01.Por funcionalidade</t>
  </si>
  <si>
    <t>01.01.14.01.N/A</t>
  </si>
  <si>
    <t>01.01.14.01.01.Realizar a execução dos testes de usabilidade com os participantes.
Entregável:
- Áudio, vídeo ou anotações.
*Será considerado válido de 5 a 7 usuários por público-alvo do projeto.</t>
  </si>
  <si>
    <t>01.01.15.01.01.Atividade: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</si>
  <si>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01.01.16.01.01.Atividade:
- Realizar avaliação de um item, funcionalidade ou transação de 1 concorrente.
Entregável:
- Documento detalhado com evidência e a compilação da análise realizada.</t>
  </si>
  <si>
    <t>01.01.17.01.01.Atividades:
- Pesquisar referências
- Criar documento novo para ser utilizado como template.
Entregável:
- Documento modelo (*doc;*.pptx,*.key,*.pdf e etc.)</t>
  </si>
  <si>
    <t>01.04.02.01.01.Atividade:
- Definir o público-alvo
- Definir o modelo de jornada do usuário
Modelo deve contemplar no mínimo: objetivos, ações, pensamentos, ator e emoções do usuário.
- Preencher o modelo de jornada do usuário
Entregável:
- Modelo de jornada preenchido.</t>
  </si>
  <si>
    <t xml:space="preserve">01.04.06.01.01.Criar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 </t>
  </si>
  <si>
    <t>01.04.06.01.01.01.Por persona</t>
  </si>
  <si>
    <t>01.04.09.01.N/A</t>
  </si>
  <si>
    <t>01.04.10.01.N/A</t>
  </si>
  <si>
    <t>01.04.09.01.01.Atividades:
- Realizar entrevista via telefone, presencial ou videoconferência
Entregáveis:
Vídeo, áudio ou anotações</t>
  </si>
  <si>
    <t>01.04.10.01.01.Atividade:
- Criar relatório compilado com resultados obtidos com até 12 usuários
Entregáveis:- Documento detalhado com a compilação dos resultados obtidos na execução.</t>
  </si>
  <si>
    <t>01.04.21.01.01Atividades:
- Definir o público alvo
- Criar perguntas para o questionário
- Preencher o documento de planejamento (objetivos / hipóteses / perguntas)
- Cadastrar pesquisa em ferramenta de questionário
- Realizar o pré-teste para validação do questionário
Entregável:
- Documento de planejamento do questionário ou formulário de pesquisa criado na ferramenta de questionário (Ex.: limesurvey, google forms, typeform, etc.)</t>
  </si>
  <si>
    <t>01.04.23.01.01.Atividade:
- Criar relatório com análise dos resultados obtidos
Entregáveis:
- Documento detalhado com a compilação dos resultados obtidos na execução do questionário</t>
  </si>
  <si>
    <t>01.05.06.Elaborar guia ou manual de orientação para linguagem em canal digital</t>
  </si>
  <si>
    <t>01.05.07.Revisar guia ou manual de orientação para linguagem em canal digital</t>
  </si>
  <si>
    <t>01.05.06.01.01.Atividade: Criar documento de texto com ilustrações (guia, manual, tutorial) 
Entrega: Arquivo com documento elaborado (guia, manual ou tutorial)</t>
  </si>
  <si>
    <t xml:space="preserve">01.05.07.01.01.Atividade: Revisar/alterar documento de texto com ilustrações (guia, manual, tutorial)
OBS: No caso de revisão de mais de 50% do documento original, considerar a criação de um novo, detalhando as alterações efetuadas. 
Entrega: Documento evidenciando as alterações realizadas no guia, manual, tutorial e nova versão final </t>
  </si>
  <si>
    <t>Planilha de Orçamento - BB CREDENCIAMENTO</t>
  </si>
  <si>
    <t>04.03.Análise de solução - Alta Plataforma</t>
  </si>
  <si>
    <t>04.04.Análise de solução - Plataforma Distribuída</t>
  </si>
  <si>
    <t>04.03.01.Realizar análise e propor solução – Alta Plataforma</t>
  </si>
  <si>
    <t>04.04.01.Realizar análise e propor solução – Plataforma Distribuída</t>
  </si>
  <si>
    <t>04.03.01.01.01.Por análise</t>
  </si>
  <si>
    <t>04.04.01.01.01.Por análise</t>
  </si>
  <si>
    <t>04.03.01.01.01.01.Por análise</t>
  </si>
  <si>
    <t>04.04.01.01.01.01.Por análise</t>
  </si>
  <si>
    <t>Credenciamento de pessoas jurídicas para a prestação de serviços de desenvolvimento e manutenção evolutiva, corretiva, adaptativa e perfectiva de software e de serviços de Inteligência Artificial, Analytics e Gestão de Dados para atendimento de todas as áreas de negócio do Conglomerado do Banco do Brasil.</t>
  </si>
  <si>
    <t>Guia USTIBB - versão 3.3 - CREDENCIAMENTO</t>
  </si>
  <si>
    <t>* Planilha para OFs abertas a partir de 03/05/2022</t>
  </si>
  <si>
    <t>05.17.16.Participar em cadências de time Kanban</t>
  </si>
  <si>
    <t>05.17.17.Realizar refinamento de requisitos (ciclo em andamento) (time Kanban)</t>
  </si>
  <si>
    <t>05.17.18.Realizar refinamento de história(s) (próximo ciclo) (time Kanban)</t>
  </si>
  <si>
    <t>05.17.16.01.01.Atuar e colaborar em time Kanban de forma sistemática, participando em atividades de planejamento e revisão de trabalhos, retrospectiva e apresentação de resultados. Entrega: participação registrada no ALM/Genti ou recurso similar</t>
  </si>
  <si>
    <t>05.17.16.01.N/A</t>
  </si>
  <si>
    <t>05.17.17.01.N/A</t>
  </si>
  <si>
    <t>05.17.18.01.N/A</t>
  </si>
  <si>
    <t>05.17.17.01.01.Executar atividades tais como pesquisas, estudos e discussões que consolidem requisitos, regras de negócio e/ou refinamento de história(s) referente(s) ao ciclo em andamento. Entrega: “História(s) de Usuário” e detalhamento de sua evolução registrados no ALM/Genti ou recurso similar.</t>
  </si>
  <si>
    <t>05.17.18.01.01.Executar atividades tais como pesquisas, estudos e discussões que consolidem requisitos, regras de negócio e/ou refinamento de história(s) referente(s) ao próximo ciclo. Entrega: “História(s) de Usuário” e detalhamento de sua evolução registrados no ALM/Genti ou recurso similar.</t>
  </si>
  <si>
    <t>05.17.16.01.01.01.Por participante no mês</t>
  </si>
  <si>
    <t>05.17.17.01.01.01.Por participante no mês</t>
  </si>
  <si>
    <t>05.17.18.01.01.01.Por participante no mês</t>
  </si>
  <si>
    <t>05.03.03.Criação de Objetos Natural (Programa, Subprograma, Subrotina, Helprotina, Copycode)</t>
  </si>
  <si>
    <t>05.03.04.Alteração de Objetos Natural (Programa, Subprograma, Subrotina, Helprotina, Copycode)</t>
  </si>
  <si>
    <t xml:space="preserve">05.03.05.Criação de Scripts T-REXX </t>
  </si>
  <si>
    <t>05.03.06.Alteração de Scripts T-REXX</t>
  </si>
  <si>
    <t>05.04.03.Criação de Doc. de procedure (DPC)</t>
  </si>
  <si>
    <t>05.04.04.Alteração de Doc. de procedure (DPC)</t>
  </si>
  <si>
    <t>05.04.05.Criação de Job ou Job@</t>
  </si>
  <si>
    <t>05.04.06.Alteração de Job ou Job@</t>
  </si>
  <si>
    <t>05.01.01.01.N/A</t>
  </si>
  <si>
    <t>05.01.02.01.N/A</t>
  </si>
  <si>
    <t>05.01.01.01.01.-</t>
  </si>
  <si>
    <t>05.01.02.01.01.-</t>
  </si>
  <si>
    <t>05.03.01.01.N/A</t>
  </si>
  <si>
    <t>05.03.02.01.N/A</t>
  </si>
  <si>
    <t>05.03.04.01.N/A</t>
  </si>
  <si>
    <t>05.03.05.01.N/A</t>
  </si>
  <si>
    <t>05.03.01.01.01.-</t>
  </si>
  <si>
    <t>05.03.02.01.01.-</t>
  </si>
  <si>
    <t>05.03.03.01.01.-</t>
  </si>
  <si>
    <t>05.03.04.01.01.-</t>
  </si>
  <si>
    <t>05.03.05.01.01.-</t>
  </si>
  <si>
    <t>05.03.06.01.01.-</t>
  </si>
  <si>
    <t>05.04.01.01.N/A</t>
  </si>
  <si>
    <t>05.04.01.01.01.-</t>
  </si>
  <si>
    <t>05.04.02.01.N/A</t>
  </si>
  <si>
    <t>05.04.02.01.01.-</t>
  </si>
  <si>
    <t>05.04.03.01.01.-</t>
  </si>
  <si>
    <t>05.04.05.01.N/A</t>
  </si>
  <si>
    <t>05.04.04.01.N/A</t>
  </si>
  <si>
    <t>05.04.04.01.01.-</t>
  </si>
  <si>
    <t>05.04.05.01.01.-</t>
  </si>
  <si>
    <t>05.04.06.01.01.-</t>
  </si>
  <si>
    <t>05.03.03.01.01.01.Por objeto</t>
  </si>
  <si>
    <t>05.03.06.01.01.01.Por objeto</t>
  </si>
  <si>
    <t>05.04.01.01.01.01.Por objeto</t>
  </si>
  <si>
    <t>05.04.02.01.01.01.Por objeto</t>
  </si>
  <si>
    <t>05.04.03.01.01.01.Por objeto</t>
  </si>
  <si>
    <t>05.04.06.01.01.01.Por objeto</t>
  </si>
  <si>
    <t>2021/7421.4813  CICLO 3 - ACIONAMENTO 11 - 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</si>
</sst>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dd/mm/yyyy;@"/>
    <numFmt numFmtId="166" formatCode="_-* #,##0_-;\-* #,##0_-;_-* &quot;-&quot;??_-;_-@_-"/>
    <numFmt numFmtId="167" formatCode="[h]:mm;@"/>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24"/>
      <color theme="3"/>
      <name val="Calibri"/>
      <family val="2"/>
      <charset val="1"/>
    </font>
    <font>
      <sz val="12"/>
      <color rgb="FF000000"/>
      <name val="Calibri"/>
      <family val="2"/>
      <charset val="1"/>
    </font>
    <font>
      <b/>
      <sz val="16"/>
      <color theme="3"/>
      <name val="Calibri"/>
      <family val="2"/>
    </font>
    <font>
      <b/>
      <sz val="11"/>
      <color rgb="FFFFFFFF"/>
      <name val="Calibri"/>
      <family val="2"/>
      <charset val="1"/>
    </font>
    <font>
      <b/>
      <sz val="20"/>
      <color theme="3"/>
      <name val="Calibri"/>
      <family val="2"/>
    </font>
    <font>
      <sz val="12"/>
      <color theme="1"/>
      <name val="Calibri"/>
      <family val="2"/>
      <scheme val="minor"/>
    </font>
    <font>
      <sz val="8"/>
      <name val="Calibri"/>
      <family val="2"/>
      <scheme val="minor"/>
    </font>
    <font>
      <b/>
      <sz val="8"/>
      <name val="Calibri"/>
      <family val="2"/>
      <scheme val="minor"/>
    </font>
    <font>
      <b/>
      <sz val="19"/>
      <color rgb="FFFF0000"/>
      <name val="Calibri"/>
      <family val="2"/>
      <charset val="1"/>
    </font>
    <font>
      <b/>
      <sz val="14"/>
      <color rgb="FFFF0000"/>
      <name val="Calibri"/>
      <family val="2"/>
      <scheme val="minor"/>
    </font>
    <font>
      <b/>
      <sz val="12"/>
      <color theme="1"/>
      <name val="Calibri"/>
      <family val="2"/>
      <scheme val="minor"/>
    </font>
    <font>
      <b/>
      <sz val="28"/>
      <color theme="6" tint="-0.499984740745262"/>
      <name val="Calibri"/>
      <family val="2"/>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666699"/>
      </patternFill>
    </fill>
    <fill>
      <patternFill patternType="solid">
        <fgColor theme="0" tint="-4.9989318521683403E-2"/>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B050"/>
        <bgColor rgb="FF666699"/>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87">
    <xf numFmtId="0" fontId="0" fillId="0" borderId="0" xfId="0"/>
    <xf numFmtId="0" fontId="0" fillId="0" borderId="0" xfId="0" applyAlignment="1" applyProtection="1">
      <alignment vertical="center"/>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center"/>
      <protection hidden="1"/>
    </xf>
    <xf numFmtId="0" fontId="0" fillId="33" borderId="0" xfId="0" applyFill="1" applyAlignment="1" applyProtection="1">
      <alignment vertical="center"/>
      <protection hidden="1"/>
    </xf>
    <xf numFmtId="0" fontId="19" fillId="34" borderId="14" xfId="0" applyFont="1" applyFill="1" applyBorder="1" applyAlignment="1" applyProtection="1">
      <alignment vertical="center"/>
      <protection hidden="1"/>
    </xf>
    <xf numFmtId="0" fontId="19" fillId="34" borderId="15" xfId="0" applyFont="1" applyFill="1" applyBorder="1" applyAlignment="1" applyProtection="1">
      <alignment vertical="center"/>
      <protection hidden="1"/>
    </xf>
    <xf numFmtId="0" fontId="19" fillId="34" borderId="16" xfId="0" applyFont="1" applyFill="1" applyBorder="1" applyAlignment="1" applyProtection="1">
      <alignment vertical="center"/>
      <protection hidden="1"/>
    </xf>
    <xf numFmtId="0" fontId="19" fillId="34" borderId="17" xfId="0" applyFont="1" applyFill="1" applyBorder="1" applyAlignment="1" applyProtection="1">
      <alignment vertical="center"/>
      <protection hidden="1"/>
    </xf>
    <xf numFmtId="0" fontId="19" fillId="34" borderId="0" xfId="0" applyFont="1" applyFill="1" applyBorder="1" applyAlignment="1" applyProtection="1">
      <alignment vertical="center"/>
      <protection hidden="1"/>
    </xf>
    <xf numFmtId="0" fontId="19" fillId="34" borderId="18" xfId="0" applyFont="1" applyFill="1" applyBorder="1" applyAlignment="1" applyProtection="1">
      <alignment vertical="center"/>
      <protection hidden="1"/>
    </xf>
    <xf numFmtId="0" fontId="20" fillId="33" borderId="14" xfId="0" applyFont="1" applyFill="1" applyBorder="1" applyAlignment="1" applyProtection="1">
      <alignment vertical="center"/>
      <protection hidden="1"/>
    </xf>
    <xf numFmtId="0" fontId="0" fillId="33" borderId="15" xfId="0" applyFill="1" applyBorder="1" applyAlignment="1" applyProtection="1">
      <alignment vertical="center"/>
      <protection hidden="1"/>
    </xf>
    <xf numFmtId="0" fontId="0" fillId="33" borderId="16" xfId="0" applyFill="1" applyBorder="1" applyAlignment="1" applyProtection="1">
      <alignment vertical="center"/>
      <protection hidden="1"/>
    </xf>
    <xf numFmtId="0" fontId="0" fillId="33" borderId="17" xfId="0" applyFill="1" applyBorder="1" applyAlignment="1" applyProtection="1">
      <alignment vertical="center"/>
      <protection hidden="1"/>
    </xf>
    <xf numFmtId="0" fontId="0" fillId="33" borderId="0" xfId="0" applyFill="1" applyBorder="1" applyAlignment="1" applyProtection="1">
      <alignment vertical="center"/>
      <protection hidden="1"/>
    </xf>
    <xf numFmtId="0" fontId="0" fillId="33" borderId="18" xfId="0" applyFill="1" applyBorder="1" applyAlignment="1" applyProtection="1">
      <alignment vertical="center"/>
      <protection hidden="1"/>
    </xf>
    <xf numFmtId="0" fontId="21" fillId="33" borderId="0" xfId="0" applyFont="1" applyFill="1" applyBorder="1" applyAlignment="1" applyProtection="1">
      <alignment horizontal="right" vertical="center"/>
      <protection hidden="1"/>
    </xf>
    <xf numFmtId="0" fontId="0" fillId="33" borderId="19" xfId="0" applyFill="1" applyBorder="1" applyAlignment="1" applyProtection="1">
      <alignment vertical="center"/>
      <protection hidden="1"/>
    </xf>
    <xf numFmtId="0" fontId="0" fillId="33" borderId="20" xfId="0" applyFill="1" applyBorder="1" applyAlignment="1" applyProtection="1">
      <alignment vertical="center"/>
      <protection hidden="1"/>
    </xf>
    <xf numFmtId="0" fontId="0" fillId="33" borderId="21" xfId="0" applyFill="1" applyBorder="1" applyAlignment="1" applyProtection="1">
      <alignment vertical="center"/>
      <protection hidden="1"/>
    </xf>
    <xf numFmtId="0" fontId="0" fillId="33" borderId="0" xfId="0" applyFill="1" applyAlignment="1" applyProtection="1">
      <alignment vertical="center" wrapText="1"/>
      <protection hidden="1"/>
    </xf>
    <xf numFmtId="164" fontId="0" fillId="0" borderId="22" xfId="0" applyNumberFormat="1" applyBorder="1" applyAlignment="1" applyProtection="1">
      <alignment horizontal="center" vertical="center" wrapText="1"/>
      <protection hidden="1"/>
    </xf>
    <xf numFmtId="0" fontId="0" fillId="0" borderId="0" xfId="0" applyAlignment="1" applyProtection="1">
      <alignment vertical="center" wrapText="1"/>
      <protection hidden="1"/>
    </xf>
    <xf numFmtId="164" fontId="0" fillId="0" borderId="23" xfId="0" applyNumberFormat="1" applyBorder="1" applyAlignment="1" applyProtection="1">
      <alignment horizontal="center" vertical="center" wrapText="1"/>
      <protection hidden="1"/>
    </xf>
    <xf numFmtId="0" fontId="0" fillId="33" borderId="0" xfId="0" applyFill="1" applyAlignment="1" applyProtection="1">
      <alignment horizontal="center" vertical="center"/>
      <protection hidden="1"/>
    </xf>
    <xf numFmtId="0" fontId="24" fillId="0" borderId="10" xfId="0" applyFont="1" applyBorder="1" applyAlignment="1" applyProtection="1">
      <alignment vertical="center" wrapText="1"/>
      <protection locked="0" hidden="1"/>
    </xf>
    <xf numFmtId="0" fontId="24" fillId="0" borderId="10" xfId="0" applyFont="1" applyFill="1" applyBorder="1" applyAlignment="1" applyProtection="1">
      <alignment vertical="center" wrapText="1"/>
      <protection locked="0" hidden="1"/>
    </xf>
    <xf numFmtId="0" fontId="24" fillId="0" borderId="24" xfId="0" applyFont="1" applyBorder="1" applyAlignment="1" applyProtection="1">
      <alignment vertical="center" wrapText="1"/>
      <protection locked="0" hidden="1"/>
    </xf>
    <xf numFmtId="0" fontId="24" fillId="0" borderId="24" xfId="0" applyFont="1" applyFill="1" applyBorder="1" applyAlignment="1" applyProtection="1">
      <alignment vertical="center" wrapText="1"/>
      <protection locked="0" hidden="1"/>
    </xf>
    <xf numFmtId="43" fontId="23" fillId="33" borderId="18" xfId="42" applyFont="1" applyFill="1" applyBorder="1" applyAlignment="1" applyProtection="1">
      <alignment horizontal="center" vertical="center"/>
      <protection hidden="1"/>
    </xf>
    <xf numFmtId="0" fontId="0" fillId="0" borderId="0" xfId="0" applyBorder="1" applyProtection="1">
      <protection hidden="1"/>
    </xf>
    <xf numFmtId="164" fontId="0" fillId="0" borderId="25" xfId="0" applyNumberFormat="1" applyBorder="1" applyAlignment="1" applyProtection="1">
      <alignment horizontal="center" vertical="center" wrapText="1"/>
      <protection hidden="1"/>
    </xf>
    <xf numFmtId="0" fontId="24" fillId="0" borderId="26" xfId="0" applyFont="1" applyBorder="1" applyAlignment="1" applyProtection="1">
      <alignment vertical="center" wrapText="1"/>
      <protection locked="0" hidden="1"/>
    </xf>
    <xf numFmtId="0" fontId="24" fillId="0" borderId="26" xfId="0" applyFont="1" applyFill="1" applyBorder="1" applyAlignment="1" applyProtection="1">
      <alignment vertical="center" wrapText="1"/>
      <protection locked="0" hidden="1"/>
    </xf>
    <xf numFmtId="0" fontId="24" fillId="35" borderId="26" xfId="0" applyFont="1" applyFill="1" applyBorder="1" applyAlignment="1" applyProtection="1">
      <alignment vertical="center" wrapText="1"/>
      <protection hidden="1"/>
    </xf>
    <xf numFmtId="43" fontId="24" fillId="35" borderId="26" xfId="42" applyFont="1" applyFill="1" applyBorder="1" applyAlignment="1" applyProtection="1">
      <alignment vertical="center" wrapText="1"/>
      <protection hidden="1"/>
    </xf>
    <xf numFmtId="0" fontId="18" fillId="0" borderId="0" xfId="0" applyFont="1" applyAlignment="1" applyProtection="1">
      <alignment vertical="center"/>
      <protection hidden="1"/>
    </xf>
    <xf numFmtId="9" fontId="24" fillId="0" borderId="26" xfId="43" applyFont="1" applyFill="1" applyBorder="1" applyAlignment="1" applyProtection="1">
      <alignment horizontal="center" vertical="center" wrapText="1"/>
      <protection locked="0" hidden="1"/>
    </xf>
    <xf numFmtId="43" fontId="23" fillId="33" borderId="0" xfId="42" applyFont="1" applyFill="1" applyBorder="1" applyAlignment="1" applyProtection="1">
      <alignment vertical="center"/>
      <protection hidden="1"/>
    </xf>
    <xf numFmtId="43" fontId="23" fillId="33" borderId="18" xfId="42" applyFont="1" applyFill="1" applyBorder="1" applyAlignment="1" applyProtection="1">
      <alignment vertical="center"/>
      <protection hidden="1"/>
    </xf>
    <xf numFmtId="2" fontId="23" fillId="33" borderId="0" xfId="42" applyNumberFormat="1" applyFont="1" applyFill="1" applyBorder="1" applyAlignment="1" applyProtection="1">
      <alignment horizontal="right" vertical="center"/>
      <protection hidden="1"/>
    </xf>
    <xf numFmtId="167" fontId="24" fillId="0" borderId="27" xfId="42" applyNumberFormat="1" applyFont="1" applyFill="1" applyBorder="1" applyAlignment="1" applyProtection="1">
      <alignment horizontal="center" vertical="center" wrapText="1"/>
      <protection locked="0" hidden="1"/>
    </xf>
    <xf numFmtId="167" fontId="23" fillId="33" borderId="0" xfId="42" applyNumberFormat="1" applyFont="1" applyFill="1" applyBorder="1" applyAlignment="1" applyProtection="1">
      <alignment horizontal="right" vertical="center"/>
      <protection hidden="1"/>
    </xf>
    <xf numFmtId="0" fontId="0" fillId="33" borderId="0" xfId="0" applyFill="1" applyBorder="1" applyAlignment="1" applyProtection="1">
      <alignment horizontal="right" vertical="center"/>
      <protection hidden="1"/>
    </xf>
    <xf numFmtId="166" fontId="24" fillId="0" borderId="26" xfId="42" applyNumberFormat="1" applyFont="1" applyFill="1" applyBorder="1" applyAlignment="1" applyProtection="1">
      <alignment vertical="center" wrapText="1"/>
      <protection locked="0"/>
    </xf>
    <xf numFmtId="0" fontId="24" fillId="0" borderId="26" xfId="0" applyFont="1" applyFill="1" applyBorder="1" applyAlignment="1" applyProtection="1">
      <alignment vertical="center" wrapText="1"/>
      <protection locked="0"/>
    </xf>
    <xf numFmtId="166" fontId="24" fillId="0" borderId="10" xfId="42" applyNumberFormat="1" applyFont="1" applyFill="1" applyBorder="1" applyAlignment="1" applyProtection="1">
      <alignment vertical="center" wrapText="1"/>
      <protection locked="0"/>
    </xf>
    <xf numFmtId="0" fontId="24" fillId="0" borderId="10" xfId="0" applyFont="1" applyFill="1" applyBorder="1" applyAlignment="1" applyProtection="1">
      <alignment vertical="center" wrapText="1"/>
      <protection locked="0"/>
    </xf>
    <xf numFmtId="166" fontId="24" fillId="0" borderId="24" xfId="42" applyNumberFormat="1" applyFont="1" applyFill="1" applyBorder="1" applyAlignment="1" applyProtection="1">
      <alignment vertical="center" wrapText="1"/>
      <protection locked="0"/>
    </xf>
    <xf numFmtId="0" fontId="24" fillId="0" borderId="24" xfId="0" applyFont="1" applyFill="1" applyBorder="1" applyAlignment="1" applyProtection="1">
      <alignment vertical="center" wrapText="1"/>
      <protection locked="0"/>
    </xf>
    <xf numFmtId="0" fontId="0" fillId="33" borderId="0" xfId="0" applyNumberFormat="1" applyFont="1" applyFill="1" applyBorder="1" applyAlignment="1" applyProtection="1">
      <alignment vertical="center"/>
      <protection hidden="1"/>
    </xf>
    <xf numFmtId="0" fontId="0" fillId="33" borderId="0" xfId="0" applyFont="1" applyFill="1" applyBorder="1" applyAlignment="1" applyProtection="1">
      <alignment vertical="center"/>
      <protection hidden="1"/>
    </xf>
    <xf numFmtId="0" fontId="0" fillId="33" borderId="0" xfId="0" applyFont="1" applyFill="1" applyBorder="1" applyAlignment="1" applyProtection="1">
      <alignment horizontal="right" vertical="center"/>
      <protection hidden="1"/>
    </xf>
    <xf numFmtId="0" fontId="25" fillId="0" borderId="10" xfId="0" applyNumberFormat="1" applyFont="1" applyFill="1" applyBorder="1" applyAlignment="1">
      <alignment horizontal="left" vertical="center"/>
    </xf>
    <xf numFmtId="0" fontId="25" fillId="0" borderId="10" xfId="0" applyFont="1" applyFill="1" applyBorder="1" applyAlignment="1">
      <alignment horizontal="left" vertical="center"/>
    </xf>
    <xf numFmtId="0" fontId="19" fillId="34" borderId="20" xfId="0" applyFont="1" applyFill="1" applyBorder="1" applyAlignment="1" applyProtection="1">
      <alignment vertical="center"/>
      <protection hidden="1"/>
    </xf>
    <xf numFmtId="0" fontId="28" fillId="33" borderId="15" xfId="0" applyFont="1" applyFill="1" applyBorder="1" applyAlignment="1" applyProtection="1">
      <alignment vertical="center"/>
      <protection hidden="1"/>
    </xf>
    <xf numFmtId="0" fontId="20" fillId="33" borderId="17" xfId="0" applyFont="1" applyFill="1" applyBorder="1" applyAlignment="1" applyProtection="1">
      <alignment vertical="center"/>
      <protection hidden="1"/>
    </xf>
    <xf numFmtId="0" fontId="28" fillId="33" borderId="0" xfId="0" applyFont="1" applyFill="1" applyBorder="1" applyAlignment="1" applyProtection="1">
      <alignment vertical="center"/>
      <protection hidden="1"/>
    </xf>
    <xf numFmtId="0" fontId="29" fillId="36" borderId="0" xfId="0" applyFont="1" applyFill="1" applyAlignment="1" applyProtection="1">
      <alignment vertical="center"/>
      <protection hidden="1"/>
    </xf>
    <xf numFmtId="0" fontId="25" fillId="0" borderId="0" xfId="0" applyFont="1" applyFill="1" applyAlignment="1">
      <alignment horizontal="left" vertical="center"/>
    </xf>
    <xf numFmtId="0" fontId="25" fillId="0" borderId="0" xfId="0" applyFont="1" applyFill="1" applyAlignment="1"/>
    <xf numFmtId="43" fontId="25" fillId="0" borderId="10" xfId="42" applyFont="1" applyFill="1" applyBorder="1" applyAlignment="1">
      <alignment horizontal="left" vertical="center"/>
    </xf>
    <xf numFmtId="0" fontId="0" fillId="37" borderId="0" xfId="0" applyFont="1" applyFill="1" applyBorder="1" applyAlignment="1" applyProtection="1">
      <alignment horizontal="left" vertical="center"/>
      <protection locked="0" hidden="1"/>
    </xf>
    <xf numFmtId="165" fontId="0" fillId="37" borderId="0" xfId="0" applyNumberFormat="1" applyFont="1" applyFill="1" applyBorder="1" applyAlignment="1" applyProtection="1">
      <alignment horizontal="left" vertical="center"/>
      <protection locked="0" hidden="1"/>
    </xf>
    <xf numFmtId="0" fontId="22" fillId="38" borderId="29" xfId="0" applyFont="1" applyFill="1" applyBorder="1" applyAlignment="1" applyProtection="1">
      <alignment horizontal="center" vertical="center" wrapText="1"/>
      <protection hidden="1"/>
    </xf>
    <xf numFmtId="0" fontId="22" fillId="38" borderId="28" xfId="0" applyFont="1" applyFill="1" applyBorder="1" applyAlignment="1" applyProtection="1">
      <alignment horizontal="center" vertical="center" wrapText="1"/>
      <protection hidden="1"/>
    </xf>
    <xf numFmtId="0" fontId="22" fillId="38" borderId="30" xfId="0" applyFont="1" applyFill="1" applyBorder="1" applyAlignment="1" applyProtection="1">
      <alignment horizontal="center" wrapText="1"/>
    </xf>
    <xf numFmtId="0" fontId="20" fillId="0" borderId="26" xfId="0" applyFont="1" applyBorder="1" applyAlignment="1" applyProtection="1">
      <alignment vertical="center" wrapText="1"/>
      <protection locked="0"/>
    </xf>
    <xf numFmtId="0" fontId="22" fillId="38" borderId="31" xfId="0" applyFont="1" applyFill="1" applyBorder="1" applyAlignment="1" applyProtection="1">
      <alignment horizontal="center" vertical="center" wrapText="1"/>
      <protection hidden="1"/>
    </xf>
    <xf numFmtId="0" fontId="22" fillId="38" borderId="32" xfId="0" applyFont="1" applyFill="1" applyBorder="1" applyAlignment="1" applyProtection="1">
      <alignment horizontal="center" vertical="center" wrapText="1"/>
      <protection hidden="1"/>
    </xf>
    <xf numFmtId="0" fontId="24" fillId="35" borderId="33" xfId="0" applyFont="1" applyFill="1" applyBorder="1" applyAlignment="1" applyProtection="1">
      <alignment vertical="center" wrapText="1"/>
      <protection hidden="1"/>
    </xf>
    <xf numFmtId="43" fontId="24" fillId="35" borderId="33" xfId="42" applyFont="1" applyFill="1" applyBorder="1" applyAlignment="1" applyProtection="1">
      <alignment vertical="center" wrapText="1"/>
      <protection hidden="1"/>
    </xf>
    <xf numFmtId="0" fontId="24" fillId="0" borderId="33" xfId="0" applyFont="1" applyFill="1" applyBorder="1" applyAlignment="1" applyProtection="1">
      <alignment vertical="center" wrapText="1"/>
      <protection locked="0"/>
    </xf>
    <xf numFmtId="9" fontId="24" fillId="0" borderId="33" xfId="43" applyFont="1" applyFill="1" applyBorder="1" applyAlignment="1" applyProtection="1">
      <alignment horizontal="center" vertical="center" wrapText="1"/>
      <protection locked="0" hidden="1"/>
    </xf>
    <xf numFmtId="167" fontId="24" fillId="0" borderId="34" xfId="42" applyNumberFormat="1" applyFont="1" applyFill="1" applyBorder="1" applyAlignment="1" applyProtection="1">
      <alignment horizontal="center" vertical="center" wrapText="1"/>
      <protection locked="0" hidden="1"/>
    </xf>
    <xf numFmtId="0" fontId="27" fillId="34" borderId="20" xfId="0" applyFont="1" applyFill="1" applyBorder="1" applyAlignment="1" applyProtection="1">
      <alignment horizontal="center"/>
      <protection hidden="1"/>
    </xf>
    <xf numFmtId="0" fontId="27" fillId="34" borderId="21" xfId="0" applyFont="1" applyFill="1" applyBorder="1" applyAlignment="1" applyProtection="1">
      <alignment horizontal="center"/>
      <protection hidden="1"/>
    </xf>
    <xf numFmtId="0" fontId="30" fillId="34" borderId="15" xfId="0" applyFont="1" applyFill="1" applyBorder="1" applyAlignment="1" applyProtection="1">
      <alignment horizontal="center" vertical="center"/>
      <protection hidden="1"/>
    </xf>
    <xf numFmtId="0" fontId="30" fillId="34" borderId="0" xfId="0" applyFont="1" applyFill="1" applyBorder="1" applyAlignment="1" applyProtection="1">
      <alignment horizontal="center" vertical="center"/>
      <protection hidden="1"/>
    </xf>
    <xf numFmtId="0" fontId="30" fillId="34" borderId="20" xfId="0" applyFont="1" applyFill="1" applyBorder="1" applyAlignment="1" applyProtection="1">
      <alignment horizontal="center" vertical="center"/>
      <protection hidden="1"/>
    </xf>
    <xf numFmtId="0" fontId="0" fillId="0" borderId="10" xfId="0" applyBorder="1" applyAlignment="1" applyProtection="1">
      <alignment horizontal="center" vertical="center"/>
      <protection hidden="1"/>
    </xf>
    <xf numFmtId="0" fontId="0" fillId="0" borderId="11" xfId="0" applyBorder="1" applyAlignment="1" applyProtection="1">
      <alignment horizontal="center" vertical="center"/>
      <protection hidden="1"/>
    </xf>
    <xf numFmtId="0" fontId="0" fillId="0" borderId="12" xfId="0" applyBorder="1" applyAlignment="1" applyProtection="1">
      <alignment horizontal="center" vertical="center"/>
      <protection hidden="1"/>
    </xf>
    <xf numFmtId="0" fontId="0" fillId="0" borderId="13" xfId="0" applyBorder="1" applyAlignment="1" applyProtection="1">
      <alignment horizontal="center" vertical="center"/>
      <protection hidden="1"/>
    </xf>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3"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67">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
      <font>
        <b val="0"/>
        <i/>
        <strike/>
        <color rgb="FFFF0000"/>
      </font>
    </dxf>
  </dxfs>
  <tableStyles count="0" defaultTableStyle="TableStyleMedium9" defaultPivotStyle="PivotStyleLight16"/>
  <colors>
    <mruColors>
      <color rgb="FF1889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3361</xdr:colOff>
      <xdr:row>1</xdr:row>
      <xdr:rowOff>2352</xdr:rowOff>
    </xdr:from>
    <xdr:to>
      <xdr:col>3</xdr:col>
      <xdr:colOff>133350</xdr:colOff>
      <xdr:row>4</xdr:row>
      <xdr:rowOff>3091</xdr:rowOff>
    </xdr:to>
    <xdr:pic>
      <xdr:nvPicPr>
        <xdr:cNvPr id="2" name="Imagem 1" descr="logo-cast-group.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431986" y="126177"/>
          <a:ext cx="2177864" cy="7405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intia Reis Costa" id="{8F0522DE-2395-43FA-BBA1-F9931DBA0C3B}" userId="S::cintia.costa@castinformatica.onmicrosoft.com::2a775114-376e-4398-8515-2edf50660e09"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6" dT="2019-12-23T20:52:38.59" personId="{8F0522DE-2395-43FA-BBA1-F9931DBA0C3B}" id="{089B8F73-2DD0-4402-A3DD-7A4212B55C96}">
    <text>Usar este campo em caso de duplicação de arquivos. Ex. alteração do mesmo arquivo em tarefas distintas dentro do andamento da OF.</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AX218"/>
  <sheetViews>
    <sheetView showGridLines="0" tabSelected="1" topLeftCell="C1" zoomScale="80" zoomScaleNormal="80" workbookViewId="0">
      <selection activeCell="C17" sqref="C17"/>
    </sheetView>
  </sheetViews>
  <sheetFormatPr defaultColWidth="0" defaultRowHeight="14.4" zeroHeight="1" x14ac:dyDescent="0.3"/>
  <cols>
    <col min="1" max="1" width="1.6640625" style="1" customWidth="1"/>
    <col min="2" max="2" width="4.6640625" style="1" customWidth="1"/>
    <col min="3" max="3" width="30.6640625" style="1" customWidth="1"/>
    <col min="4" max="6" width="50.109375" style="1" customWidth="1"/>
    <col min="7" max="7" width="46" style="1" customWidth="1"/>
    <col min="8" max="8" width="30.6640625" style="1" customWidth="1"/>
    <col min="9" max="10" width="15.6640625" style="1" customWidth="1"/>
    <col min="11" max="12" width="38.6640625" style="1" customWidth="1"/>
    <col min="13" max="13" width="15.6640625" style="1" customWidth="1"/>
    <col min="14" max="15" width="18.6640625" style="1" customWidth="1"/>
    <col min="16" max="16" width="1.6640625" style="2" customWidth="1"/>
    <col min="17" max="17" width="3.6640625" style="2" hidden="1" customWidth="1"/>
    <col min="18" max="18" width="3.6640625" style="3" hidden="1" customWidth="1"/>
    <col min="19" max="20" width="4.6640625" style="3" hidden="1" customWidth="1"/>
    <col min="21" max="21" width="17.6640625" style="3" hidden="1" customWidth="1"/>
    <col min="22" max="22" width="3.6640625" style="4" hidden="1" customWidth="1"/>
    <col min="23" max="23" width="6.6640625" style="4" hidden="1" customWidth="1"/>
    <col min="24" max="25" width="4.6640625" style="4" hidden="1" customWidth="1"/>
    <col min="26" max="26" width="17.6640625" style="4" hidden="1" customWidth="1"/>
    <col min="27" max="27" width="3.6640625" style="4" hidden="1" customWidth="1"/>
    <col min="28" max="28" width="9.109375" style="4" hidden="1" customWidth="1"/>
    <col min="29" max="30" width="4.6640625" style="4" hidden="1" customWidth="1"/>
    <col min="31" max="31" width="19.44140625" style="4" hidden="1" customWidth="1"/>
    <col min="32" max="32" width="13.6640625" style="4" hidden="1" customWidth="1"/>
    <col min="33" max="33" width="4.6640625" style="4" hidden="1" customWidth="1"/>
    <col min="34" max="34" width="3.6640625" style="4" hidden="1" customWidth="1"/>
    <col min="35" max="36" width="4.6640625" style="4" hidden="1" customWidth="1"/>
    <col min="37" max="37" width="19.33203125" style="4" hidden="1" customWidth="1"/>
    <col min="38" max="38" width="3.6640625" style="4" hidden="1" customWidth="1"/>
    <col min="39" max="39" width="17.44140625" style="4" hidden="1" customWidth="1"/>
    <col min="40" max="40" width="9.109375" style="4" hidden="1" customWidth="1"/>
    <col min="41" max="41" width="3.6640625" style="4" hidden="1" customWidth="1"/>
    <col min="42" max="46" width="4.5546875" style="4" hidden="1" customWidth="1"/>
    <col min="47" max="50" width="9.109375" style="4" hidden="1" customWidth="1"/>
    <col min="51" max="16384" width="9.109375" style="2" hidden="1"/>
  </cols>
  <sheetData>
    <row r="1" spans="1:45" ht="9.9" customHeight="1" thickBot="1" x14ac:dyDescent="0.35">
      <c r="A1" s="38"/>
    </row>
    <row r="2" spans="1:45" ht="20.100000000000001" customHeight="1" x14ac:dyDescent="0.3">
      <c r="A2" s="5"/>
      <c r="B2" s="6"/>
      <c r="C2" s="7"/>
      <c r="D2" s="80" t="s">
        <v>2333</v>
      </c>
      <c r="E2" s="80"/>
      <c r="F2" s="80"/>
      <c r="G2" s="80"/>
      <c r="H2" s="7"/>
      <c r="I2" s="7"/>
      <c r="J2" s="7"/>
      <c r="K2" s="7"/>
      <c r="L2" s="7"/>
      <c r="M2" s="7"/>
      <c r="N2" s="7"/>
      <c r="O2" s="8"/>
      <c r="P2" s="32"/>
    </row>
    <row r="3" spans="1:45" ht="20.100000000000001" customHeight="1" x14ac:dyDescent="0.3">
      <c r="A3" s="5"/>
      <c r="B3" s="9"/>
      <c r="C3" s="10"/>
      <c r="D3" s="81"/>
      <c r="E3" s="81"/>
      <c r="F3" s="81"/>
      <c r="G3" s="81"/>
      <c r="H3" s="10"/>
      <c r="I3" s="10"/>
      <c r="J3" s="10"/>
      <c r="K3" s="10"/>
      <c r="L3" s="10"/>
      <c r="M3" s="10"/>
      <c r="N3" s="10"/>
      <c r="O3" s="11"/>
      <c r="P3" s="32"/>
    </row>
    <row r="4" spans="1:45" ht="20.100000000000001" customHeight="1" thickBot="1" x14ac:dyDescent="0.55000000000000004">
      <c r="A4" s="5"/>
      <c r="B4" s="9"/>
      <c r="C4" s="10"/>
      <c r="D4" s="82"/>
      <c r="E4" s="82"/>
      <c r="F4" s="82"/>
      <c r="G4" s="82"/>
      <c r="H4" s="57"/>
      <c r="I4" s="57"/>
      <c r="J4" s="57"/>
      <c r="K4" s="57"/>
      <c r="L4" s="57"/>
      <c r="M4" s="57"/>
      <c r="N4" s="78"/>
      <c r="O4" s="79"/>
      <c r="P4" s="32"/>
    </row>
    <row r="5" spans="1:45" ht="18" x14ac:dyDescent="0.3">
      <c r="A5" s="5"/>
      <c r="B5" s="12"/>
      <c r="C5" s="58" t="s">
        <v>2343</v>
      </c>
      <c r="E5" s="13"/>
      <c r="F5" s="13"/>
      <c r="G5" s="13"/>
      <c r="H5" s="13"/>
      <c r="I5" s="13"/>
      <c r="J5" s="13"/>
      <c r="K5" s="13"/>
      <c r="L5" s="13"/>
      <c r="M5" s="13"/>
      <c r="N5" s="13"/>
      <c r="O5" s="14"/>
    </row>
    <row r="6" spans="1:45" ht="18" x14ac:dyDescent="0.3">
      <c r="A6" s="5"/>
      <c r="B6" s="59"/>
      <c r="C6" s="60"/>
      <c r="E6" s="16"/>
      <c r="F6" s="16"/>
      <c r="G6" s="16"/>
      <c r="H6" s="16"/>
      <c r="I6" s="16"/>
      <c r="J6" s="16"/>
      <c r="K6" s="16"/>
      <c r="L6" s="16"/>
      <c r="M6" s="16"/>
      <c r="N6" s="16"/>
      <c r="O6" s="17"/>
    </row>
    <row r="7" spans="1:45" ht="15" customHeight="1" x14ac:dyDescent="0.3">
      <c r="A7" s="5"/>
      <c r="B7" s="15"/>
      <c r="C7" s="53" t="s">
        <v>346</v>
      </c>
      <c r="D7" s="52" t="s">
        <v>2395</v>
      </c>
      <c r="E7" s="16"/>
      <c r="F7" s="16"/>
      <c r="G7" s="16"/>
      <c r="H7" s="16"/>
      <c r="I7" s="16"/>
      <c r="J7" s="16"/>
      <c r="K7" s="16"/>
      <c r="L7" s="16"/>
      <c r="M7" s="16"/>
      <c r="N7" s="16"/>
      <c r="O7" s="17"/>
    </row>
    <row r="8" spans="1:45" ht="6.9" customHeight="1" x14ac:dyDescent="0.3">
      <c r="A8" s="5"/>
      <c r="B8" s="15"/>
      <c r="C8" s="16"/>
      <c r="D8" s="16"/>
      <c r="E8" s="16"/>
      <c r="F8" s="16"/>
      <c r="G8" s="16"/>
      <c r="H8" s="16"/>
      <c r="I8" s="16"/>
      <c r="J8" s="16"/>
      <c r="K8" s="16"/>
      <c r="L8" s="16"/>
      <c r="M8" s="16"/>
      <c r="N8" s="16"/>
      <c r="O8" s="17"/>
    </row>
    <row r="9" spans="1:45" ht="15" customHeight="1" x14ac:dyDescent="0.3">
      <c r="A9" s="5"/>
      <c r="B9" s="15"/>
      <c r="C9" s="53" t="s">
        <v>347</v>
      </c>
      <c r="D9" s="53" t="s">
        <v>2342</v>
      </c>
      <c r="E9" s="16"/>
      <c r="F9" s="16"/>
      <c r="G9" s="16"/>
      <c r="H9" s="16"/>
      <c r="I9" s="16"/>
      <c r="J9" s="16"/>
      <c r="K9" s="16"/>
      <c r="L9" s="16"/>
      <c r="M9" s="16"/>
      <c r="N9" s="16"/>
      <c r="O9" s="17"/>
    </row>
    <row r="10" spans="1:45" ht="6.9" customHeight="1" x14ac:dyDescent="0.3">
      <c r="A10" s="5"/>
      <c r="B10" s="15"/>
      <c r="C10" s="16"/>
      <c r="D10" s="16"/>
      <c r="E10" s="16"/>
      <c r="F10" s="16"/>
      <c r="G10" s="16"/>
      <c r="H10" s="16"/>
      <c r="I10" s="16"/>
      <c r="J10" s="16"/>
      <c r="K10" s="16"/>
      <c r="L10" s="16"/>
      <c r="M10" s="16"/>
      <c r="N10" s="40"/>
      <c r="O10" s="41"/>
    </row>
    <row r="11" spans="1:45" ht="15" customHeight="1" x14ac:dyDescent="0.3">
      <c r="A11" s="5"/>
      <c r="B11" s="15"/>
      <c r="C11" s="53" t="s">
        <v>1202</v>
      </c>
      <c r="D11" s="65"/>
      <c r="F11" s="54" t="s">
        <v>348</v>
      </c>
      <c r="G11" s="65"/>
      <c r="H11" s="16"/>
      <c r="I11" s="16"/>
      <c r="J11" s="16"/>
      <c r="M11" s="18" t="s">
        <v>1128</v>
      </c>
      <c r="N11" s="42">
        <f ca="1">SUM(N17:N216)</f>
        <v>0</v>
      </c>
      <c r="O11" s="41"/>
    </row>
    <row r="12" spans="1:45" ht="6.9" customHeight="1" x14ac:dyDescent="0.3">
      <c r="A12" s="5"/>
      <c r="B12" s="15"/>
      <c r="C12" s="16"/>
      <c r="D12" s="16"/>
      <c r="F12" s="45"/>
      <c r="G12" s="16"/>
      <c r="H12" s="16"/>
      <c r="I12" s="16"/>
      <c r="J12" s="16"/>
      <c r="K12" s="16"/>
      <c r="L12" s="16"/>
      <c r="M12" s="16"/>
      <c r="N12" s="40"/>
      <c r="O12" s="41"/>
    </row>
    <row r="13" spans="1:45" ht="15" customHeight="1" x14ac:dyDescent="0.3">
      <c r="A13" s="5"/>
      <c r="B13" s="15"/>
      <c r="C13" s="53" t="s">
        <v>349</v>
      </c>
      <c r="D13" s="66"/>
      <c r="E13" s="61" t="s">
        <v>2344</v>
      </c>
      <c r="F13" s="54" t="s">
        <v>350</v>
      </c>
      <c r="G13" s="66"/>
      <c r="H13" s="16"/>
      <c r="I13" s="16"/>
      <c r="J13" s="16"/>
      <c r="K13" s="16"/>
      <c r="L13" s="16"/>
      <c r="M13" s="18" t="s">
        <v>1201</v>
      </c>
      <c r="N13" s="44">
        <f>SUM(O17:O216)</f>
        <v>0</v>
      </c>
      <c r="O13" s="31"/>
    </row>
    <row r="14" spans="1:45" ht="6.9" customHeight="1" x14ac:dyDescent="0.3">
      <c r="A14" s="5"/>
      <c r="B14" s="15"/>
      <c r="C14" s="16"/>
      <c r="D14" s="16"/>
      <c r="E14" s="16"/>
      <c r="F14" s="16"/>
      <c r="G14" s="16"/>
      <c r="H14" s="16"/>
      <c r="I14" s="16"/>
      <c r="J14" s="16"/>
      <c r="K14" s="16"/>
      <c r="L14" s="16"/>
      <c r="M14" s="16"/>
      <c r="N14" s="16"/>
      <c r="O14" s="31"/>
    </row>
    <row r="15" spans="1:45" ht="15" customHeight="1" thickBot="1" x14ac:dyDescent="0.35">
      <c r="A15" s="5"/>
      <c r="B15" s="19"/>
      <c r="C15" s="20"/>
      <c r="D15" s="20"/>
      <c r="E15" s="20"/>
      <c r="F15" s="20"/>
      <c r="G15" s="20"/>
      <c r="H15" s="20"/>
      <c r="I15" s="20"/>
      <c r="J15" s="20"/>
      <c r="K15" s="20"/>
      <c r="L15" s="20"/>
      <c r="M15" s="20"/>
      <c r="N15" s="20"/>
      <c r="O15" s="21"/>
    </row>
    <row r="16" spans="1:45" s="3" customFormat="1" ht="30" customHeight="1" thickBot="1" x14ac:dyDescent="0.35">
      <c r="A16" s="26"/>
      <c r="B16" s="67" t="s">
        <v>351</v>
      </c>
      <c r="C16" s="68" t="s">
        <v>345</v>
      </c>
      <c r="D16" s="68" t="s">
        <v>352</v>
      </c>
      <c r="E16" s="68" t="s">
        <v>353</v>
      </c>
      <c r="F16" s="68" t="s">
        <v>354</v>
      </c>
      <c r="G16" s="68" t="s">
        <v>355</v>
      </c>
      <c r="H16" s="68" t="s">
        <v>1192</v>
      </c>
      <c r="I16" s="68" t="s">
        <v>356</v>
      </c>
      <c r="J16" s="68" t="s">
        <v>357</v>
      </c>
      <c r="K16" s="71" t="s">
        <v>1193</v>
      </c>
      <c r="L16" s="72" t="s">
        <v>1396</v>
      </c>
      <c r="M16" s="68" t="s">
        <v>1195</v>
      </c>
      <c r="N16" s="68" t="s">
        <v>358</v>
      </c>
      <c r="O16" s="69" t="s">
        <v>1194</v>
      </c>
      <c r="R16" s="83" t="s">
        <v>352</v>
      </c>
      <c r="S16" s="83"/>
      <c r="T16" s="83"/>
      <c r="U16" s="83"/>
      <c r="W16" s="83" t="s">
        <v>353</v>
      </c>
      <c r="X16" s="83"/>
      <c r="Y16" s="83"/>
      <c r="Z16" s="83"/>
      <c r="AB16" s="84" t="s">
        <v>1126</v>
      </c>
      <c r="AC16" s="85"/>
      <c r="AD16" s="85"/>
      <c r="AE16" s="85"/>
      <c r="AF16" s="85"/>
      <c r="AG16" s="86"/>
      <c r="AI16" s="83" t="s">
        <v>359</v>
      </c>
      <c r="AJ16" s="83"/>
      <c r="AK16" s="83"/>
      <c r="AM16" s="83" t="s">
        <v>1127</v>
      </c>
      <c r="AN16" s="83"/>
      <c r="AP16" s="83" t="s">
        <v>1191</v>
      </c>
      <c r="AQ16" s="83"/>
      <c r="AR16" s="83"/>
      <c r="AS16" s="83"/>
    </row>
    <row r="17" spans="1:45" s="24" customFormat="1" ht="15.6" x14ac:dyDescent="0.3">
      <c r="A17" s="22"/>
      <c r="B17" s="33">
        <v>1</v>
      </c>
      <c r="C17" s="34"/>
      <c r="D17" s="35"/>
      <c r="E17" s="35"/>
      <c r="F17" s="35"/>
      <c r="G17" s="36" t="str">
        <f ca="1">IFERROR(OFFSET(Tab!$M$1,$AG17,2,1,1),"")</f>
        <v/>
      </c>
      <c r="H17" s="35"/>
      <c r="I17" s="37" t="str">
        <f ca="1">IF(COUNTIF($AP17:$AS17,"X")=0,IFERROR(OFFSET(Tab!$T$1,$AN17,0,1,1),""),0)</f>
        <v/>
      </c>
      <c r="J17" s="46"/>
      <c r="K17" s="47"/>
      <c r="L17" s="47"/>
      <c r="M17" s="39">
        <v>1</v>
      </c>
      <c r="N17" s="37">
        <f t="shared" ref="N17:N182" ca="1" si="0">IFERROR($I17*$J17*$M17,0)</f>
        <v>0</v>
      </c>
      <c r="O17" s="43">
        <v>0</v>
      </c>
      <c r="R17" s="24" t="str">
        <f>LEFT($C17,3)</f>
        <v/>
      </c>
      <c r="S17" s="24" t="str">
        <f ca="1">IF(NOT(ISBLANK($C17)),MATCH($R17,INDIRECT(CONCATENATE("Tab!$D$1:$D$",COUNTA(Tab!$F:$F))),0),"")</f>
        <v/>
      </c>
      <c r="T17" s="24" t="str">
        <f>IF(NOT(ISBLANK($C17)),$S17 + COUNTIF(Tab!$D:$D,$R17) - 1,"")</f>
        <v/>
      </c>
      <c r="U17" s="24" t="str">
        <f t="shared" ref="U17:U149" si="1">IF(NOT(ISBLANK(C17)),CONCATENATE("Tab!$F$",S17,":$F$",T17),"")</f>
        <v/>
      </c>
      <c r="W17" s="24" t="str">
        <f>LEFT($D17,6)</f>
        <v/>
      </c>
      <c r="X17" s="24" t="str">
        <f ca="1">IF(NOT(ISBLANK($D17)),MATCH($W17,INDIRECT(CONCATENATE("Tab!$H$1:$H$",COUNTA(Tab!$J:$J))),0),"")</f>
        <v/>
      </c>
      <c r="Y17" s="24" t="str">
        <f>IF(NOT(ISBLANK($D17)),$X17 + COUNTIF(Tab!$H:$H,$W17) - 1,"")</f>
        <v/>
      </c>
      <c r="Z17" s="24" t="str">
        <f t="shared" ref="Z17:Z149" si="2">IF(NOT(ISBLANK($D17)),CONCATENATE("Tab!$J$",$X17,":$J$",$Y17),"")</f>
        <v/>
      </c>
      <c r="AB17" s="24" t="str">
        <f>LEFT($E17,9)</f>
        <v/>
      </c>
      <c r="AC17" s="24" t="str">
        <f ca="1">IF(NOT(ISBLANK($E17)),MATCH($AB17,INDIRECT(CONCATENATE("Tab!$L$1:$L$",COUNTA(Tab!$N:$N))),0),"")</f>
        <v/>
      </c>
      <c r="AD17" s="24" t="str">
        <f>IF(NOT(ISBLANK($E17)),$AC17 + COUNTIF(Tab!$L:$L,$AB17) - 1,"")</f>
        <v/>
      </c>
      <c r="AE17" s="24" t="str">
        <f t="shared" ref="AE17:AE149" si="3">IF(NOT(ISBLANK($E17)),CONCATENATE("Tab!$N$",$AC17,":$N$",$AD17),"")</f>
        <v/>
      </c>
      <c r="AF17" s="24" t="str">
        <f>LEFT($F17,12)</f>
        <v/>
      </c>
      <c r="AG17" s="24" t="str">
        <f ca="1">IF(NOT(ISBLANK($F17)),MATCH($AF17,INDIRECT(CONCATENATE("Tab!$M$2:$M$",COUNTA(Tab!$M:$M))),0),"")</f>
        <v/>
      </c>
      <c r="AI17" s="24" t="str">
        <f ca="1">IF(NOT(ISBLANK($F17)),MATCH($AF17,INDIRECT(CONCATENATE("Tab!$Q$1:$Q$",COUNTA(Tab!$S:$S))),0),"")</f>
        <v/>
      </c>
      <c r="AJ17" s="24" t="str">
        <f>IF(NOT(ISBLANK($F17)),$AI17 + COUNTIF(Tab!$Q:$Q,$AF17) - 1,"")</f>
        <v/>
      </c>
      <c r="AK17" s="24" t="str">
        <f t="shared" ref="AK17:AK149" si="4">IF(NOT(ISBLANK($F17)),CONCATENATE("Tab!$S$",$AI17,":$S$",$AJ17),"")</f>
        <v/>
      </c>
      <c r="AM17" s="24" t="str">
        <f>LEFT($H17,18)</f>
        <v/>
      </c>
      <c r="AN17" s="24" t="str">
        <f ca="1">IF(NOT(ISBLANK($H17)),MATCH($AM17,INDIRECT(CONCATENATE("Tab!$R$2:$R$",COUNTA(Tab!$S:$S))),0),"")</f>
        <v/>
      </c>
      <c r="AP17" s="24" t="str">
        <f>IF(LEFT($C17,3)=LEFT($D17,3),"","X")</f>
        <v/>
      </c>
      <c r="AQ17" s="24" t="str">
        <f>IF(LEFT($E17,6)=LEFT($D17,6),"","X")</f>
        <v/>
      </c>
      <c r="AR17" s="24" t="str">
        <f>IF(LEFT($E17,9)=LEFT($F17,9),"","X")</f>
        <v/>
      </c>
      <c r="AS17" s="24" t="str">
        <f>IF(LEFT($H17,12)=LEFT($F17,12),"","X")</f>
        <v/>
      </c>
    </row>
    <row r="18" spans="1:45" s="24" customFormat="1" ht="15.6" x14ac:dyDescent="0.3">
      <c r="A18" s="22"/>
      <c r="B18" s="23">
        <v>2</v>
      </c>
      <c r="C18" s="34"/>
      <c r="D18" s="35"/>
      <c r="E18" s="35"/>
      <c r="F18" s="35"/>
      <c r="G18" s="36" t="str">
        <f ca="1">IFERROR(OFFSET(Tab!$M$1,$AG18,2,1,1),"")</f>
        <v/>
      </c>
      <c r="H18" s="35"/>
      <c r="I18" s="37" t="str">
        <f ca="1">IF(COUNTIF($AP18:$AS18,"X")=0,IFERROR(OFFSET(Tab!$T$1,$AN18,0,1,1),""),0)</f>
        <v/>
      </c>
      <c r="J18" s="46"/>
      <c r="K18" s="70"/>
      <c r="L18" s="47"/>
      <c r="M18" s="39">
        <v>1</v>
      </c>
      <c r="N18" s="37">
        <f t="shared" ca="1" si="0"/>
        <v>0</v>
      </c>
      <c r="O18" s="43">
        <v>0</v>
      </c>
      <c r="R18" s="24" t="str">
        <f t="shared" ref="R18:R182" si="5">LEFT($C18,3)</f>
        <v/>
      </c>
      <c r="S18" s="24" t="str">
        <f ca="1">IF(NOT(ISBLANK($C18)),MATCH($R18,INDIRECT(CONCATENATE("Tab!$D$1:$D$",COUNTA(Tab!$F:$F))),0),"")</f>
        <v/>
      </c>
      <c r="T18" s="24" t="str">
        <f>IF(NOT(ISBLANK($C18)),$S18 + COUNTIF(Tab!$D:$D,$R18) - 1,"")</f>
        <v/>
      </c>
      <c r="U18" s="24" t="str">
        <f t="shared" si="1"/>
        <v/>
      </c>
      <c r="W18" s="24" t="str">
        <f t="shared" ref="W18:W182" si="6">LEFT($D18,6)</f>
        <v/>
      </c>
      <c r="X18" s="24" t="str">
        <f ca="1">IF(NOT(ISBLANK($D18)),MATCH($W18,INDIRECT(CONCATENATE("Tab!$H$1:$H$",COUNTA(Tab!$J:$J))),0),"")</f>
        <v/>
      </c>
      <c r="Y18" s="24" t="str">
        <f>IF(NOT(ISBLANK($D18)),$X18 + COUNTIF(Tab!$H:$H,$W18) - 1,"")</f>
        <v/>
      </c>
      <c r="Z18" s="24" t="str">
        <f t="shared" si="2"/>
        <v/>
      </c>
      <c r="AB18" s="24" t="str">
        <f t="shared" ref="AB18:AB182" si="7">LEFT($E18,9)</f>
        <v/>
      </c>
      <c r="AC18" s="24" t="str">
        <f ca="1">IF(NOT(ISBLANK($E18)),MATCH($AB18,INDIRECT(CONCATENATE("Tab!$L$1:$L$",COUNTA(Tab!$N:$N))),0),"")</f>
        <v/>
      </c>
      <c r="AD18" s="24" t="str">
        <f>IF(NOT(ISBLANK($E18)),$AC18 + COUNTIF(Tab!$L:$L,$AB18) - 1,"")</f>
        <v/>
      </c>
      <c r="AE18" s="24" t="str">
        <f t="shared" si="3"/>
        <v/>
      </c>
      <c r="AF18" s="24" t="str">
        <f t="shared" ref="AF18:AF182" si="8">LEFT($F18,12)</f>
        <v/>
      </c>
      <c r="AG18" s="24" t="str">
        <f ca="1">IF(NOT(ISBLANK($F18)),MATCH($AF18,INDIRECT(CONCATENATE("Tab!$M$2:$M$",COUNTA(Tab!$M:$M))),0),"")</f>
        <v/>
      </c>
      <c r="AI18" s="24" t="str">
        <f ca="1">IF(NOT(ISBLANK($F18)),MATCH($AF18,INDIRECT(CONCATENATE("Tab!$Q$1:$Q$",COUNTA(Tab!$S:$S))),0),"")</f>
        <v/>
      </c>
      <c r="AJ18" s="24" t="str">
        <f>IF(NOT(ISBLANK($F18)),$AI18 + COUNTIF(Tab!$Q:$Q,$AF18) - 1,"")</f>
        <v/>
      </c>
      <c r="AK18" s="24" t="str">
        <f t="shared" si="4"/>
        <v/>
      </c>
      <c r="AM18" s="24" t="str">
        <f t="shared" ref="AM18:AM182" si="9">LEFT($H18,18)</f>
        <v/>
      </c>
      <c r="AN18" s="24" t="str">
        <f ca="1">IF(NOT(ISBLANK($H18)),MATCH($AM18,INDIRECT(CONCATENATE("Tab!$R$2:$R$",COUNTA(Tab!$S:$S))),0),"")</f>
        <v/>
      </c>
      <c r="AP18" s="24" t="str">
        <f t="shared" ref="AP18:AP182" si="10">IF(LEFT($C18,3)=LEFT($D18,3),"","X")</f>
        <v/>
      </c>
      <c r="AQ18" s="24" t="str">
        <f t="shared" ref="AQ18:AQ182" si="11">IF(LEFT($E18,6)=LEFT($D18,6),"","X")</f>
        <v/>
      </c>
      <c r="AR18" s="24" t="str">
        <f t="shared" ref="AR18:AR182" si="12">IF(LEFT($E18,9)=LEFT($F18,9),"","X")</f>
        <v/>
      </c>
      <c r="AS18" s="24" t="str">
        <f t="shared" ref="AS18:AS182" si="13">IF(LEFT($H18,12)=LEFT($F18,12),"","X")</f>
        <v/>
      </c>
    </row>
    <row r="19" spans="1:45" s="24" customFormat="1" ht="15.6" x14ac:dyDescent="0.3">
      <c r="B19" s="23">
        <v>3</v>
      </c>
      <c r="C19" s="34"/>
      <c r="D19" s="35"/>
      <c r="E19" s="35"/>
      <c r="F19" s="35"/>
      <c r="G19" s="36" t="str">
        <f ca="1">IFERROR(OFFSET(Tab!$M$1,$AG19,2,1,1),"")</f>
        <v/>
      </c>
      <c r="H19" s="35"/>
      <c r="I19" s="37" t="str">
        <f ca="1">IF(COUNTIF($AP19:$AS19,"X")=0,IFERROR(OFFSET(Tab!$T$1,$AN19,0,1,1),""),0)</f>
        <v/>
      </c>
      <c r="J19" s="46"/>
      <c r="K19" s="70"/>
      <c r="L19" s="47"/>
      <c r="M19" s="39">
        <v>1</v>
      </c>
      <c r="N19" s="37">
        <f t="shared" ca="1" si="0"/>
        <v>0</v>
      </c>
      <c r="O19" s="43">
        <v>0</v>
      </c>
      <c r="R19" s="24" t="str">
        <f t="shared" si="5"/>
        <v/>
      </c>
      <c r="S19" s="24" t="str">
        <f ca="1">IF(NOT(ISBLANK($C19)),MATCH($R19,INDIRECT(CONCATENATE("Tab!$D$1:$D$",COUNTA(Tab!$F:$F))),0),"")</f>
        <v/>
      </c>
      <c r="T19" s="24" t="str">
        <f>IF(NOT(ISBLANK($C19)),$S19 + COUNTIF(Tab!$D:$D,$R19) - 1,"")</f>
        <v/>
      </c>
      <c r="U19" s="24" t="str">
        <f t="shared" si="1"/>
        <v/>
      </c>
      <c r="W19" s="24" t="str">
        <f t="shared" si="6"/>
        <v/>
      </c>
      <c r="X19" s="24" t="str">
        <f ca="1">IF(NOT(ISBLANK($D19)),MATCH($W19,INDIRECT(CONCATENATE("Tab!$H$1:$H$",COUNTA(Tab!$J:$J))),0),"")</f>
        <v/>
      </c>
      <c r="Y19" s="24" t="str">
        <f>IF(NOT(ISBLANK($D19)),$X19 + COUNTIF(Tab!$H:$H,$W19) - 1,"")</f>
        <v/>
      </c>
      <c r="Z19" s="24" t="str">
        <f t="shared" si="2"/>
        <v/>
      </c>
      <c r="AB19" s="24" t="str">
        <f t="shared" si="7"/>
        <v/>
      </c>
      <c r="AC19" s="24" t="str">
        <f ca="1">IF(NOT(ISBLANK($E19)),MATCH($AB19,INDIRECT(CONCATENATE("Tab!$L$1:$L$",COUNTA(Tab!$N:$N))),0),"")</f>
        <v/>
      </c>
      <c r="AD19" s="24" t="str">
        <f>IF(NOT(ISBLANK($E19)),$AC19 + COUNTIF(Tab!$L:$L,$AB19) - 1,"")</f>
        <v/>
      </c>
      <c r="AE19" s="24" t="str">
        <f t="shared" si="3"/>
        <v/>
      </c>
      <c r="AF19" s="24" t="str">
        <f t="shared" si="8"/>
        <v/>
      </c>
      <c r="AG19" s="24" t="str">
        <f ca="1">IF(NOT(ISBLANK($F19)),MATCH($AF19,INDIRECT(CONCATENATE("Tab!$M$2:$M$",COUNTA(Tab!$M:$M))),0),"")</f>
        <v/>
      </c>
      <c r="AI19" s="24" t="str">
        <f ca="1">IF(NOT(ISBLANK($F19)),MATCH($AF19,INDIRECT(CONCATENATE("Tab!$Q$1:$Q$",COUNTA(Tab!$S:$S))),0),"")</f>
        <v/>
      </c>
      <c r="AJ19" s="24" t="str">
        <f>IF(NOT(ISBLANK($F19)),$AI19 + COUNTIF(Tab!$Q:$Q,$AF19) - 1,"")</f>
        <v/>
      </c>
      <c r="AK19" s="24" t="str">
        <f t="shared" si="4"/>
        <v/>
      </c>
      <c r="AM19" s="24" t="str">
        <f t="shared" si="9"/>
        <v/>
      </c>
      <c r="AN19" s="24" t="str">
        <f ca="1">IF(NOT(ISBLANK($H19)),MATCH($AM19,INDIRECT(CONCATENATE("Tab!$R$2:$R$",COUNTA(Tab!$S:$S))),0),"")</f>
        <v/>
      </c>
      <c r="AP19" s="24" t="str">
        <f t="shared" si="10"/>
        <v/>
      </c>
      <c r="AQ19" s="24" t="str">
        <f t="shared" si="11"/>
        <v/>
      </c>
      <c r="AR19" s="24" t="str">
        <f t="shared" si="12"/>
        <v/>
      </c>
      <c r="AS19" s="24" t="str">
        <f t="shared" si="13"/>
        <v/>
      </c>
    </row>
    <row r="20" spans="1:45" s="24" customFormat="1" ht="15.6" x14ac:dyDescent="0.3">
      <c r="B20" s="23">
        <v>4</v>
      </c>
      <c r="C20" s="34"/>
      <c r="D20" s="35"/>
      <c r="E20" s="35"/>
      <c r="F20" s="35"/>
      <c r="G20" s="36" t="str">
        <f ca="1">IFERROR(OFFSET(Tab!$M$1,$AG20,2,1,1),"")</f>
        <v/>
      </c>
      <c r="H20" s="35"/>
      <c r="I20" s="37" t="str">
        <f ca="1">IF(COUNTIF($AP20:$AS20,"X")=0,IFERROR(OFFSET(Tab!$T$1,$AN20,0,1,1),""),0)</f>
        <v/>
      </c>
      <c r="J20" s="46"/>
      <c r="K20" s="49"/>
      <c r="L20" s="47"/>
      <c r="M20" s="39">
        <v>1</v>
      </c>
      <c r="N20" s="37">
        <f t="shared" ca="1" si="0"/>
        <v>0</v>
      </c>
      <c r="O20" s="43">
        <v>0</v>
      </c>
      <c r="R20" s="24" t="str">
        <f t="shared" si="5"/>
        <v/>
      </c>
      <c r="S20" s="24" t="str">
        <f ca="1">IF(NOT(ISBLANK($C20)),MATCH($R20,INDIRECT(CONCATENATE("Tab!$D$1:$D$",COUNTA(Tab!$F:$F))),0),"")</f>
        <v/>
      </c>
      <c r="T20" s="24" t="str">
        <f>IF(NOT(ISBLANK($C20)),$S20 + COUNTIF(Tab!$D:$D,$R20) - 1,"")</f>
        <v/>
      </c>
      <c r="U20" s="24" t="str">
        <f t="shared" si="1"/>
        <v/>
      </c>
      <c r="W20" s="24" t="str">
        <f t="shared" si="6"/>
        <v/>
      </c>
      <c r="X20" s="24" t="str">
        <f ca="1">IF(NOT(ISBLANK($D20)),MATCH($W20,INDIRECT(CONCATENATE("Tab!$H$1:$H$",COUNTA(Tab!$J:$J))),0),"")</f>
        <v/>
      </c>
      <c r="Y20" s="24" t="str">
        <f>IF(NOT(ISBLANK($D20)),$X20 + COUNTIF(Tab!$H:$H,$W20) - 1,"")</f>
        <v/>
      </c>
      <c r="Z20" s="24" t="str">
        <f t="shared" si="2"/>
        <v/>
      </c>
      <c r="AB20" s="24" t="str">
        <f t="shared" si="7"/>
        <v/>
      </c>
      <c r="AC20" s="24" t="str">
        <f ca="1">IF(NOT(ISBLANK($E20)),MATCH($AB20,INDIRECT(CONCATENATE("Tab!$L$1:$L$",COUNTA(Tab!$N:$N))),0),"")</f>
        <v/>
      </c>
      <c r="AD20" s="24" t="str">
        <f>IF(NOT(ISBLANK($E20)),$AC20 + COUNTIF(Tab!$L:$L,$AB20) - 1,"")</f>
        <v/>
      </c>
      <c r="AE20" s="24" t="str">
        <f t="shared" si="3"/>
        <v/>
      </c>
      <c r="AF20" s="24" t="str">
        <f t="shared" si="8"/>
        <v/>
      </c>
      <c r="AG20" s="24" t="str">
        <f ca="1">IF(NOT(ISBLANK($F20)),MATCH($AF20,INDIRECT(CONCATENATE("Tab!$M$2:$M$",COUNTA(Tab!$M:$M))),0),"")</f>
        <v/>
      </c>
      <c r="AI20" s="24" t="str">
        <f ca="1">IF(NOT(ISBLANK($F20)),MATCH($AF20,INDIRECT(CONCATENATE("Tab!$Q$1:$Q$",COUNTA(Tab!$S:$S))),0),"")</f>
        <v/>
      </c>
      <c r="AJ20" s="24" t="str">
        <f>IF(NOT(ISBLANK($F20)),$AI20 + COUNTIF(Tab!$Q:$Q,$AF20) - 1,"")</f>
        <v/>
      </c>
      <c r="AK20" s="24" t="str">
        <f t="shared" si="4"/>
        <v/>
      </c>
      <c r="AM20" s="24" t="str">
        <f t="shared" si="9"/>
        <v/>
      </c>
      <c r="AN20" s="24" t="str">
        <f ca="1">IF(NOT(ISBLANK($H20)),MATCH($AM20,INDIRECT(CONCATENATE("Tab!$R$2:$R$",COUNTA(Tab!$S:$S))),0),"")</f>
        <v/>
      </c>
      <c r="AP20" s="24" t="str">
        <f t="shared" si="10"/>
        <v/>
      </c>
      <c r="AQ20" s="24" t="str">
        <f t="shared" si="11"/>
        <v/>
      </c>
      <c r="AR20" s="24" t="str">
        <f t="shared" si="12"/>
        <v/>
      </c>
      <c r="AS20" s="24" t="str">
        <f t="shared" si="13"/>
        <v/>
      </c>
    </row>
    <row r="21" spans="1:45" s="24" customFormat="1" ht="15.6" x14ac:dyDescent="0.3">
      <c r="B21" s="23">
        <v>5</v>
      </c>
      <c r="C21" s="34"/>
      <c r="D21" s="35"/>
      <c r="E21" s="35"/>
      <c r="F21" s="35"/>
      <c r="G21" s="36" t="str">
        <f ca="1">IFERROR(OFFSET(Tab!$M$1,$AG21,2,1,1),"")</f>
        <v/>
      </c>
      <c r="H21" s="35"/>
      <c r="I21" s="37" t="str">
        <f ca="1">IF(COUNTIF($AP21:$AS21,"X")=0,IFERROR(OFFSET(Tab!$T$1,$AN21,0,1,1),""),0)</f>
        <v/>
      </c>
      <c r="J21" s="46"/>
      <c r="K21" s="49"/>
      <c r="L21" s="47"/>
      <c r="M21" s="39">
        <v>1</v>
      </c>
      <c r="N21" s="37">
        <f t="shared" ca="1" si="0"/>
        <v>0</v>
      </c>
      <c r="O21" s="43">
        <v>0</v>
      </c>
      <c r="R21" s="24" t="str">
        <f t="shared" si="5"/>
        <v/>
      </c>
      <c r="S21" s="24" t="str">
        <f ca="1">IF(NOT(ISBLANK($C21)),MATCH($R21,INDIRECT(CONCATENATE("Tab!$D$1:$D$",COUNTA(Tab!$F:$F))),0),"")</f>
        <v/>
      </c>
      <c r="T21" s="24" t="str">
        <f>IF(NOT(ISBLANK($C21)),$S21 + COUNTIF(Tab!$D:$D,$R21) - 1,"")</f>
        <v/>
      </c>
      <c r="U21" s="24" t="str">
        <f t="shared" si="1"/>
        <v/>
      </c>
      <c r="W21" s="24" t="str">
        <f t="shared" si="6"/>
        <v/>
      </c>
      <c r="X21" s="24" t="str">
        <f ca="1">IF(NOT(ISBLANK($D21)),MATCH($W21,INDIRECT(CONCATENATE("Tab!$H$1:$H$",COUNTA(Tab!$J:$J))),0),"")</f>
        <v/>
      </c>
      <c r="Y21" s="24" t="str">
        <f>IF(NOT(ISBLANK($D21)),$X21 + COUNTIF(Tab!$H:$H,$W21) - 1,"")</f>
        <v/>
      </c>
      <c r="Z21" s="24" t="str">
        <f t="shared" si="2"/>
        <v/>
      </c>
      <c r="AB21" s="24" t="str">
        <f t="shared" si="7"/>
        <v/>
      </c>
      <c r="AC21" s="24" t="str">
        <f ca="1">IF(NOT(ISBLANK($E21)),MATCH($AB21,INDIRECT(CONCATENATE("Tab!$L$1:$L$",COUNTA(Tab!$N:$N))),0),"")</f>
        <v/>
      </c>
      <c r="AD21" s="24" t="str">
        <f>IF(NOT(ISBLANK($E21)),$AC21 + COUNTIF(Tab!$L:$L,$AB21) - 1,"")</f>
        <v/>
      </c>
      <c r="AE21" s="24" t="str">
        <f t="shared" si="3"/>
        <v/>
      </c>
      <c r="AF21" s="24" t="str">
        <f t="shared" si="8"/>
        <v/>
      </c>
      <c r="AG21" s="24" t="str">
        <f ca="1">IF(NOT(ISBLANK($F21)),MATCH($AF21,INDIRECT(CONCATENATE("Tab!$M$2:$M$",COUNTA(Tab!$M:$M))),0),"")</f>
        <v/>
      </c>
      <c r="AI21" s="24" t="str">
        <f ca="1">IF(NOT(ISBLANK($F21)),MATCH($AF21,INDIRECT(CONCATENATE("Tab!$Q$1:$Q$",COUNTA(Tab!$S:$S))),0),"")</f>
        <v/>
      </c>
      <c r="AJ21" s="24" t="str">
        <f>IF(NOT(ISBLANK($F21)),$AI21 + COUNTIF(Tab!$Q:$Q,$AF21) - 1,"")</f>
        <v/>
      </c>
      <c r="AK21" s="24" t="str">
        <f t="shared" si="4"/>
        <v/>
      </c>
      <c r="AM21" s="24" t="str">
        <f t="shared" si="9"/>
        <v/>
      </c>
      <c r="AN21" s="24" t="str">
        <f ca="1">IF(NOT(ISBLANK($H21)),MATCH($AM21,INDIRECT(CONCATENATE("Tab!$R$2:$R$",COUNTA(Tab!$S:$S))),0),"")</f>
        <v/>
      </c>
      <c r="AP21" s="24" t="str">
        <f t="shared" si="10"/>
        <v/>
      </c>
      <c r="AQ21" s="24" t="str">
        <f t="shared" si="11"/>
        <v/>
      </c>
      <c r="AR21" s="24" t="str">
        <f t="shared" si="12"/>
        <v/>
      </c>
      <c r="AS21" s="24" t="str">
        <f t="shared" si="13"/>
        <v/>
      </c>
    </row>
    <row r="22" spans="1:45" s="24" customFormat="1" ht="15.6" x14ac:dyDescent="0.3">
      <c r="B22" s="23">
        <v>6</v>
      </c>
      <c r="C22" s="34"/>
      <c r="D22" s="35"/>
      <c r="E22" s="35"/>
      <c r="F22" s="35"/>
      <c r="G22" s="36" t="str">
        <f ca="1">IFERROR(OFFSET(Tab!$M$1,$AG22,2,1,1),"")</f>
        <v/>
      </c>
      <c r="H22" s="35"/>
      <c r="I22" s="37" t="str">
        <f ca="1">IF(COUNTIF($AP22:$AS22,"X")=0,IFERROR(OFFSET(Tab!$T$1,$AN22,0,1,1),""),0)</f>
        <v/>
      </c>
      <c r="J22" s="46"/>
      <c r="K22" s="49"/>
      <c r="L22" s="47"/>
      <c r="M22" s="39">
        <v>1</v>
      </c>
      <c r="N22" s="37">
        <f t="shared" ca="1" si="0"/>
        <v>0</v>
      </c>
      <c r="O22" s="43">
        <v>0</v>
      </c>
      <c r="R22" s="24" t="str">
        <f t="shared" si="5"/>
        <v/>
      </c>
      <c r="S22" s="24" t="str">
        <f ca="1">IF(NOT(ISBLANK($C22)),MATCH($R22,INDIRECT(CONCATENATE("Tab!$D$1:$D$",COUNTA(Tab!$F:$F))),0),"")</f>
        <v/>
      </c>
      <c r="T22" s="24" t="str">
        <f>IF(NOT(ISBLANK($C22)),$S22 + COUNTIF(Tab!$D:$D,$R22) - 1,"")</f>
        <v/>
      </c>
      <c r="U22" s="24" t="str">
        <f t="shared" si="1"/>
        <v/>
      </c>
      <c r="W22" s="24" t="str">
        <f t="shared" si="6"/>
        <v/>
      </c>
      <c r="X22" s="24" t="str">
        <f ca="1">IF(NOT(ISBLANK($D22)),MATCH($W22,INDIRECT(CONCATENATE("Tab!$H$1:$H$",COUNTA(Tab!$J:$J))),0),"")</f>
        <v/>
      </c>
      <c r="Y22" s="24" t="str">
        <f>IF(NOT(ISBLANK($D22)),$X22 + COUNTIF(Tab!$H:$H,$W22) - 1,"")</f>
        <v/>
      </c>
      <c r="Z22" s="24" t="str">
        <f t="shared" si="2"/>
        <v/>
      </c>
      <c r="AB22" s="24" t="str">
        <f t="shared" si="7"/>
        <v/>
      </c>
      <c r="AC22" s="24" t="str">
        <f ca="1">IF(NOT(ISBLANK($E22)),MATCH($AB22,INDIRECT(CONCATENATE("Tab!$L$1:$L$",COUNTA(Tab!$N:$N))),0),"")</f>
        <v/>
      </c>
      <c r="AD22" s="24" t="str">
        <f>IF(NOT(ISBLANK($E22)),$AC22 + COUNTIF(Tab!$L:$L,$AB22) - 1,"")</f>
        <v/>
      </c>
      <c r="AE22" s="24" t="str">
        <f t="shared" si="3"/>
        <v/>
      </c>
      <c r="AF22" s="24" t="str">
        <f t="shared" si="8"/>
        <v/>
      </c>
      <c r="AG22" s="24" t="str">
        <f ca="1">IF(NOT(ISBLANK($F22)),MATCH($AF22,INDIRECT(CONCATENATE("Tab!$M$2:$M$",COUNTA(Tab!$M:$M))),0),"")</f>
        <v/>
      </c>
      <c r="AI22" s="24" t="str">
        <f ca="1">IF(NOT(ISBLANK($F22)),MATCH($AF22,INDIRECT(CONCATENATE("Tab!$Q$1:$Q$",COUNTA(Tab!$S:$S))),0),"")</f>
        <v/>
      </c>
      <c r="AJ22" s="24" t="str">
        <f>IF(NOT(ISBLANK($F22)),$AI22 + COUNTIF(Tab!$Q:$Q,$AF22) - 1,"")</f>
        <v/>
      </c>
      <c r="AK22" s="24" t="str">
        <f t="shared" si="4"/>
        <v/>
      </c>
      <c r="AM22" s="24" t="str">
        <f t="shared" si="9"/>
        <v/>
      </c>
      <c r="AN22" s="24" t="str">
        <f ca="1">IF(NOT(ISBLANK($H22)),MATCH($AM22,INDIRECT(CONCATENATE("Tab!$R$2:$R$",COUNTA(Tab!$S:$S))),0),"")</f>
        <v/>
      </c>
      <c r="AP22" s="24" t="str">
        <f t="shared" si="10"/>
        <v/>
      </c>
      <c r="AQ22" s="24" t="str">
        <f t="shared" si="11"/>
        <v/>
      </c>
      <c r="AR22" s="24" t="str">
        <f t="shared" si="12"/>
        <v/>
      </c>
      <c r="AS22" s="24" t="str">
        <f t="shared" si="13"/>
        <v/>
      </c>
    </row>
    <row r="23" spans="1:45" s="24" customFormat="1" ht="15.6" x14ac:dyDescent="0.3">
      <c r="B23" s="23">
        <v>7</v>
      </c>
      <c r="C23" s="34"/>
      <c r="D23" s="35"/>
      <c r="E23" s="35"/>
      <c r="F23" s="35"/>
      <c r="G23" s="36" t="str">
        <f ca="1">IFERROR(OFFSET(Tab!$M$1,$AG23,2,1,1),"")</f>
        <v/>
      </c>
      <c r="H23" s="35"/>
      <c r="I23" s="37" t="str">
        <f ca="1">IF(COUNTIF($AP23:$AS23,"X")=0,IFERROR(OFFSET(Tab!$T$1,$AN23,0,1,1),""),0)</f>
        <v/>
      </c>
      <c r="J23" s="46"/>
      <c r="K23" s="49"/>
      <c r="L23" s="47"/>
      <c r="M23" s="39">
        <v>1</v>
      </c>
      <c r="N23" s="37">
        <f t="shared" ca="1" si="0"/>
        <v>0</v>
      </c>
      <c r="O23" s="43">
        <v>0</v>
      </c>
      <c r="R23" s="24" t="str">
        <f t="shared" si="5"/>
        <v/>
      </c>
      <c r="S23" s="24" t="str">
        <f ca="1">IF(NOT(ISBLANK($C23)),MATCH($R23,INDIRECT(CONCATENATE("Tab!$D$1:$D$",COUNTA(Tab!$F:$F))),0),"")</f>
        <v/>
      </c>
      <c r="T23" s="24" t="str">
        <f>IF(NOT(ISBLANK($C23)),$S23 + COUNTIF(Tab!$D:$D,$R23) - 1,"")</f>
        <v/>
      </c>
      <c r="U23" s="24" t="str">
        <f t="shared" si="1"/>
        <v/>
      </c>
      <c r="W23" s="24" t="str">
        <f t="shared" si="6"/>
        <v/>
      </c>
      <c r="X23" s="24" t="str">
        <f ca="1">IF(NOT(ISBLANK($D23)),MATCH($W23,INDIRECT(CONCATENATE("Tab!$H$1:$H$",COUNTA(Tab!$J:$J))),0),"")</f>
        <v/>
      </c>
      <c r="Y23" s="24" t="str">
        <f>IF(NOT(ISBLANK($D23)),$X23 + COUNTIF(Tab!$H:$H,$W23) - 1,"")</f>
        <v/>
      </c>
      <c r="Z23" s="24" t="str">
        <f t="shared" si="2"/>
        <v/>
      </c>
      <c r="AB23" s="24" t="str">
        <f t="shared" si="7"/>
        <v/>
      </c>
      <c r="AC23" s="24" t="str">
        <f ca="1">IF(NOT(ISBLANK($E23)),MATCH($AB23,INDIRECT(CONCATENATE("Tab!$L$1:$L$",COUNTA(Tab!$N:$N))),0),"")</f>
        <v/>
      </c>
      <c r="AD23" s="24" t="str">
        <f>IF(NOT(ISBLANK($E23)),$AC23 + COUNTIF(Tab!$L:$L,$AB23) - 1,"")</f>
        <v/>
      </c>
      <c r="AE23" s="24" t="str">
        <f t="shared" si="3"/>
        <v/>
      </c>
      <c r="AF23" s="24" t="str">
        <f t="shared" si="8"/>
        <v/>
      </c>
      <c r="AG23" s="24" t="str">
        <f ca="1">IF(NOT(ISBLANK($F23)),MATCH($AF23,INDIRECT(CONCATENATE("Tab!$M$2:$M$",COUNTA(Tab!$M:$M))),0),"")</f>
        <v/>
      </c>
      <c r="AI23" s="24" t="str">
        <f ca="1">IF(NOT(ISBLANK($F23)),MATCH($AF23,INDIRECT(CONCATENATE("Tab!$Q$1:$Q$",COUNTA(Tab!$S:$S))),0),"")</f>
        <v/>
      </c>
      <c r="AJ23" s="24" t="str">
        <f>IF(NOT(ISBLANK($F23)),$AI23 + COUNTIF(Tab!$Q:$Q,$AF23) - 1,"")</f>
        <v/>
      </c>
      <c r="AK23" s="24" t="str">
        <f t="shared" si="4"/>
        <v/>
      </c>
      <c r="AM23" s="24" t="str">
        <f t="shared" si="9"/>
        <v/>
      </c>
      <c r="AN23" s="24" t="str">
        <f ca="1">IF(NOT(ISBLANK($H23)),MATCH($AM23,INDIRECT(CONCATENATE("Tab!$R$2:$R$",COUNTA(Tab!$S:$S))),0),"")</f>
        <v/>
      </c>
      <c r="AP23" s="24" t="str">
        <f t="shared" si="10"/>
        <v/>
      </c>
      <c r="AQ23" s="24" t="str">
        <f t="shared" si="11"/>
        <v/>
      </c>
      <c r="AR23" s="24" t="str">
        <f t="shared" si="12"/>
        <v/>
      </c>
      <c r="AS23" s="24" t="str">
        <f t="shared" si="13"/>
        <v/>
      </c>
    </row>
    <row r="24" spans="1:45" s="24" customFormat="1" ht="15.6" x14ac:dyDescent="0.3">
      <c r="B24" s="23">
        <v>8</v>
      </c>
      <c r="C24" s="34"/>
      <c r="D24" s="35"/>
      <c r="E24" s="35"/>
      <c r="F24" s="35"/>
      <c r="G24" s="36" t="str">
        <f ca="1">IFERROR(OFFSET(Tab!$M$1,$AG24,2,1,1),"")</f>
        <v/>
      </c>
      <c r="H24" s="35"/>
      <c r="I24" s="37" t="str">
        <f ca="1">IF(COUNTIF($AP24:$AS24,"X")=0,IFERROR(OFFSET(Tab!$T$1,$AN24,0,1,1),""),0)</f>
        <v/>
      </c>
      <c r="J24" s="46"/>
      <c r="K24" s="49"/>
      <c r="L24" s="47"/>
      <c r="M24" s="39">
        <v>1</v>
      </c>
      <c r="N24" s="37">
        <f t="shared" ca="1" si="0"/>
        <v>0</v>
      </c>
      <c r="O24" s="43">
        <v>0</v>
      </c>
      <c r="R24" s="24" t="str">
        <f t="shared" si="5"/>
        <v/>
      </c>
      <c r="S24" s="24" t="str">
        <f ca="1">IF(NOT(ISBLANK($C24)),MATCH($R24,INDIRECT(CONCATENATE("Tab!$D$1:$D$",COUNTA(Tab!$F:$F))),0),"")</f>
        <v/>
      </c>
      <c r="T24" s="24" t="str">
        <f>IF(NOT(ISBLANK($C24)),$S24 + COUNTIF(Tab!$D:$D,$R24) - 1,"")</f>
        <v/>
      </c>
      <c r="U24" s="24" t="str">
        <f t="shared" si="1"/>
        <v/>
      </c>
      <c r="W24" s="24" t="str">
        <f t="shared" si="6"/>
        <v/>
      </c>
      <c r="X24" s="24" t="str">
        <f ca="1">IF(NOT(ISBLANK($D24)),MATCH($W24,INDIRECT(CONCATENATE("Tab!$H$1:$H$",COUNTA(Tab!$J:$J))),0),"")</f>
        <v/>
      </c>
      <c r="Y24" s="24" t="str">
        <f>IF(NOT(ISBLANK($D24)),$X24 + COUNTIF(Tab!$H:$H,$W24) - 1,"")</f>
        <v/>
      </c>
      <c r="Z24" s="24" t="str">
        <f t="shared" si="2"/>
        <v/>
      </c>
      <c r="AB24" s="24" t="str">
        <f t="shared" si="7"/>
        <v/>
      </c>
      <c r="AC24" s="24" t="str">
        <f ca="1">IF(NOT(ISBLANK($E24)),MATCH($AB24,INDIRECT(CONCATENATE("Tab!$L$1:$L$",COUNTA(Tab!$N:$N))),0),"")</f>
        <v/>
      </c>
      <c r="AD24" s="24" t="str">
        <f>IF(NOT(ISBLANK($E24)),$AC24 + COUNTIF(Tab!$L:$L,$AB24) - 1,"")</f>
        <v/>
      </c>
      <c r="AE24" s="24" t="str">
        <f t="shared" si="3"/>
        <v/>
      </c>
      <c r="AF24" s="24" t="str">
        <f t="shared" si="8"/>
        <v/>
      </c>
      <c r="AG24" s="24" t="str">
        <f ca="1">IF(NOT(ISBLANK($F24)),MATCH($AF24,INDIRECT(CONCATENATE("Tab!$M$2:$M$",COUNTA(Tab!$M:$M))),0),"")</f>
        <v/>
      </c>
      <c r="AI24" s="24" t="str">
        <f ca="1">IF(NOT(ISBLANK($F24)),MATCH($AF24,INDIRECT(CONCATENATE("Tab!$Q$1:$Q$",COUNTA(Tab!$S:$S))),0),"")</f>
        <v/>
      </c>
      <c r="AJ24" s="24" t="str">
        <f>IF(NOT(ISBLANK($F24)),$AI24 + COUNTIF(Tab!$Q:$Q,$AF24) - 1,"")</f>
        <v/>
      </c>
      <c r="AK24" s="24" t="str">
        <f t="shared" si="4"/>
        <v/>
      </c>
      <c r="AM24" s="24" t="str">
        <f t="shared" si="9"/>
        <v/>
      </c>
      <c r="AN24" s="24" t="str">
        <f ca="1">IF(NOT(ISBLANK($H24)),MATCH($AM24,INDIRECT(CONCATENATE("Tab!$R$2:$R$",COUNTA(Tab!$S:$S))),0),"")</f>
        <v/>
      </c>
      <c r="AP24" s="24" t="str">
        <f t="shared" si="10"/>
        <v/>
      </c>
      <c r="AQ24" s="24" t="str">
        <f t="shared" si="11"/>
        <v/>
      </c>
      <c r="AR24" s="24" t="str">
        <f t="shared" si="12"/>
        <v/>
      </c>
      <c r="AS24" s="24" t="str">
        <f t="shared" si="13"/>
        <v/>
      </c>
    </row>
    <row r="25" spans="1:45" s="24" customFormat="1" ht="15.6" x14ac:dyDescent="0.3">
      <c r="B25" s="23">
        <v>9</v>
      </c>
      <c r="C25" s="34"/>
      <c r="D25" s="35"/>
      <c r="E25" s="35"/>
      <c r="F25" s="35"/>
      <c r="G25" s="36" t="str">
        <f ca="1">IFERROR(OFFSET(Tab!$M$1,$AG25,2,1,1),"")</f>
        <v/>
      </c>
      <c r="H25" s="35"/>
      <c r="I25" s="37" t="str">
        <f ca="1">IF(COUNTIF($AP25:$AS25,"X")=0,IFERROR(OFFSET(Tab!$T$1,$AN25,0,1,1),""),0)</f>
        <v/>
      </c>
      <c r="J25" s="46"/>
      <c r="K25" s="49"/>
      <c r="L25" s="47"/>
      <c r="M25" s="39">
        <v>1</v>
      </c>
      <c r="N25" s="37">
        <f t="shared" ca="1" si="0"/>
        <v>0</v>
      </c>
      <c r="O25" s="43">
        <v>0</v>
      </c>
      <c r="R25" s="24" t="str">
        <f t="shared" si="5"/>
        <v/>
      </c>
      <c r="S25" s="24" t="str">
        <f ca="1">IF(NOT(ISBLANK($C25)),MATCH($R25,INDIRECT(CONCATENATE("Tab!$D$1:$D$",COUNTA(Tab!$F:$F))),0),"")</f>
        <v/>
      </c>
      <c r="T25" s="24" t="str">
        <f>IF(NOT(ISBLANK($C25)),$S25 + COUNTIF(Tab!$D:$D,$R25) - 1,"")</f>
        <v/>
      </c>
      <c r="U25" s="24" t="str">
        <f t="shared" ref="U25:U125" si="14">IF(NOT(ISBLANK(C25)),CONCATENATE("Tab!$F$",S25,":$F$",T25),"")</f>
        <v/>
      </c>
      <c r="W25" s="24" t="str">
        <f t="shared" si="6"/>
        <v/>
      </c>
      <c r="X25" s="24" t="str">
        <f ca="1">IF(NOT(ISBLANK($D25)),MATCH($W25,INDIRECT(CONCATENATE("Tab!$H$1:$H$",COUNTA(Tab!$J:$J))),0),"")</f>
        <v/>
      </c>
      <c r="Y25" s="24" t="str">
        <f>IF(NOT(ISBLANK($D25)),$X25 + COUNTIF(Tab!$H:$H,$W25) - 1,"")</f>
        <v/>
      </c>
      <c r="Z25" s="24" t="str">
        <f t="shared" si="2"/>
        <v/>
      </c>
      <c r="AB25" s="24" t="str">
        <f t="shared" si="7"/>
        <v/>
      </c>
      <c r="AC25" s="24" t="str">
        <f ca="1">IF(NOT(ISBLANK($E25)),MATCH($AB25,INDIRECT(CONCATENATE("Tab!$L$1:$L$",COUNTA(Tab!$N:$N))),0),"")</f>
        <v/>
      </c>
      <c r="AD25" s="24" t="str">
        <f>IF(NOT(ISBLANK($E25)),$AC25 + COUNTIF(Tab!$L:$L,$AB25) - 1,"")</f>
        <v/>
      </c>
      <c r="AE25" s="24" t="str">
        <f t="shared" si="3"/>
        <v/>
      </c>
      <c r="AF25" s="24" t="str">
        <f t="shared" si="8"/>
        <v/>
      </c>
      <c r="AG25" s="24" t="str">
        <f ca="1">IF(NOT(ISBLANK($F25)),MATCH($AF25,INDIRECT(CONCATENATE("Tab!$M$2:$M$",COUNTA(Tab!$M:$M))),0),"")</f>
        <v/>
      </c>
      <c r="AI25" s="24" t="str">
        <f ca="1">IF(NOT(ISBLANK($F25)),MATCH($AF25,INDIRECT(CONCATENATE("Tab!$Q$1:$Q$",COUNTA(Tab!$S:$S))),0),"")</f>
        <v/>
      </c>
      <c r="AJ25" s="24" t="str">
        <f>IF(NOT(ISBLANK($F25)),$AI25 + COUNTIF(Tab!$Q:$Q,$AF25) - 1,"")</f>
        <v/>
      </c>
      <c r="AK25" s="24" t="str">
        <f t="shared" si="4"/>
        <v/>
      </c>
      <c r="AM25" s="24" t="str">
        <f t="shared" si="9"/>
        <v/>
      </c>
      <c r="AN25" s="24" t="str">
        <f ca="1">IF(NOT(ISBLANK($H25)),MATCH($AM25,INDIRECT(CONCATENATE("Tab!$R$2:$R$",COUNTA(Tab!$S:$S))),0),"")</f>
        <v/>
      </c>
      <c r="AP25" s="24" t="str">
        <f t="shared" si="10"/>
        <v/>
      </c>
      <c r="AQ25" s="24" t="str">
        <f t="shared" si="11"/>
        <v/>
      </c>
      <c r="AR25" s="24" t="str">
        <f t="shared" si="12"/>
        <v/>
      </c>
      <c r="AS25" s="24" t="str">
        <f t="shared" si="13"/>
        <v/>
      </c>
    </row>
    <row r="26" spans="1:45" s="24" customFormat="1" ht="15.6" x14ac:dyDescent="0.3">
      <c r="B26" s="23">
        <v>10</v>
      </c>
      <c r="C26" s="34"/>
      <c r="D26" s="35"/>
      <c r="E26" s="35"/>
      <c r="F26" s="35"/>
      <c r="G26" s="36" t="str">
        <f ca="1">IFERROR(OFFSET(Tab!$M$1,$AG26,2,1,1),"")</f>
        <v/>
      </c>
      <c r="H26" s="35"/>
      <c r="I26" s="37" t="str">
        <f ca="1">IF(COUNTIF($AP26:$AS26,"X")=0,IFERROR(OFFSET(Tab!$T$1,$AN26,0,1,1),""),0)</f>
        <v/>
      </c>
      <c r="J26" s="46"/>
      <c r="K26" s="49"/>
      <c r="L26" s="47"/>
      <c r="M26" s="39">
        <v>1</v>
      </c>
      <c r="N26" s="37">
        <f t="shared" ca="1" si="0"/>
        <v>0</v>
      </c>
      <c r="O26" s="43">
        <v>0</v>
      </c>
      <c r="R26" s="24" t="str">
        <f t="shared" si="5"/>
        <v/>
      </c>
      <c r="S26" s="24" t="str">
        <f ca="1">IF(NOT(ISBLANK($C26)),MATCH($R26,INDIRECT(CONCATENATE("Tab!$D$1:$D$",COUNTA(Tab!$F:$F))),0),"")</f>
        <v/>
      </c>
      <c r="T26" s="24" t="str">
        <f>IF(NOT(ISBLANK($C26)),$S26 + COUNTIF(Tab!$D:$D,$R26) - 1,"")</f>
        <v/>
      </c>
      <c r="U26" s="24" t="str">
        <f t="shared" si="14"/>
        <v/>
      </c>
      <c r="W26" s="24" t="str">
        <f t="shared" si="6"/>
        <v/>
      </c>
      <c r="X26" s="24" t="str">
        <f ca="1">IF(NOT(ISBLANK($D26)),MATCH($W26,INDIRECT(CONCATENATE("Tab!$H$1:$H$",COUNTA(Tab!$J:$J))),0),"")</f>
        <v/>
      </c>
      <c r="Y26" s="24" t="str">
        <f>IF(NOT(ISBLANK($D26)),$X26 + COUNTIF(Tab!$H:$H,$W26) - 1,"")</f>
        <v/>
      </c>
      <c r="Z26" s="24" t="str">
        <f t="shared" si="2"/>
        <v/>
      </c>
      <c r="AB26" s="24" t="str">
        <f t="shared" si="7"/>
        <v/>
      </c>
      <c r="AC26" s="24" t="str">
        <f ca="1">IF(NOT(ISBLANK($E26)),MATCH($AB26,INDIRECT(CONCATENATE("Tab!$L$1:$L$",COUNTA(Tab!$N:$N))),0),"")</f>
        <v/>
      </c>
      <c r="AD26" s="24" t="str">
        <f>IF(NOT(ISBLANK($E26)),$AC26 + COUNTIF(Tab!$L:$L,$AB26) - 1,"")</f>
        <v/>
      </c>
      <c r="AE26" s="24" t="str">
        <f t="shared" si="3"/>
        <v/>
      </c>
      <c r="AF26" s="24" t="str">
        <f t="shared" si="8"/>
        <v/>
      </c>
      <c r="AG26" s="24" t="str">
        <f ca="1">IF(NOT(ISBLANK($F26)),MATCH($AF26,INDIRECT(CONCATENATE("Tab!$M$2:$M$",COUNTA(Tab!$M:$M))),0),"")</f>
        <v/>
      </c>
      <c r="AI26" s="24" t="str">
        <f ca="1">IF(NOT(ISBLANK($F26)),MATCH($AF26,INDIRECT(CONCATENATE("Tab!$Q$1:$Q$",COUNTA(Tab!$S:$S))),0),"")</f>
        <v/>
      </c>
      <c r="AJ26" s="24" t="str">
        <f>IF(NOT(ISBLANK($F26)),$AI26 + COUNTIF(Tab!$Q:$Q,$AF26) - 1,"")</f>
        <v/>
      </c>
      <c r="AK26" s="24" t="str">
        <f t="shared" si="4"/>
        <v/>
      </c>
      <c r="AM26" s="24" t="str">
        <f t="shared" si="9"/>
        <v/>
      </c>
      <c r="AN26" s="24" t="str">
        <f ca="1">IF(NOT(ISBLANK($H26)),MATCH($AM26,INDIRECT(CONCATENATE("Tab!$R$2:$R$",COUNTA(Tab!$S:$S))),0),"")</f>
        <v/>
      </c>
      <c r="AP26" s="24" t="str">
        <f t="shared" si="10"/>
        <v/>
      </c>
      <c r="AQ26" s="24" t="str">
        <f t="shared" si="11"/>
        <v/>
      </c>
      <c r="AR26" s="24" t="str">
        <f t="shared" si="12"/>
        <v/>
      </c>
      <c r="AS26" s="24" t="str">
        <f t="shared" si="13"/>
        <v/>
      </c>
    </row>
    <row r="27" spans="1:45" s="24" customFormat="1" ht="15.6" x14ac:dyDescent="0.3">
      <c r="B27" s="23">
        <v>11</v>
      </c>
      <c r="C27" s="34"/>
      <c r="D27" s="35"/>
      <c r="E27" s="35"/>
      <c r="F27" s="35"/>
      <c r="G27" s="36" t="str">
        <f ca="1">IFERROR(OFFSET(Tab!$M$1,$AG27,2,1,1),"")</f>
        <v/>
      </c>
      <c r="H27" s="35"/>
      <c r="I27" s="37" t="str">
        <f ca="1">IF(COUNTIF($AP27:$AS27,"X")=0,IFERROR(OFFSET(Tab!$T$1,$AN27,0,1,1),""),0)</f>
        <v/>
      </c>
      <c r="J27" s="46"/>
      <c r="K27" s="49"/>
      <c r="L27" s="47"/>
      <c r="M27" s="39">
        <v>1</v>
      </c>
      <c r="N27" s="37">
        <f t="shared" ca="1" si="0"/>
        <v>0</v>
      </c>
      <c r="O27" s="43">
        <v>0</v>
      </c>
      <c r="R27" s="24" t="str">
        <f t="shared" si="5"/>
        <v/>
      </c>
      <c r="S27" s="24" t="str">
        <f ca="1">IF(NOT(ISBLANK($C27)),MATCH($R27,INDIRECT(CONCATENATE("Tab!$D$1:$D$",COUNTA(Tab!$F:$F))),0),"")</f>
        <v/>
      </c>
      <c r="T27" s="24" t="str">
        <f>IF(NOT(ISBLANK($C27)),$S27 + COUNTIF(Tab!$D:$D,$R27) - 1,"")</f>
        <v/>
      </c>
      <c r="U27" s="24" t="str">
        <f t="shared" si="14"/>
        <v/>
      </c>
      <c r="W27" s="24" t="str">
        <f t="shared" si="6"/>
        <v/>
      </c>
      <c r="X27" s="24" t="str">
        <f ca="1">IF(NOT(ISBLANK($D27)),MATCH($W27,INDIRECT(CONCATENATE("Tab!$H$1:$H$",COUNTA(Tab!$J:$J))),0),"")</f>
        <v/>
      </c>
      <c r="Y27" s="24" t="str">
        <f>IF(NOT(ISBLANK($D27)),$X27 + COUNTIF(Tab!$H:$H,$W27) - 1,"")</f>
        <v/>
      </c>
      <c r="Z27" s="24" t="str">
        <f t="shared" si="2"/>
        <v/>
      </c>
      <c r="AB27" s="24" t="str">
        <f t="shared" si="7"/>
        <v/>
      </c>
      <c r="AC27" s="24" t="str">
        <f ca="1">IF(NOT(ISBLANK($E27)),MATCH($AB27,INDIRECT(CONCATENATE("Tab!$L$1:$L$",COUNTA(Tab!$N:$N))),0),"")</f>
        <v/>
      </c>
      <c r="AD27" s="24" t="str">
        <f>IF(NOT(ISBLANK($E27)),$AC27 + COUNTIF(Tab!$L:$L,$AB27) - 1,"")</f>
        <v/>
      </c>
      <c r="AE27" s="24" t="str">
        <f t="shared" si="3"/>
        <v/>
      </c>
      <c r="AF27" s="24" t="str">
        <f t="shared" si="8"/>
        <v/>
      </c>
      <c r="AG27" s="24" t="str">
        <f ca="1">IF(NOT(ISBLANK($F27)),MATCH($AF27,INDIRECT(CONCATENATE("Tab!$M$2:$M$",COUNTA(Tab!$M:$M))),0),"")</f>
        <v/>
      </c>
      <c r="AI27" s="24" t="str">
        <f ca="1">IF(NOT(ISBLANK($F27)),MATCH($AF27,INDIRECT(CONCATENATE("Tab!$Q$1:$Q$",COUNTA(Tab!$S:$S))),0),"")</f>
        <v/>
      </c>
      <c r="AJ27" s="24" t="str">
        <f>IF(NOT(ISBLANK($F27)),$AI27 + COUNTIF(Tab!$Q:$Q,$AF27) - 1,"")</f>
        <v/>
      </c>
      <c r="AK27" s="24" t="str">
        <f t="shared" si="4"/>
        <v/>
      </c>
      <c r="AM27" s="24" t="str">
        <f t="shared" si="9"/>
        <v/>
      </c>
      <c r="AN27" s="24" t="str">
        <f ca="1">IF(NOT(ISBLANK($H27)),MATCH($AM27,INDIRECT(CONCATENATE("Tab!$R$2:$R$",COUNTA(Tab!$S:$S))),0),"")</f>
        <v/>
      </c>
      <c r="AP27" s="24" t="str">
        <f t="shared" si="10"/>
        <v/>
      </c>
      <c r="AQ27" s="24" t="str">
        <f t="shared" si="11"/>
        <v/>
      </c>
      <c r="AR27" s="24" t="str">
        <f t="shared" si="12"/>
        <v/>
      </c>
      <c r="AS27" s="24" t="str">
        <f t="shared" si="13"/>
        <v/>
      </c>
    </row>
    <row r="28" spans="1:45" s="24" customFormat="1" ht="15.6" x14ac:dyDescent="0.3">
      <c r="B28" s="23">
        <v>12</v>
      </c>
      <c r="C28" s="34"/>
      <c r="D28" s="35"/>
      <c r="E28" s="35"/>
      <c r="F28" s="35"/>
      <c r="G28" s="36" t="str">
        <f ca="1">IFERROR(OFFSET(Tab!$M$1,$AG28,2,1,1),"")</f>
        <v/>
      </c>
      <c r="H28" s="35"/>
      <c r="I28" s="37" t="str">
        <f ca="1">IF(COUNTIF($AP28:$AS28,"X")=0,IFERROR(OFFSET(Tab!$T$1,$AN28,0,1,1),""),0)</f>
        <v/>
      </c>
      <c r="J28" s="46"/>
      <c r="K28" s="49"/>
      <c r="L28" s="47"/>
      <c r="M28" s="39">
        <v>1</v>
      </c>
      <c r="N28" s="37">
        <f t="shared" ca="1" si="0"/>
        <v>0</v>
      </c>
      <c r="O28" s="43">
        <v>0</v>
      </c>
      <c r="R28" s="24" t="str">
        <f t="shared" si="5"/>
        <v/>
      </c>
      <c r="S28" s="24" t="str">
        <f ca="1">IF(NOT(ISBLANK($C28)),MATCH($R28,INDIRECT(CONCATENATE("Tab!$D$1:$D$",COUNTA(Tab!$F:$F))),0),"")</f>
        <v/>
      </c>
      <c r="T28" s="24" t="str">
        <f>IF(NOT(ISBLANK($C28)),$S28 + COUNTIF(Tab!$D:$D,$R28) - 1,"")</f>
        <v/>
      </c>
      <c r="U28" s="24" t="str">
        <f t="shared" si="14"/>
        <v/>
      </c>
      <c r="W28" s="24" t="str">
        <f t="shared" si="6"/>
        <v/>
      </c>
      <c r="X28" s="24" t="str">
        <f ca="1">IF(NOT(ISBLANK($D28)),MATCH($W28,INDIRECT(CONCATENATE("Tab!$H$1:$H$",COUNTA(Tab!$J:$J))),0),"")</f>
        <v/>
      </c>
      <c r="Y28" s="24" t="str">
        <f>IF(NOT(ISBLANK($D28)),$X28 + COUNTIF(Tab!$H:$H,$W28) - 1,"")</f>
        <v/>
      </c>
      <c r="Z28" s="24" t="str">
        <f t="shared" si="2"/>
        <v/>
      </c>
      <c r="AB28" s="24" t="str">
        <f t="shared" si="7"/>
        <v/>
      </c>
      <c r="AC28" s="24" t="str">
        <f ca="1">IF(NOT(ISBLANK($E28)),MATCH($AB28,INDIRECT(CONCATENATE("Tab!$L$1:$L$",COUNTA(Tab!$N:$N))),0),"")</f>
        <v/>
      </c>
      <c r="AD28" s="24" t="str">
        <f>IF(NOT(ISBLANK($E28)),$AC28 + COUNTIF(Tab!$L:$L,$AB28) - 1,"")</f>
        <v/>
      </c>
      <c r="AE28" s="24" t="str">
        <f t="shared" si="3"/>
        <v/>
      </c>
      <c r="AF28" s="24" t="str">
        <f t="shared" si="8"/>
        <v/>
      </c>
      <c r="AG28" s="24" t="str">
        <f ca="1">IF(NOT(ISBLANK($F28)),MATCH($AF28,INDIRECT(CONCATENATE("Tab!$M$2:$M$",COUNTA(Tab!$M:$M))),0),"")</f>
        <v/>
      </c>
      <c r="AI28" s="24" t="str">
        <f ca="1">IF(NOT(ISBLANK($F28)),MATCH($AF28,INDIRECT(CONCATENATE("Tab!$Q$1:$Q$",COUNTA(Tab!$S:$S))),0),"")</f>
        <v/>
      </c>
      <c r="AJ28" s="24" t="str">
        <f>IF(NOT(ISBLANK($F28)),$AI28 + COUNTIF(Tab!$Q:$Q,$AF28) - 1,"")</f>
        <v/>
      </c>
      <c r="AK28" s="24" t="str">
        <f t="shared" si="4"/>
        <v/>
      </c>
      <c r="AM28" s="24" t="str">
        <f t="shared" si="9"/>
        <v/>
      </c>
      <c r="AN28" s="24" t="str">
        <f ca="1">IF(NOT(ISBLANK($H28)),MATCH($AM28,INDIRECT(CONCATENATE("Tab!$R$2:$R$",COUNTA(Tab!$S:$S))),0),"")</f>
        <v/>
      </c>
      <c r="AP28" s="24" t="str">
        <f t="shared" si="10"/>
        <v/>
      </c>
      <c r="AQ28" s="24" t="str">
        <f t="shared" si="11"/>
        <v/>
      </c>
      <c r="AR28" s="24" t="str">
        <f t="shared" si="12"/>
        <v/>
      </c>
      <c r="AS28" s="24" t="str">
        <f t="shared" si="13"/>
        <v/>
      </c>
    </row>
    <row r="29" spans="1:45" s="24" customFormat="1" ht="15.6" x14ac:dyDescent="0.3">
      <c r="B29" s="23">
        <v>13</v>
      </c>
      <c r="C29" s="34"/>
      <c r="D29" s="35"/>
      <c r="E29" s="35"/>
      <c r="F29" s="35"/>
      <c r="G29" s="36" t="str">
        <f ca="1">IFERROR(OFFSET(Tab!$M$1,$AG29,2,1,1),"")</f>
        <v/>
      </c>
      <c r="H29" s="35"/>
      <c r="I29" s="37" t="str">
        <f ca="1">IF(COUNTIF($AP29:$AS29,"X")=0,IFERROR(OFFSET(Tab!$T$1,$AN29,0,1,1),""),0)</f>
        <v/>
      </c>
      <c r="J29" s="46"/>
      <c r="K29" s="49"/>
      <c r="L29" s="47"/>
      <c r="M29" s="39">
        <v>1</v>
      </c>
      <c r="N29" s="37">
        <f t="shared" ca="1" si="0"/>
        <v>0</v>
      </c>
      <c r="O29" s="43">
        <v>0</v>
      </c>
      <c r="R29" s="24" t="str">
        <f t="shared" si="5"/>
        <v/>
      </c>
      <c r="S29" s="24" t="str">
        <f ca="1">IF(NOT(ISBLANK($C29)),MATCH($R29,INDIRECT(CONCATENATE("Tab!$D$1:$D$",COUNTA(Tab!$F:$F))),0),"")</f>
        <v/>
      </c>
      <c r="T29" s="24" t="str">
        <f>IF(NOT(ISBLANK($C29)),$S29 + COUNTIF(Tab!$D:$D,$R29) - 1,"")</f>
        <v/>
      </c>
      <c r="U29" s="24" t="str">
        <f t="shared" si="14"/>
        <v/>
      </c>
      <c r="W29" s="24" t="str">
        <f t="shared" si="6"/>
        <v/>
      </c>
      <c r="X29" s="24" t="str">
        <f ca="1">IF(NOT(ISBLANK($D29)),MATCH($W29,INDIRECT(CONCATENATE("Tab!$H$1:$H$",COUNTA(Tab!$J:$J))),0),"")</f>
        <v/>
      </c>
      <c r="Y29" s="24" t="str">
        <f>IF(NOT(ISBLANK($D29)),$X29 + COUNTIF(Tab!$H:$H,$W29) - 1,"")</f>
        <v/>
      </c>
      <c r="Z29" s="24" t="str">
        <f t="shared" si="2"/>
        <v/>
      </c>
      <c r="AB29" s="24" t="str">
        <f t="shared" si="7"/>
        <v/>
      </c>
      <c r="AC29" s="24" t="str">
        <f ca="1">IF(NOT(ISBLANK($E29)),MATCH($AB29,INDIRECT(CONCATENATE("Tab!$L$1:$L$",COUNTA(Tab!$N:$N))),0),"")</f>
        <v/>
      </c>
      <c r="AD29" s="24" t="str">
        <f>IF(NOT(ISBLANK($E29)),$AC29 + COUNTIF(Tab!$L:$L,$AB29) - 1,"")</f>
        <v/>
      </c>
      <c r="AE29" s="24" t="str">
        <f t="shared" si="3"/>
        <v/>
      </c>
      <c r="AF29" s="24" t="str">
        <f t="shared" si="8"/>
        <v/>
      </c>
      <c r="AG29" s="24" t="str">
        <f ca="1">IF(NOT(ISBLANK($F29)),MATCH($AF29,INDIRECT(CONCATENATE("Tab!$M$2:$M$",COUNTA(Tab!$M:$M))),0),"")</f>
        <v/>
      </c>
      <c r="AI29" s="24" t="str">
        <f ca="1">IF(NOT(ISBLANK($F29)),MATCH($AF29,INDIRECT(CONCATENATE("Tab!$Q$1:$Q$",COUNTA(Tab!$S:$S))),0),"")</f>
        <v/>
      </c>
      <c r="AJ29" s="24" t="str">
        <f>IF(NOT(ISBLANK($F29)),$AI29 + COUNTIF(Tab!$Q:$Q,$AF29) - 1,"")</f>
        <v/>
      </c>
      <c r="AK29" s="24" t="str">
        <f t="shared" si="4"/>
        <v/>
      </c>
      <c r="AM29" s="24" t="str">
        <f t="shared" si="9"/>
        <v/>
      </c>
      <c r="AN29" s="24" t="str">
        <f ca="1">IF(NOT(ISBLANK($H29)),MATCH($AM29,INDIRECT(CONCATENATE("Tab!$R$2:$R$",COUNTA(Tab!$S:$S))),0),"")</f>
        <v/>
      </c>
      <c r="AP29" s="24" t="str">
        <f t="shared" si="10"/>
        <v/>
      </c>
      <c r="AQ29" s="24" t="str">
        <f t="shared" si="11"/>
        <v/>
      </c>
      <c r="AR29" s="24" t="str">
        <f t="shared" si="12"/>
        <v/>
      </c>
      <c r="AS29" s="24" t="str">
        <f t="shared" si="13"/>
        <v/>
      </c>
    </row>
    <row r="30" spans="1:45" s="24" customFormat="1" ht="15.6" x14ac:dyDescent="0.3">
      <c r="B30" s="23">
        <v>14</v>
      </c>
      <c r="C30" s="34"/>
      <c r="D30" s="35"/>
      <c r="E30" s="35"/>
      <c r="F30" s="35"/>
      <c r="G30" s="36" t="str">
        <f ca="1">IFERROR(OFFSET(Tab!$M$1,$AG30,2,1,1),"")</f>
        <v/>
      </c>
      <c r="H30" s="35"/>
      <c r="I30" s="37" t="str">
        <f ca="1">IF(COUNTIF($AP30:$AS30,"X")=0,IFERROR(OFFSET(Tab!$T$1,$AN30,0,1,1),""),0)</f>
        <v/>
      </c>
      <c r="J30" s="46"/>
      <c r="K30" s="49"/>
      <c r="L30" s="47"/>
      <c r="M30" s="39">
        <v>1</v>
      </c>
      <c r="N30" s="37">
        <f t="shared" ca="1" si="0"/>
        <v>0</v>
      </c>
      <c r="O30" s="43">
        <v>0</v>
      </c>
      <c r="R30" s="24" t="str">
        <f t="shared" si="5"/>
        <v/>
      </c>
      <c r="S30" s="24" t="str">
        <f ca="1">IF(NOT(ISBLANK($C30)),MATCH($R30,INDIRECT(CONCATENATE("Tab!$D$1:$D$",COUNTA(Tab!$F:$F))),0),"")</f>
        <v/>
      </c>
      <c r="T30" s="24" t="str">
        <f>IF(NOT(ISBLANK($C30)),$S30 + COUNTIF(Tab!$D:$D,$R30) - 1,"")</f>
        <v/>
      </c>
      <c r="U30" s="24" t="str">
        <f t="shared" si="14"/>
        <v/>
      </c>
      <c r="W30" s="24" t="str">
        <f t="shared" si="6"/>
        <v/>
      </c>
      <c r="X30" s="24" t="str">
        <f ca="1">IF(NOT(ISBLANK($D30)),MATCH($W30,INDIRECT(CONCATENATE("Tab!$H$1:$H$",COUNTA(Tab!$J:$J))),0),"")</f>
        <v/>
      </c>
      <c r="Y30" s="24" t="str">
        <f>IF(NOT(ISBLANK($D30)),$X30 + COUNTIF(Tab!$H:$H,$W30) - 1,"")</f>
        <v/>
      </c>
      <c r="Z30" s="24" t="str">
        <f t="shared" si="2"/>
        <v/>
      </c>
      <c r="AB30" s="24" t="str">
        <f t="shared" si="7"/>
        <v/>
      </c>
      <c r="AC30" s="24" t="str">
        <f ca="1">IF(NOT(ISBLANK($E30)),MATCH($AB30,INDIRECT(CONCATENATE("Tab!$L$1:$L$",COUNTA(Tab!$N:$N))),0),"")</f>
        <v/>
      </c>
      <c r="AD30" s="24" t="str">
        <f>IF(NOT(ISBLANK($E30)),$AC30 + COUNTIF(Tab!$L:$L,$AB30) - 1,"")</f>
        <v/>
      </c>
      <c r="AE30" s="24" t="str">
        <f t="shared" si="3"/>
        <v/>
      </c>
      <c r="AF30" s="24" t="str">
        <f t="shared" si="8"/>
        <v/>
      </c>
      <c r="AG30" s="24" t="str">
        <f ca="1">IF(NOT(ISBLANK($F30)),MATCH($AF30,INDIRECT(CONCATENATE("Tab!$M$2:$M$",COUNTA(Tab!$M:$M))),0),"")</f>
        <v/>
      </c>
      <c r="AI30" s="24" t="str">
        <f ca="1">IF(NOT(ISBLANK($F30)),MATCH($AF30,INDIRECT(CONCATENATE("Tab!$Q$1:$Q$",COUNTA(Tab!$S:$S))),0),"")</f>
        <v/>
      </c>
      <c r="AJ30" s="24" t="str">
        <f>IF(NOT(ISBLANK($F30)),$AI30 + COUNTIF(Tab!$Q:$Q,$AF30) - 1,"")</f>
        <v/>
      </c>
      <c r="AK30" s="24" t="str">
        <f t="shared" si="4"/>
        <v/>
      </c>
      <c r="AM30" s="24" t="str">
        <f t="shared" si="9"/>
        <v/>
      </c>
      <c r="AN30" s="24" t="str">
        <f ca="1">IF(NOT(ISBLANK($H30)),MATCH($AM30,INDIRECT(CONCATENATE("Tab!$R$2:$R$",COUNTA(Tab!$S:$S))),0),"")</f>
        <v/>
      </c>
      <c r="AP30" s="24" t="str">
        <f t="shared" si="10"/>
        <v/>
      </c>
      <c r="AQ30" s="24" t="str">
        <f t="shared" si="11"/>
        <v/>
      </c>
      <c r="AR30" s="24" t="str">
        <f t="shared" si="12"/>
        <v/>
      </c>
      <c r="AS30" s="24" t="str">
        <f t="shared" si="13"/>
        <v/>
      </c>
    </row>
    <row r="31" spans="1:45" s="24" customFormat="1" ht="15.6" x14ac:dyDescent="0.3">
      <c r="B31" s="23">
        <v>15</v>
      </c>
      <c r="C31" s="34"/>
      <c r="D31" s="35"/>
      <c r="E31" s="35"/>
      <c r="F31" s="35"/>
      <c r="G31" s="36" t="str">
        <f ca="1">IFERROR(OFFSET(Tab!$M$1,$AG31,2,1,1),"")</f>
        <v/>
      </c>
      <c r="H31" s="35"/>
      <c r="I31" s="37" t="str">
        <f ca="1">IF(COUNTIF($AP31:$AS31,"X")=0,IFERROR(OFFSET(Tab!$T$1,$AN31,0,1,1),""),0)</f>
        <v/>
      </c>
      <c r="J31" s="46"/>
      <c r="K31" s="49"/>
      <c r="L31" s="47"/>
      <c r="M31" s="39">
        <v>1</v>
      </c>
      <c r="N31" s="37">
        <f t="shared" ca="1" si="0"/>
        <v>0</v>
      </c>
      <c r="O31" s="43">
        <v>0</v>
      </c>
      <c r="R31" s="24" t="str">
        <f t="shared" si="5"/>
        <v/>
      </c>
      <c r="S31" s="24" t="str">
        <f ca="1">IF(NOT(ISBLANK($C31)),MATCH($R31,INDIRECT(CONCATENATE("Tab!$D$1:$D$",COUNTA(Tab!$F:$F))),0),"")</f>
        <v/>
      </c>
      <c r="T31" s="24" t="str">
        <f>IF(NOT(ISBLANK($C31)),$S31 + COUNTIF(Tab!$D:$D,$R31) - 1,"")</f>
        <v/>
      </c>
      <c r="U31" s="24" t="str">
        <f t="shared" si="14"/>
        <v/>
      </c>
      <c r="W31" s="24" t="str">
        <f t="shared" si="6"/>
        <v/>
      </c>
      <c r="X31" s="24" t="str">
        <f ca="1">IF(NOT(ISBLANK($D31)),MATCH($W31,INDIRECT(CONCATENATE("Tab!$H$1:$H$",COUNTA(Tab!$J:$J))),0),"")</f>
        <v/>
      </c>
      <c r="Y31" s="24" t="str">
        <f>IF(NOT(ISBLANK($D31)),$X31 + COUNTIF(Tab!$H:$H,$W31) - 1,"")</f>
        <v/>
      </c>
      <c r="Z31" s="24" t="str">
        <f t="shared" si="2"/>
        <v/>
      </c>
      <c r="AB31" s="24" t="str">
        <f t="shared" si="7"/>
        <v/>
      </c>
      <c r="AC31" s="24" t="str">
        <f ca="1">IF(NOT(ISBLANK($E31)),MATCH($AB31,INDIRECT(CONCATENATE("Tab!$L$1:$L$",COUNTA(Tab!$N:$N))),0),"")</f>
        <v/>
      </c>
      <c r="AD31" s="24" t="str">
        <f>IF(NOT(ISBLANK($E31)),$AC31 + COUNTIF(Tab!$L:$L,$AB31) - 1,"")</f>
        <v/>
      </c>
      <c r="AE31" s="24" t="str">
        <f t="shared" si="3"/>
        <v/>
      </c>
      <c r="AF31" s="24" t="str">
        <f t="shared" si="8"/>
        <v/>
      </c>
      <c r="AG31" s="24" t="str">
        <f ca="1">IF(NOT(ISBLANK($F31)),MATCH($AF31,INDIRECT(CONCATENATE("Tab!$M$2:$M$",COUNTA(Tab!$M:$M))),0),"")</f>
        <v/>
      </c>
      <c r="AI31" s="24" t="str">
        <f ca="1">IF(NOT(ISBLANK($F31)),MATCH($AF31,INDIRECT(CONCATENATE("Tab!$Q$1:$Q$",COUNTA(Tab!$S:$S))),0),"")</f>
        <v/>
      </c>
      <c r="AJ31" s="24" t="str">
        <f>IF(NOT(ISBLANK($F31)),$AI31 + COUNTIF(Tab!$Q:$Q,$AF31) - 1,"")</f>
        <v/>
      </c>
      <c r="AK31" s="24" t="str">
        <f t="shared" si="4"/>
        <v/>
      </c>
      <c r="AM31" s="24" t="str">
        <f t="shared" si="9"/>
        <v/>
      </c>
      <c r="AN31" s="24" t="str">
        <f ca="1">IF(NOT(ISBLANK($H31)),MATCH($AM31,INDIRECT(CONCATENATE("Tab!$R$2:$R$",COUNTA(Tab!$S:$S))),0),"")</f>
        <v/>
      </c>
      <c r="AP31" s="24" t="str">
        <f t="shared" si="10"/>
        <v/>
      </c>
      <c r="AQ31" s="24" t="str">
        <f t="shared" si="11"/>
        <v/>
      </c>
      <c r="AR31" s="24" t="str">
        <f t="shared" si="12"/>
        <v/>
      </c>
      <c r="AS31" s="24" t="str">
        <f t="shared" si="13"/>
        <v/>
      </c>
    </row>
    <row r="32" spans="1:45" s="24" customFormat="1" ht="15.6" x14ac:dyDescent="0.3">
      <c r="B32" s="23">
        <v>16</v>
      </c>
      <c r="C32" s="34"/>
      <c r="D32" s="35"/>
      <c r="E32" s="35"/>
      <c r="F32" s="35"/>
      <c r="G32" s="36" t="str">
        <f ca="1">IFERROR(OFFSET(Tab!$M$1,$AG32,2,1,1),"")</f>
        <v/>
      </c>
      <c r="H32" s="35"/>
      <c r="I32" s="37" t="str">
        <f ca="1">IF(COUNTIF($AP32:$AS32,"X")=0,IFERROR(OFFSET(Tab!$T$1,$AN32,0,1,1),""),0)</f>
        <v/>
      </c>
      <c r="J32" s="46"/>
      <c r="K32" s="49"/>
      <c r="L32" s="47"/>
      <c r="M32" s="39">
        <v>1</v>
      </c>
      <c r="N32" s="37">
        <f t="shared" ca="1" si="0"/>
        <v>0</v>
      </c>
      <c r="O32" s="43">
        <v>0</v>
      </c>
      <c r="R32" s="24" t="str">
        <f t="shared" si="5"/>
        <v/>
      </c>
      <c r="S32" s="24" t="str">
        <f ca="1">IF(NOT(ISBLANK($C32)),MATCH($R32,INDIRECT(CONCATENATE("Tab!$D$1:$D$",COUNTA(Tab!$F:$F))),0),"")</f>
        <v/>
      </c>
      <c r="T32" s="24" t="str">
        <f>IF(NOT(ISBLANK($C32)),$S32 + COUNTIF(Tab!$D:$D,$R32) - 1,"")</f>
        <v/>
      </c>
      <c r="U32" s="24" t="str">
        <f t="shared" si="14"/>
        <v/>
      </c>
      <c r="W32" s="24" t="str">
        <f t="shared" si="6"/>
        <v/>
      </c>
      <c r="X32" s="24" t="str">
        <f ca="1">IF(NOT(ISBLANK($D32)),MATCH($W32,INDIRECT(CONCATENATE("Tab!$H$1:$H$",COUNTA(Tab!$J:$J))),0),"")</f>
        <v/>
      </c>
      <c r="Y32" s="24" t="str">
        <f>IF(NOT(ISBLANK($D32)),$X32 + COUNTIF(Tab!$H:$H,$W32) - 1,"")</f>
        <v/>
      </c>
      <c r="Z32" s="24" t="str">
        <f t="shared" si="2"/>
        <v/>
      </c>
      <c r="AB32" s="24" t="str">
        <f t="shared" si="7"/>
        <v/>
      </c>
      <c r="AC32" s="24" t="str">
        <f ca="1">IF(NOT(ISBLANK($E32)),MATCH($AB32,INDIRECT(CONCATENATE("Tab!$L$1:$L$",COUNTA(Tab!$N:$N))),0),"")</f>
        <v/>
      </c>
      <c r="AD32" s="24" t="str">
        <f>IF(NOT(ISBLANK($E32)),$AC32 + COUNTIF(Tab!$L:$L,$AB32) - 1,"")</f>
        <v/>
      </c>
      <c r="AE32" s="24" t="str">
        <f t="shared" si="3"/>
        <v/>
      </c>
      <c r="AF32" s="24" t="str">
        <f t="shared" si="8"/>
        <v/>
      </c>
      <c r="AG32" s="24" t="str">
        <f ca="1">IF(NOT(ISBLANK($F32)),MATCH($AF32,INDIRECT(CONCATENATE("Tab!$M$2:$M$",COUNTA(Tab!$M:$M))),0),"")</f>
        <v/>
      </c>
      <c r="AI32" s="24" t="str">
        <f ca="1">IF(NOT(ISBLANK($F32)),MATCH($AF32,INDIRECT(CONCATENATE("Tab!$Q$1:$Q$",COUNTA(Tab!$S:$S))),0),"")</f>
        <v/>
      </c>
      <c r="AJ32" s="24" t="str">
        <f>IF(NOT(ISBLANK($F32)),$AI32 + COUNTIF(Tab!$Q:$Q,$AF32) - 1,"")</f>
        <v/>
      </c>
      <c r="AK32" s="24" t="str">
        <f t="shared" si="4"/>
        <v/>
      </c>
      <c r="AM32" s="24" t="str">
        <f t="shared" si="9"/>
        <v/>
      </c>
      <c r="AN32" s="24" t="str">
        <f ca="1">IF(NOT(ISBLANK($H32)),MATCH($AM32,INDIRECT(CONCATENATE("Tab!$R$2:$R$",COUNTA(Tab!$S:$S))),0),"")</f>
        <v/>
      </c>
      <c r="AP32" s="24" t="str">
        <f t="shared" si="10"/>
        <v/>
      </c>
      <c r="AQ32" s="24" t="str">
        <f t="shared" si="11"/>
        <v/>
      </c>
      <c r="AR32" s="24" t="str">
        <f t="shared" si="12"/>
        <v/>
      </c>
      <c r="AS32" s="24" t="str">
        <f t="shared" si="13"/>
        <v/>
      </c>
    </row>
    <row r="33" spans="2:45" s="24" customFormat="1" ht="15.6" x14ac:dyDescent="0.3">
      <c r="B33" s="23">
        <v>17</v>
      </c>
      <c r="C33" s="34"/>
      <c r="D33" s="35"/>
      <c r="E33" s="35"/>
      <c r="F33" s="35"/>
      <c r="G33" s="36" t="str">
        <f ca="1">IFERROR(OFFSET(Tab!$M$1,$AG33,2,1,1),"")</f>
        <v/>
      </c>
      <c r="H33" s="35"/>
      <c r="I33" s="37" t="str">
        <f ca="1">IF(COUNTIF($AP33:$AS33,"X")=0,IFERROR(OFFSET(Tab!$T$1,$AN33,0,1,1),""),0)</f>
        <v/>
      </c>
      <c r="J33" s="46"/>
      <c r="K33" s="49"/>
      <c r="L33" s="47"/>
      <c r="M33" s="39">
        <v>1</v>
      </c>
      <c r="N33" s="37">
        <f t="shared" ca="1" si="0"/>
        <v>0</v>
      </c>
      <c r="O33" s="43">
        <v>0</v>
      </c>
      <c r="R33" s="24" t="str">
        <f t="shared" si="5"/>
        <v/>
      </c>
      <c r="S33" s="24" t="str">
        <f ca="1">IF(NOT(ISBLANK($C33)),MATCH($R33,INDIRECT(CONCATENATE("Tab!$D$1:$D$",COUNTA(Tab!$F:$F))),0),"")</f>
        <v/>
      </c>
      <c r="T33" s="24" t="str">
        <f>IF(NOT(ISBLANK($C33)),$S33 + COUNTIF(Tab!$D:$D,$R33) - 1,"")</f>
        <v/>
      </c>
      <c r="U33" s="24" t="str">
        <f t="shared" si="14"/>
        <v/>
      </c>
      <c r="W33" s="24" t="str">
        <f t="shared" si="6"/>
        <v/>
      </c>
      <c r="X33" s="24" t="str">
        <f ca="1">IF(NOT(ISBLANK($D33)),MATCH($W33,INDIRECT(CONCATENATE("Tab!$H$1:$H$",COUNTA(Tab!$J:$J))),0),"")</f>
        <v/>
      </c>
      <c r="Y33" s="24" t="str">
        <f>IF(NOT(ISBLANK($D33)),$X33 + COUNTIF(Tab!$H:$H,$W33) - 1,"")</f>
        <v/>
      </c>
      <c r="Z33" s="24" t="str">
        <f t="shared" si="2"/>
        <v/>
      </c>
      <c r="AB33" s="24" t="str">
        <f t="shared" si="7"/>
        <v/>
      </c>
      <c r="AC33" s="24" t="str">
        <f ca="1">IF(NOT(ISBLANK($E33)),MATCH($AB33,INDIRECT(CONCATENATE("Tab!$L$1:$L$",COUNTA(Tab!$N:$N))),0),"")</f>
        <v/>
      </c>
      <c r="AD33" s="24" t="str">
        <f>IF(NOT(ISBLANK($E33)),$AC33 + COUNTIF(Tab!$L:$L,$AB33) - 1,"")</f>
        <v/>
      </c>
      <c r="AE33" s="24" t="str">
        <f t="shared" si="3"/>
        <v/>
      </c>
      <c r="AF33" s="24" t="str">
        <f t="shared" si="8"/>
        <v/>
      </c>
      <c r="AG33" s="24" t="str">
        <f ca="1">IF(NOT(ISBLANK($F33)),MATCH($AF33,INDIRECT(CONCATENATE("Tab!$M$2:$M$",COUNTA(Tab!$M:$M))),0),"")</f>
        <v/>
      </c>
      <c r="AI33" s="24" t="str">
        <f ca="1">IF(NOT(ISBLANK($F33)),MATCH($AF33,INDIRECT(CONCATENATE("Tab!$Q$1:$Q$",COUNTA(Tab!$S:$S))),0),"")</f>
        <v/>
      </c>
      <c r="AJ33" s="24" t="str">
        <f>IF(NOT(ISBLANK($F33)),$AI33 + COUNTIF(Tab!$Q:$Q,$AF33) - 1,"")</f>
        <v/>
      </c>
      <c r="AK33" s="24" t="str">
        <f t="shared" si="4"/>
        <v/>
      </c>
      <c r="AM33" s="24" t="str">
        <f t="shared" si="9"/>
        <v/>
      </c>
      <c r="AN33" s="24" t="str">
        <f ca="1">IF(NOT(ISBLANK($H33)),MATCH($AM33,INDIRECT(CONCATENATE("Tab!$R$2:$R$",COUNTA(Tab!$S:$S))),0),"")</f>
        <v/>
      </c>
      <c r="AP33" s="24" t="str">
        <f t="shared" si="10"/>
        <v/>
      </c>
      <c r="AQ33" s="24" t="str">
        <f t="shared" si="11"/>
        <v/>
      </c>
      <c r="AR33" s="24" t="str">
        <f t="shared" si="12"/>
        <v/>
      </c>
      <c r="AS33" s="24" t="str">
        <f t="shared" si="13"/>
        <v/>
      </c>
    </row>
    <row r="34" spans="2:45" s="24" customFormat="1" ht="15.6" x14ac:dyDescent="0.3">
      <c r="B34" s="23">
        <v>18</v>
      </c>
      <c r="C34" s="34"/>
      <c r="D34" s="35"/>
      <c r="E34" s="35"/>
      <c r="F34" s="35"/>
      <c r="G34" s="36" t="str">
        <f ca="1">IFERROR(OFFSET(Tab!$M$1,$AG34,2,1,1),"")</f>
        <v/>
      </c>
      <c r="H34" s="35"/>
      <c r="I34" s="37" t="str">
        <f ca="1">IF(COUNTIF($AP34:$AS34,"X")=0,IFERROR(OFFSET(Tab!$T$1,$AN34,0,1,1),""),0)</f>
        <v/>
      </c>
      <c r="J34" s="46"/>
      <c r="K34" s="49"/>
      <c r="L34" s="47"/>
      <c r="M34" s="39">
        <v>1</v>
      </c>
      <c r="N34" s="37">
        <f t="shared" ca="1" si="0"/>
        <v>0</v>
      </c>
      <c r="O34" s="43">
        <v>0</v>
      </c>
      <c r="R34" s="24" t="str">
        <f t="shared" si="5"/>
        <v/>
      </c>
      <c r="S34" s="24" t="str">
        <f ca="1">IF(NOT(ISBLANK($C34)),MATCH($R34,INDIRECT(CONCATENATE("Tab!$D$1:$D$",COUNTA(Tab!$F:$F))),0),"")</f>
        <v/>
      </c>
      <c r="T34" s="24" t="str">
        <f>IF(NOT(ISBLANK($C34)),$S34 + COUNTIF(Tab!$D:$D,$R34) - 1,"")</f>
        <v/>
      </c>
      <c r="U34" s="24" t="str">
        <f t="shared" ref="U34:U84" si="15">IF(NOT(ISBLANK(C34)),CONCATENATE("Tab!$F$",S34,":$F$",T34),"")</f>
        <v/>
      </c>
      <c r="W34" s="24" t="str">
        <f t="shared" si="6"/>
        <v/>
      </c>
      <c r="X34" s="24" t="str">
        <f ca="1">IF(NOT(ISBLANK($D34)),MATCH($W34,INDIRECT(CONCATENATE("Tab!$H$1:$H$",COUNTA(Tab!$J:$J))),0),"")</f>
        <v/>
      </c>
      <c r="Y34" s="24" t="str">
        <f>IF(NOT(ISBLANK($D34)),$X34 + COUNTIF(Tab!$H:$H,$W34) - 1,"")</f>
        <v/>
      </c>
      <c r="Z34" s="24" t="str">
        <f t="shared" si="2"/>
        <v/>
      </c>
      <c r="AB34" s="24" t="str">
        <f t="shared" si="7"/>
        <v/>
      </c>
      <c r="AC34" s="24" t="str">
        <f ca="1">IF(NOT(ISBLANK($E34)),MATCH($AB34,INDIRECT(CONCATENATE("Tab!$L$1:$L$",COUNTA(Tab!$N:$N))),0),"")</f>
        <v/>
      </c>
      <c r="AD34" s="24" t="str">
        <f>IF(NOT(ISBLANK($E34)),$AC34 + COUNTIF(Tab!$L:$L,$AB34) - 1,"")</f>
        <v/>
      </c>
      <c r="AE34" s="24" t="str">
        <f t="shared" si="3"/>
        <v/>
      </c>
      <c r="AF34" s="24" t="str">
        <f t="shared" si="8"/>
        <v/>
      </c>
      <c r="AG34" s="24" t="str">
        <f ca="1">IF(NOT(ISBLANK($F34)),MATCH($AF34,INDIRECT(CONCATENATE("Tab!$M$2:$M$",COUNTA(Tab!$M:$M))),0),"")</f>
        <v/>
      </c>
      <c r="AI34" s="24" t="str">
        <f ca="1">IF(NOT(ISBLANK($F34)),MATCH($AF34,INDIRECT(CONCATENATE("Tab!$Q$1:$Q$",COUNTA(Tab!$Q:$Q))),0),"")</f>
        <v/>
      </c>
      <c r="AJ34" s="24" t="str">
        <f>IF(NOT(ISBLANK($F34)),$AI34 + COUNTIF(Tab!$Q:$Q,$AF34) - 1,"")</f>
        <v/>
      </c>
      <c r="AK34" s="24" t="str">
        <f t="shared" si="4"/>
        <v/>
      </c>
      <c r="AM34" s="24" t="str">
        <f t="shared" si="9"/>
        <v/>
      </c>
      <c r="AN34" s="24" t="str">
        <f ca="1">IF(NOT(ISBLANK($H34)),MATCH($AM34,INDIRECT(CONCATENATE("Tab!$R$2:$R$",COUNTA(Tab!$R:$R))),0),"")</f>
        <v/>
      </c>
      <c r="AP34" s="24" t="str">
        <f t="shared" si="10"/>
        <v/>
      </c>
      <c r="AQ34" s="24" t="str">
        <f t="shared" si="11"/>
        <v/>
      </c>
      <c r="AR34" s="24" t="str">
        <f t="shared" si="12"/>
        <v/>
      </c>
      <c r="AS34" s="24" t="str">
        <f t="shared" si="13"/>
        <v/>
      </c>
    </row>
    <row r="35" spans="2:45" s="24" customFormat="1" ht="15.6" x14ac:dyDescent="0.3">
      <c r="B35" s="23">
        <v>19</v>
      </c>
      <c r="C35" s="34"/>
      <c r="D35" s="35"/>
      <c r="E35" s="35"/>
      <c r="F35" s="35"/>
      <c r="G35" s="36" t="str">
        <f ca="1">IFERROR(OFFSET(Tab!$M$1,$AG35,2,1,1),"")</f>
        <v/>
      </c>
      <c r="H35" s="35"/>
      <c r="I35" s="37" t="str">
        <f ca="1">IF(COUNTIF($AP35:$AS35,"X")=0,IFERROR(OFFSET(Tab!$T$1,$AN35,0,1,1),""),0)</f>
        <v/>
      </c>
      <c r="J35" s="46"/>
      <c r="K35" s="49"/>
      <c r="L35" s="47"/>
      <c r="M35" s="39">
        <v>1</v>
      </c>
      <c r="N35" s="37">
        <f t="shared" ca="1" si="0"/>
        <v>0</v>
      </c>
      <c r="O35" s="43">
        <v>0</v>
      </c>
      <c r="R35" s="24" t="str">
        <f t="shared" si="5"/>
        <v/>
      </c>
      <c r="S35" s="24" t="str">
        <f ca="1">IF(NOT(ISBLANK($C35)),MATCH($R35,INDIRECT(CONCATENATE("Tab!$D$1:$D$",COUNTA(Tab!$F:$F))),0),"")</f>
        <v/>
      </c>
      <c r="T35" s="24" t="str">
        <f>IF(NOT(ISBLANK($C35)),$S35 + COUNTIF(Tab!$D:$D,$R35) - 1,"")</f>
        <v/>
      </c>
      <c r="U35" s="24" t="str">
        <f t="shared" si="15"/>
        <v/>
      </c>
      <c r="W35" s="24" t="str">
        <f t="shared" si="6"/>
        <v/>
      </c>
      <c r="X35" s="24" t="str">
        <f ca="1">IF(NOT(ISBLANK($D35)),MATCH($W35,INDIRECT(CONCATENATE("Tab!$H$1:$H$",COUNTA(Tab!$J:$J))),0),"")</f>
        <v/>
      </c>
      <c r="Y35" s="24" t="str">
        <f>IF(NOT(ISBLANK($D35)),$X35 + COUNTIF(Tab!$H:$H,$W35) - 1,"")</f>
        <v/>
      </c>
      <c r="Z35" s="24" t="str">
        <f t="shared" si="2"/>
        <v/>
      </c>
      <c r="AB35" s="24" t="str">
        <f t="shared" si="7"/>
        <v/>
      </c>
      <c r="AC35" s="24" t="str">
        <f ca="1">IF(NOT(ISBLANK($E35)),MATCH($AB35,INDIRECT(CONCATENATE("Tab!$L$1:$L$",COUNTA(Tab!$N:$N))),0),"")</f>
        <v/>
      </c>
      <c r="AD35" s="24" t="str">
        <f>IF(NOT(ISBLANK($E35)),$AC35 + COUNTIF(Tab!$L:$L,$AB35) - 1,"")</f>
        <v/>
      </c>
      <c r="AE35" s="24" t="str">
        <f t="shared" si="3"/>
        <v/>
      </c>
      <c r="AF35" s="24" t="str">
        <f t="shared" si="8"/>
        <v/>
      </c>
      <c r="AG35" s="24" t="str">
        <f ca="1">IF(NOT(ISBLANK($F35)),MATCH($AF35,INDIRECT(CONCATENATE("Tab!$M$2:$M$",COUNTA(Tab!$M:$M))),0),"")</f>
        <v/>
      </c>
      <c r="AI35" s="24" t="str">
        <f ca="1">IF(NOT(ISBLANK($F35)),MATCH($AF35,INDIRECT(CONCATENATE("Tab!$Q$1:$Q$",COUNTA(Tab!$Q:$Q))),0),"")</f>
        <v/>
      </c>
      <c r="AJ35" s="24" t="str">
        <f>IF(NOT(ISBLANK($F35)),$AI35 + COUNTIF(Tab!$Q:$Q,$AF35) - 1,"")</f>
        <v/>
      </c>
      <c r="AK35" s="24" t="str">
        <f t="shared" si="4"/>
        <v/>
      </c>
      <c r="AM35" s="24" t="str">
        <f t="shared" si="9"/>
        <v/>
      </c>
      <c r="AN35" s="24" t="str">
        <f ca="1">IF(NOT(ISBLANK($H35)),MATCH($AM35,INDIRECT(CONCATENATE("Tab!$R$2:$R$",COUNTA(Tab!$R:$R))),0),"")</f>
        <v/>
      </c>
      <c r="AP35" s="24" t="str">
        <f t="shared" si="10"/>
        <v/>
      </c>
      <c r="AQ35" s="24" t="str">
        <f t="shared" si="11"/>
        <v/>
      </c>
      <c r="AR35" s="24" t="str">
        <f t="shared" si="12"/>
        <v/>
      </c>
      <c r="AS35" s="24" t="str">
        <f t="shared" si="13"/>
        <v/>
      </c>
    </row>
    <row r="36" spans="2:45" s="24" customFormat="1" ht="15.6" x14ac:dyDescent="0.3">
      <c r="B36" s="23">
        <v>20</v>
      </c>
      <c r="C36" s="34"/>
      <c r="D36" s="35"/>
      <c r="E36" s="35"/>
      <c r="F36" s="35"/>
      <c r="G36" s="36" t="str">
        <f ca="1">IFERROR(OFFSET(Tab!$M$1,$AG36,2,1,1),"")</f>
        <v/>
      </c>
      <c r="H36" s="35"/>
      <c r="I36" s="37" t="str">
        <f ca="1">IF(COUNTIF($AP36:$AS36,"X")=0,IFERROR(OFFSET(Tab!$T$1,$AN36,0,1,1),""),0)</f>
        <v/>
      </c>
      <c r="J36" s="46"/>
      <c r="K36" s="49"/>
      <c r="L36" s="47"/>
      <c r="M36" s="39">
        <v>1</v>
      </c>
      <c r="N36" s="37">
        <f t="shared" ca="1" si="0"/>
        <v>0</v>
      </c>
      <c r="O36" s="43">
        <v>0</v>
      </c>
      <c r="R36" s="24" t="str">
        <f t="shared" si="5"/>
        <v/>
      </c>
      <c r="S36" s="24" t="str">
        <f ca="1">IF(NOT(ISBLANK($C36)),MATCH($R36,INDIRECT(CONCATENATE("Tab!$D$1:$D$",COUNTA(Tab!$F:$F))),0),"")</f>
        <v/>
      </c>
      <c r="T36" s="24" t="str">
        <f>IF(NOT(ISBLANK($C36)),$S36 + COUNTIF(Tab!$D:$D,$R36) - 1,"")</f>
        <v/>
      </c>
      <c r="U36" s="24" t="str">
        <f t="shared" si="15"/>
        <v/>
      </c>
      <c r="W36" s="24" t="str">
        <f t="shared" si="6"/>
        <v/>
      </c>
      <c r="X36" s="24" t="str">
        <f ca="1">IF(NOT(ISBLANK($D36)),MATCH($W36,INDIRECT(CONCATENATE("Tab!$H$1:$H$",COUNTA(Tab!$J:$J))),0),"")</f>
        <v/>
      </c>
      <c r="Y36" s="24" t="str">
        <f>IF(NOT(ISBLANK($D36)),$X36 + COUNTIF(Tab!$H:$H,$W36) - 1,"")</f>
        <v/>
      </c>
      <c r="Z36" s="24" t="str">
        <f t="shared" si="2"/>
        <v/>
      </c>
      <c r="AB36" s="24" t="str">
        <f t="shared" si="7"/>
        <v/>
      </c>
      <c r="AC36" s="24" t="str">
        <f ca="1">IF(NOT(ISBLANK($E36)),MATCH($AB36,INDIRECT(CONCATENATE("Tab!$L$1:$L$",COUNTA(Tab!$N:$N))),0),"")</f>
        <v/>
      </c>
      <c r="AD36" s="24" t="str">
        <f>IF(NOT(ISBLANK($E36)),$AC36 + COUNTIF(Tab!$L:$L,$AB36) - 1,"")</f>
        <v/>
      </c>
      <c r="AE36" s="24" t="str">
        <f t="shared" si="3"/>
        <v/>
      </c>
      <c r="AF36" s="24" t="str">
        <f t="shared" si="8"/>
        <v/>
      </c>
      <c r="AG36" s="24" t="str">
        <f ca="1">IF(NOT(ISBLANK($F36)),MATCH($AF36,INDIRECT(CONCATENATE("Tab!$M$2:$M$",COUNTA(Tab!$M:$M))),0),"")</f>
        <v/>
      </c>
      <c r="AI36" s="24" t="str">
        <f ca="1">IF(NOT(ISBLANK($F36)),MATCH($AF36,INDIRECT(CONCATENATE("Tab!$Q$1:$Q$",COUNTA(Tab!$Q:$Q))),0),"")</f>
        <v/>
      </c>
      <c r="AJ36" s="24" t="str">
        <f>IF(NOT(ISBLANK($F36)),$AI36 + COUNTIF(Tab!$Q:$Q,$AF36) - 1,"")</f>
        <v/>
      </c>
      <c r="AK36" s="24" t="str">
        <f t="shared" si="4"/>
        <v/>
      </c>
      <c r="AM36" s="24" t="str">
        <f t="shared" si="9"/>
        <v/>
      </c>
      <c r="AN36" s="24" t="str">
        <f ca="1">IF(NOT(ISBLANK($H36)),MATCH($AM36,INDIRECT(CONCATENATE("Tab!$R$2:$R$",COUNTA(Tab!$R:$R))),0),"")</f>
        <v/>
      </c>
      <c r="AP36" s="24" t="str">
        <f t="shared" si="10"/>
        <v/>
      </c>
      <c r="AQ36" s="24" t="str">
        <f t="shared" si="11"/>
        <v/>
      </c>
      <c r="AR36" s="24" t="str">
        <f t="shared" si="12"/>
        <v/>
      </c>
      <c r="AS36" s="24" t="str">
        <f t="shared" si="13"/>
        <v/>
      </c>
    </row>
    <row r="37" spans="2:45" s="24" customFormat="1" ht="15.6" x14ac:dyDescent="0.3">
      <c r="B37" s="23">
        <v>21</v>
      </c>
      <c r="C37" s="34"/>
      <c r="D37" s="35"/>
      <c r="E37" s="35"/>
      <c r="F37" s="35"/>
      <c r="G37" s="36" t="str">
        <f ca="1">IFERROR(OFFSET(Tab!$M$1,$AG37,2,1,1),"")</f>
        <v/>
      </c>
      <c r="H37" s="35"/>
      <c r="I37" s="37" t="str">
        <f ca="1">IF(COUNTIF($AP37:$AS37,"X")=0,IFERROR(OFFSET(Tab!$T$1,$AN37,0,1,1),""),0)</f>
        <v/>
      </c>
      <c r="J37" s="46"/>
      <c r="K37" s="49"/>
      <c r="L37" s="47"/>
      <c r="M37" s="39">
        <v>1</v>
      </c>
      <c r="N37" s="37">
        <f t="shared" ca="1" si="0"/>
        <v>0</v>
      </c>
      <c r="O37" s="43">
        <v>0</v>
      </c>
      <c r="R37" s="24" t="str">
        <f t="shared" si="5"/>
        <v/>
      </c>
      <c r="S37" s="24" t="str">
        <f ca="1">IF(NOT(ISBLANK($C37)),MATCH($R37,INDIRECT(CONCATENATE("Tab!$D$1:$D$",COUNTA(Tab!$F:$F))),0),"")</f>
        <v/>
      </c>
      <c r="T37" s="24" t="str">
        <f>IF(NOT(ISBLANK($C37)),$S37 + COUNTIF(Tab!$D:$D,$R37) - 1,"")</f>
        <v/>
      </c>
      <c r="U37" s="24" t="str">
        <f t="shared" si="15"/>
        <v/>
      </c>
      <c r="W37" s="24" t="str">
        <f t="shared" si="6"/>
        <v/>
      </c>
      <c r="X37" s="24" t="str">
        <f ca="1">IF(NOT(ISBLANK($D37)),MATCH($W37,INDIRECT(CONCATENATE("Tab!$H$1:$H$",COUNTA(Tab!$J:$J))),0),"")</f>
        <v/>
      </c>
      <c r="Y37" s="24" t="str">
        <f>IF(NOT(ISBLANK($D37)),$X37 + COUNTIF(Tab!$H:$H,$W37) - 1,"")</f>
        <v/>
      </c>
      <c r="Z37" s="24" t="str">
        <f t="shared" si="2"/>
        <v/>
      </c>
      <c r="AB37" s="24" t="str">
        <f t="shared" si="7"/>
        <v/>
      </c>
      <c r="AC37" s="24" t="str">
        <f ca="1">IF(NOT(ISBLANK($E37)),MATCH($AB37,INDIRECT(CONCATENATE("Tab!$L$1:$L$",COUNTA(Tab!$N:$N))),0),"")</f>
        <v/>
      </c>
      <c r="AD37" s="24" t="str">
        <f>IF(NOT(ISBLANK($E37)),$AC37 + COUNTIF(Tab!$L:$L,$AB37) - 1,"")</f>
        <v/>
      </c>
      <c r="AE37" s="24" t="str">
        <f t="shared" si="3"/>
        <v/>
      </c>
      <c r="AF37" s="24" t="str">
        <f t="shared" si="8"/>
        <v/>
      </c>
      <c r="AG37" s="24" t="str">
        <f ca="1">IF(NOT(ISBLANK($F37)),MATCH($AF37,INDIRECT(CONCATENATE("Tab!$M$2:$M$",COUNTA(Tab!$M:$M))),0),"")</f>
        <v/>
      </c>
      <c r="AI37" s="24" t="str">
        <f ca="1">IF(NOT(ISBLANK($F37)),MATCH($AF37,INDIRECT(CONCATENATE("Tab!$Q$1:$Q$",COUNTA(Tab!$Q:$Q))),0),"")</f>
        <v/>
      </c>
      <c r="AJ37" s="24" t="str">
        <f>IF(NOT(ISBLANK($F37)),$AI37 + COUNTIF(Tab!$Q:$Q,$AF37) - 1,"")</f>
        <v/>
      </c>
      <c r="AK37" s="24" t="str">
        <f t="shared" si="4"/>
        <v/>
      </c>
      <c r="AM37" s="24" t="str">
        <f t="shared" si="9"/>
        <v/>
      </c>
      <c r="AN37" s="24" t="str">
        <f ca="1">IF(NOT(ISBLANK($H37)),MATCH($AM37,INDIRECT(CONCATENATE("Tab!$R$2:$R$",COUNTA(Tab!$R:$R))),0),"")</f>
        <v/>
      </c>
      <c r="AP37" s="24" t="str">
        <f t="shared" si="10"/>
        <v/>
      </c>
      <c r="AQ37" s="24" t="str">
        <f t="shared" si="11"/>
        <v/>
      </c>
      <c r="AR37" s="24" t="str">
        <f t="shared" si="12"/>
        <v/>
      </c>
      <c r="AS37" s="24" t="str">
        <f t="shared" si="13"/>
        <v/>
      </c>
    </row>
    <row r="38" spans="2:45" s="24" customFormat="1" ht="15.6" x14ac:dyDescent="0.3">
      <c r="B38" s="23">
        <v>22</v>
      </c>
      <c r="C38" s="34"/>
      <c r="D38" s="35"/>
      <c r="E38" s="35"/>
      <c r="F38" s="35"/>
      <c r="G38" s="36" t="str">
        <f ca="1">IFERROR(OFFSET(Tab!$M$1,$AG38,2,1,1),"")</f>
        <v/>
      </c>
      <c r="H38" s="35"/>
      <c r="I38" s="37" t="str">
        <f ca="1">IF(COUNTIF($AP38:$AS38,"X")=0,IFERROR(OFFSET(Tab!$T$1,$AN38,0,1,1),""),0)</f>
        <v/>
      </c>
      <c r="J38" s="46"/>
      <c r="K38" s="49"/>
      <c r="L38" s="47"/>
      <c r="M38" s="39">
        <v>1</v>
      </c>
      <c r="N38" s="37">
        <f t="shared" ca="1" si="0"/>
        <v>0</v>
      </c>
      <c r="O38" s="43">
        <v>0</v>
      </c>
      <c r="R38" s="24" t="str">
        <f t="shared" si="5"/>
        <v/>
      </c>
      <c r="S38" s="24" t="str">
        <f ca="1">IF(NOT(ISBLANK($C38)),MATCH($R38,INDIRECT(CONCATENATE("Tab!$D$1:$D$",COUNTA(Tab!$F:$F))),0),"")</f>
        <v/>
      </c>
      <c r="T38" s="24" t="str">
        <f>IF(NOT(ISBLANK($C38)),$S38 + COUNTIF(Tab!$D:$D,$R38) - 1,"")</f>
        <v/>
      </c>
      <c r="U38" s="24" t="str">
        <f t="shared" si="15"/>
        <v/>
      </c>
      <c r="W38" s="24" t="str">
        <f t="shared" si="6"/>
        <v/>
      </c>
      <c r="X38" s="24" t="str">
        <f ca="1">IF(NOT(ISBLANK($D38)),MATCH($W38,INDIRECT(CONCATENATE("Tab!$H$1:$H$",COUNTA(Tab!$J:$J))),0),"")</f>
        <v/>
      </c>
      <c r="Y38" s="24" t="str">
        <f>IF(NOT(ISBLANK($D38)),$X38 + COUNTIF(Tab!$H:$H,$W38) - 1,"")</f>
        <v/>
      </c>
      <c r="Z38" s="24" t="str">
        <f t="shared" si="2"/>
        <v/>
      </c>
      <c r="AB38" s="24" t="str">
        <f t="shared" si="7"/>
        <v/>
      </c>
      <c r="AC38" s="24" t="str">
        <f ca="1">IF(NOT(ISBLANK($E38)),MATCH($AB38,INDIRECT(CONCATENATE("Tab!$L$1:$L$",COUNTA(Tab!$N:$N))),0),"")</f>
        <v/>
      </c>
      <c r="AD38" s="24" t="str">
        <f>IF(NOT(ISBLANK($E38)),$AC38 + COUNTIF(Tab!$L:$L,$AB38) - 1,"")</f>
        <v/>
      </c>
      <c r="AE38" s="24" t="str">
        <f t="shared" si="3"/>
        <v/>
      </c>
      <c r="AF38" s="24" t="str">
        <f t="shared" si="8"/>
        <v/>
      </c>
      <c r="AG38" s="24" t="str">
        <f ca="1">IF(NOT(ISBLANK($F38)),MATCH($AF38,INDIRECT(CONCATENATE("Tab!$M$2:$M$",COUNTA(Tab!$M:$M))),0),"")</f>
        <v/>
      </c>
      <c r="AI38" s="24" t="str">
        <f ca="1">IF(NOT(ISBLANK($F38)),MATCH($AF38,INDIRECT(CONCATENATE("Tab!$Q$1:$Q$",COUNTA(Tab!$Q:$Q))),0),"")</f>
        <v/>
      </c>
      <c r="AJ38" s="24" t="str">
        <f>IF(NOT(ISBLANK($F38)),$AI38 + COUNTIF(Tab!$Q:$Q,$AF38) - 1,"")</f>
        <v/>
      </c>
      <c r="AK38" s="24" t="str">
        <f t="shared" si="4"/>
        <v/>
      </c>
      <c r="AM38" s="24" t="str">
        <f t="shared" si="9"/>
        <v/>
      </c>
      <c r="AN38" s="24" t="str">
        <f ca="1">IF(NOT(ISBLANK($H38)),MATCH($AM38,INDIRECT(CONCATENATE("Tab!$R$2:$R$",COUNTA(Tab!$R:$R))),0),"")</f>
        <v/>
      </c>
      <c r="AP38" s="24" t="str">
        <f t="shared" si="10"/>
        <v/>
      </c>
      <c r="AQ38" s="24" t="str">
        <f t="shared" si="11"/>
        <v/>
      </c>
      <c r="AR38" s="24" t="str">
        <f t="shared" si="12"/>
        <v/>
      </c>
      <c r="AS38" s="24" t="str">
        <f t="shared" si="13"/>
        <v/>
      </c>
    </row>
    <row r="39" spans="2:45" s="24" customFormat="1" ht="15.6" x14ac:dyDescent="0.3">
      <c r="B39" s="23">
        <v>23</v>
      </c>
      <c r="C39" s="34"/>
      <c r="D39" s="35"/>
      <c r="E39" s="35"/>
      <c r="F39" s="35"/>
      <c r="G39" s="36" t="str">
        <f ca="1">IFERROR(OFFSET(Tab!$M$1,$AG39,2,1,1),"")</f>
        <v/>
      </c>
      <c r="H39" s="35"/>
      <c r="I39" s="37" t="str">
        <f ca="1">IF(COUNTIF($AP39:$AS39,"X")=0,IFERROR(OFFSET(Tab!$T$1,$AN39,0,1,1),""),0)</f>
        <v/>
      </c>
      <c r="J39" s="46"/>
      <c r="K39" s="49"/>
      <c r="L39" s="47"/>
      <c r="M39" s="39">
        <v>1</v>
      </c>
      <c r="N39" s="37">
        <f t="shared" ca="1" si="0"/>
        <v>0</v>
      </c>
      <c r="O39" s="43">
        <v>0</v>
      </c>
      <c r="R39" s="24" t="str">
        <f t="shared" si="5"/>
        <v/>
      </c>
      <c r="S39" s="24" t="str">
        <f ca="1">IF(NOT(ISBLANK($C39)),MATCH($R39,INDIRECT(CONCATENATE("Tab!$D$1:$D$",COUNTA(Tab!$F:$F))),0),"")</f>
        <v/>
      </c>
      <c r="T39" s="24" t="str">
        <f>IF(NOT(ISBLANK($C39)),$S39 + COUNTIF(Tab!$D:$D,$R39) - 1,"")</f>
        <v/>
      </c>
      <c r="U39" s="24" t="str">
        <f t="shared" si="15"/>
        <v/>
      </c>
      <c r="W39" s="24" t="str">
        <f t="shared" si="6"/>
        <v/>
      </c>
      <c r="X39" s="24" t="str">
        <f ca="1">IF(NOT(ISBLANK($D39)),MATCH($W39,INDIRECT(CONCATENATE("Tab!$H$1:$H$",COUNTA(Tab!$J:$J))),0),"")</f>
        <v/>
      </c>
      <c r="Y39" s="24" t="str">
        <f>IF(NOT(ISBLANK($D39)),$X39 + COUNTIF(Tab!$H:$H,$W39) - 1,"")</f>
        <v/>
      </c>
      <c r="Z39" s="24" t="str">
        <f t="shared" si="2"/>
        <v/>
      </c>
      <c r="AB39" s="24" t="str">
        <f t="shared" si="7"/>
        <v/>
      </c>
      <c r="AC39" s="24" t="str">
        <f ca="1">IF(NOT(ISBLANK($E39)),MATCH($AB39,INDIRECT(CONCATENATE("Tab!$L$1:$L$",COUNTA(Tab!$N:$N))),0),"")</f>
        <v/>
      </c>
      <c r="AD39" s="24" t="str">
        <f>IF(NOT(ISBLANK($E39)),$AC39 + COUNTIF(Tab!$L:$L,$AB39) - 1,"")</f>
        <v/>
      </c>
      <c r="AE39" s="24" t="str">
        <f t="shared" si="3"/>
        <v/>
      </c>
      <c r="AF39" s="24" t="str">
        <f t="shared" si="8"/>
        <v/>
      </c>
      <c r="AG39" s="24" t="str">
        <f ca="1">IF(NOT(ISBLANK($F39)),MATCH($AF39,INDIRECT(CONCATENATE("Tab!$M$2:$M$",COUNTA(Tab!$M:$M))),0),"")</f>
        <v/>
      </c>
      <c r="AI39" s="24" t="str">
        <f ca="1">IF(NOT(ISBLANK($F39)),MATCH($AF39,INDIRECT(CONCATENATE("Tab!$Q$1:$Q$",COUNTA(Tab!$Q:$Q))),0),"")</f>
        <v/>
      </c>
      <c r="AJ39" s="24" t="str">
        <f>IF(NOT(ISBLANK($F39)),$AI39 + COUNTIF(Tab!$Q:$Q,$AF39) - 1,"")</f>
        <v/>
      </c>
      <c r="AK39" s="24" t="str">
        <f t="shared" si="4"/>
        <v/>
      </c>
      <c r="AM39" s="24" t="str">
        <f t="shared" si="9"/>
        <v/>
      </c>
      <c r="AN39" s="24" t="str">
        <f ca="1">IF(NOT(ISBLANK($H39)),MATCH($AM39,INDIRECT(CONCATENATE("Tab!$R$2:$R$",COUNTA(Tab!$R:$R))),0),"")</f>
        <v/>
      </c>
      <c r="AP39" s="24" t="str">
        <f t="shared" si="10"/>
        <v/>
      </c>
      <c r="AQ39" s="24" t="str">
        <f t="shared" si="11"/>
        <v/>
      </c>
      <c r="AR39" s="24" t="str">
        <f t="shared" si="12"/>
        <v/>
      </c>
      <c r="AS39" s="24" t="str">
        <f t="shared" si="13"/>
        <v/>
      </c>
    </row>
    <row r="40" spans="2:45" s="24" customFormat="1" ht="15.6" x14ac:dyDescent="0.3">
      <c r="B40" s="23">
        <v>24</v>
      </c>
      <c r="C40" s="34"/>
      <c r="D40" s="35"/>
      <c r="E40" s="35"/>
      <c r="F40" s="35"/>
      <c r="G40" s="36" t="str">
        <f ca="1">IFERROR(OFFSET(Tab!$M$1,$AG40,2,1,1),"")</f>
        <v/>
      </c>
      <c r="H40" s="35"/>
      <c r="I40" s="37" t="str">
        <f ca="1">IF(COUNTIF($AP40:$AS40,"X")=0,IFERROR(OFFSET(Tab!$T$1,$AN40,0,1,1),""),0)</f>
        <v/>
      </c>
      <c r="J40" s="46"/>
      <c r="K40" s="49"/>
      <c r="L40" s="47"/>
      <c r="M40" s="39">
        <v>1</v>
      </c>
      <c r="N40" s="37">
        <f t="shared" ca="1" si="0"/>
        <v>0</v>
      </c>
      <c r="O40" s="43">
        <v>0</v>
      </c>
      <c r="R40" s="24" t="str">
        <f t="shared" si="5"/>
        <v/>
      </c>
      <c r="S40" s="24" t="str">
        <f ca="1">IF(NOT(ISBLANK($C40)),MATCH($R40,INDIRECT(CONCATENATE("Tab!$D$1:$D$",COUNTA(Tab!$F:$F))),0),"")</f>
        <v/>
      </c>
      <c r="T40" s="24" t="str">
        <f>IF(NOT(ISBLANK($C40)),$S40 + COUNTIF(Tab!$D:$D,$R40) - 1,"")</f>
        <v/>
      </c>
      <c r="U40" s="24" t="str">
        <f t="shared" si="15"/>
        <v/>
      </c>
      <c r="W40" s="24" t="str">
        <f t="shared" si="6"/>
        <v/>
      </c>
      <c r="X40" s="24" t="str">
        <f ca="1">IF(NOT(ISBLANK($D40)),MATCH($W40,INDIRECT(CONCATENATE("Tab!$H$1:$H$",COUNTA(Tab!$J:$J))),0),"")</f>
        <v/>
      </c>
      <c r="Y40" s="24" t="str">
        <f>IF(NOT(ISBLANK($D40)),$X40 + COUNTIF(Tab!$H:$H,$W40) - 1,"")</f>
        <v/>
      </c>
      <c r="Z40" s="24" t="str">
        <f t="shared" si="2"/>
        <v/>
      </c>
      <c r="AB40" s="24" t="str">
        <f t="shared" si="7"/>
        <v/>
      </c>
      <c r="AC40" s="24" t="str">
        <f ca="1">IF(NOT(ISBLANK($E40)),MATCH($AB40,INDIRECT(CONCATENATE("Tab!$L$1:$L$",COUNTA(Tab!$N:$N))),0),"")</f>
        <v/>
      </c>
      <c r="AD40" s="24" t="str">
        <f>IF(NOT(ISBLANK($E40)),$AC40 + COUNTIF(Tab!$L:$L,$AB40) - 1,"")</f>
        <v/>
      </c>
      <c r="AE40" s="24" t="str">
        <f t="shared" si="3"/>
        <v/>
      </c>
      <c r="AF40" s="24" t="str">
        <f t="shared" si="8"/>
        <v/>
      </c>
      <c r="AG40" s="24" t="str">
        <f ca="1">IF(NOT(ISBLANK($F40)),MATCH($AF40,INDIRECT(CONCATENATE("Tab!$M$2:$M$",COUNTA(Tab!$M:$M))),0),"")</f>
        <v/>
      </c>
      <c r="AI40" s="24" t="str">
        <f ca="1">IF(NOT(ISBLANK($F40)),MATCH($AF40,INDIRECT(CONCATENATE("Tab!$Q$1:$Q$",COUNTA(Tab!$Q:$Q))),0),"")</f>
        <v/>
      </c>
      <c r="AJ40" s="24" t="str">
        <f>IF(NOT(ISBLANK($F40)),$AI40 + COUNTIF(Tab!$Q:$Q,$AF40) - 1,"")</f>
        <v/>
      </c>
      <c r="AK40" s="24" t="str">
        <f t="shared" si="4"/>
        <v/>
      </c>
      <c r="AM40" s="24" t="str">
        <f t="shared" si="9"/>
        <v/>
      </c>
      <c r="AN40" s="24" t="str">
        <f ca="1">IF(NOT(ISBLANK($H40)),MATCH($AM40,INDIRECT(CONCATENATE("Tab!$R$2:$R$",COUNTA(Tab!$R:$R))),0),"")</f>
        <v/>
      </c>
      <c r="AP40" s="24" t="str">
        <f t="shared" si="10"/>
        <v/>
      </c>
      <c r="AQ40" s="24" t="str">
        <f t="shared" si="11"/>
        <v/>
      </c>
      <c r="AR40" s="24" t="str">
        <f t="shared" si="12"/>
        <v/>
      </c>
      <c r="AS40" s="24" t="str">
        <f t="shared" si="13"/>
        <v/>
      </c>
    </row>
    <row r="41" spans="2:45" s="24" customFormat="1" ht="15.6" x14ac:dyDescent="0.3">
      <c r="B41" s="23">
        <v>25</v>
      </c>
      <c r="C41" s="27"/>
      <c r="D41" s="28"/>
      <c r="E41" s="28"/>
      <c r="F41" s="28"/>
      <c r="G41" s="36" t="str">
        <f ca="1">IFERROR(OFFSET(Tab!$M$1,$AG41,2,1,1),"")</f>
        <v/>
      </c>
      <c r="H41" s="28"/>
      <c r="I41" s="37" t="str">
        <f ca="1">IF(COUNTIF($AP41:$AS41,"X")=0,IFERROR(OFFSET(Tab!$T$1,$AN41,0,1,1),""),0)</f>
        <v/>
      </c>
      <c r="J41" s="48"/>
      <c r="K41" s="49"/>
      <c r="L41" s="47"/>
      <c r="M41" s="39">
        <v>1</v>
      </c>
      <c r="N41" s="37">
        <f t="shared" ca="1" si="0"/>
        <v>0</v>
      </c>
      <c r="O41" s="43">
        <v>0</v>
      </c>
      <c r="R41" s="24" t="str">
        <f t="shared" si="5"/>
        <v/>
      </c>
      <c r="S41" s="24" t="str">
        <f ca="1">IF(NOT(ISBLANK($C41)),MATCH($R41,INDIRECT(CONCATENATE("Tab!$D$1:$D$",COUNTA(Tab!$F:$F))),0),"")</f>
        <v/>
      </c>
      <c r="T41" s="24" t="str">
        <f>IF(NOT(ISBLANK($C41)),$S41 + COUNTIF(Tab!$D:$D,$R41) - 1,"")</f>
        <v/>
      </c>
      <c r="U41" s="24" t="str">
        <f t="shared" si="15"/>
        <v/>
      </c>
      <c r="W41" s="24" t="str">
        <f t="shared" si="6"/>
        <v/>
      </c>
      <c r="X41" s="24" t="str">
        <f ca="1">IF(NOT(ISBLANK($D41)),MATCH($W41,INDIRECT(CONCATENATE("Tab!$H$1:$H$",COUNTA(Tab!$J:$J))),0),"")</f>
        <v/>
      </c>
      <c r="Y41" s="24" t="str">
        <f>IF(NOT(ISBLANK($D41)),$X41 + COUNTIF(Tab!$H:$H,$W41) - 1,"")</f>
        <v/>
      </c>
      <c r="Z41" s="24" t="str">
        <f t="shared" si="2"/>
        <v/>
      </c>
      <c r="AB41" s="24" t="str">
        <f t="shared" si="7"/>
        <v/>
      </c>
      <c r="AC41" s="24" t="str">
        <f ca="1">IF(NOT(ISBLANK($E41)),MATCH($AB41,INDIRECT(CONCATENATE("Tab!$L$1:$L$",COUNTA(Tab!$N:$N))),0),"")</f>
        <v/>
      </c>
      <c r="AD41" s="24" t="str">
        <f>IF(NOT(ISBLANK($E41)),$AC41 + COUNTIF(Tab!$L:$L,$AB41) - 1,"")</f>
        <v/>
      </c>
      <c r="AE41" s="24" t="str">
        <f t="shared" si="3"/>
        <v/>
      </c>
      <c r="AF41" s="24" t="str">
        <f t="shared" si="8"/>
        <v/>
      </c>
      <c r="AG41" s="24" t="str">
        <f ca="1">IF(NOT(ISBLANK($F41)),MATCH($AF41,INDIRECT(CONCATENATE("Tab!$M$2:$M$",COUNTA(Tab!$M:$M))),0),"")</f>
        <v/>
      </c>
      <c r="AI41" s="24" t="str">
        <f ca="1">IF(NOT(ISBLANK($F41)),MATCH($AF41,INDIRECT(CONCATENATE("Tab!$Q$1:$Q$",COUNTA(Tab!$Q:$Q))),0),"")</f>
        <v/>
      </c>
      <c r="AJ41" s="24" t="str">
        <f>IF(NOT(ISBLANK($F41)),$AI41 + COUNTIF(Tab!$Q:$Q,$AF41) - 1,"")</f>
        <v/>
      </c>
      <c r="AK41" s="24" t="str">
        <f t="shared" si="4"/>
        <v/>
      </c>
      <c r="AM41" s="24" t="str">
        <f t="shared" si="9"/>
        <v/>
      </c>
      <c r="AN41" s="24" t="str">
        <f ca="1">IF(NOT(ISBLANK($H41)),MATCH($AM41,INDIRECT(CONCATENATE("Tab!$R$2:$R$",COUNTA(Tab!$R:$R))),0),"")</f>
        <v/>
      </c>
      <c r="AP41" s="24" t="str">
        <f t="shared" si="10"/>
        <v/>
      </c>
      <c r="AQ41" s="24" t="str">
        <f t="shared" si="11"/>
        <v/>
      </c>
      <c r="AR41" s="24" t="str">
        <f t="shared" si="12"/>
        <v/>
      </c>
      <c r="AS41" s="24" t="str">
        <f t="shared" si="13"/>
        <v/>
      </c>
    </row>
    <row r="42" spans="2:45" s="24" customFormat="1" ht="15.6" x14ac:dyDescent="0.3">
      <c r="B42" s="23">
        <v>26</v>
      </c>
      <c r="C42" s="27"/>
      <c r="D42" s="28"/>
      <c r="E42" s="28"/>
      <c r="F42" s="28"/>
      <c r="G42" s="36" t="str">
        <f ca="1">IFERROR(OFFSET(Tab!$M$1,$AG42,2,1,1),"")</f>
        <v/>
      </c>
      <c r="H42" s="28"/>
      <c r="I42" s="37" t="str">
        <f ca="1">IF(COUNTIF($AP42:$AS42,"X")=0,IFERROR(OFFSET(Tab!$T$1,$AN42,0,1,1),""),0)</f>
        <v/>
      </c>
      <c r="J42" s="48"/>
      <c r="K42" s="49"/>
      <c r="L42" s="47"/>
      <c r="M42" s="39">
        <v>1</v>
      </c>
      <c r="N42" s="37">
        <f t="shared" ca="1" si="0"/>
        <v>0</v>
      </c>
      <c r="O42" s="43">
        <v>0</v>
      </c>
      <c r="R42" s="24" t="str">
        <f t="shared" si="5"/>
        <v/>
      </c>
      <c r="S42" s="24" t="str">
        <f ca="1">IF(NOT(ISBLANK($C42)),MATCH($R42,INDIRECT(CONCATENATE("Tab!$D$1:$D$",COUNTA(Tab!$F:$F))),0),"")</f>
        <v/>
      </c>
      <c r="T42" s="24" t="str">
        <f>IF(NOT(ISBLANK($C42)),$S42 + COUNTIF(Tab!$D:$D,$R42) - 1,"")</f>
        <v/>
      </c>
      <c r="U42" s="24" t="str">
        <f t="shared" si="15"/>
        <v/>
      </c>
      <c r="W42" s="24" t="str">
        <f t="shared" si="6"/>
        <v/>
      </c>
      <c r="X42" s="24" t="str">
        <f ca="1">IF(NOT(ISBLANK($D42)),MATCH($W42,INDIRECT(CONCATENATE("Tab!$H$1:$H$",COUNTA(Tab!$J:$J))),0),"")</f>
        <v/>
      </c>
      <c r="Y42" s="24" t="str">
        <f>IF(NOT(ISBLANK($D42)),$X42 + COUNTIF(Tab!$H:$H,$W42) - 1,"")</f>
        <v/>
      </c>
      <c r="Z42" s="24" t="str">
        <f t="shared" si="2"/>
        <v/>
      </c>
      <c r="AB42" s="24" t="str">
        <f t="shared" si="7"/>
        <v/>
      </c>
      <c r="AC42" s="24" t="str">
        <f ca="1">IF(NOT(ISBLANK($E42)),MATCH($AB42,INDIRECT(CONCATENATE("Tab!$L$1:$L$",COUNTA(Tab!$N:$N))),0),"")</f>
        <v/>
      </c>
      <c r="AD42" s="24" t="str">
        <f>IF(NOT(ISBLANK($E42)),$AC42 + COUNTIF(Tab!$L:$L,$AB42) - 1,"")</f>
        <v/>
      </c>
      <c r="AE42" s="24" t="str">
        <f t="shared" si="3"/>
        <v/>
      </c>
      <c r="AF42" s="24" t="str">
        <f t="shared" si="8"/>
        <v/>
      </c>
      <c r="AG42" s="24" t="str">
        <f ca="1">IF(NOT(ISBLANK($F42)),MATCH($AF42,INDIRECT(CONCATENATE("Tab!$M$2:$M$",COUNTA(Tab!$M:$M))),0),"")</f>
        <v/>
      </c>
      <c r="AI42" s="24" t="str">
        <f ca="1">IF(NOT(ISBLANK($F42)),MATCH($AF42,INDIRECT(CONCATENATE("Tab!$Q$1:$Q$",COUNTA(Tab!$Q:$Q))),0),"")</f>
        <v/>
      </c>
      <c r="AJ42" s="24" t="str">
        <f>IF(NOT(ISBLANK($F42)),$AI42 + COUNTIF(Tab!$Q:$Q,$AF42) - 1,"")</f>
        <v/>
      </c>
      <c r="AK42" s="24" t="str">
        <f t="shared" si="4"/>
        <v/>
      </c>
      <c r="AM42" s="24" t="str">
        <f t="shared" si="9"/>
        <v/>
      </c>
      <c r="AN42" s="24" t="str">
        <f ca="1">IF(NOT(ISBLANK($H42)),MATCH($AM42,INDIRECT(CONCATENATE("Tab!$R$2:$R$",COUNTA(Tab!$R:$R))),0),"")</f>
        <v/>
      </c>
      <c r="AP42" s="24" t="str">
        <f t="shared" si="10"/>
        <v/>
      </c>
      <c r="AQ42" s="24" t="str">
        <f t="shared" si="11"/>
        <v/>
      </c>
      <c r="AR42" s="24" t="str">
        <f t="shared" si="12"/>
        <v/>
      </c>
      <c r="AS42" s="24" t="str">
        <f t="shared" si="13"/>
        <v/>
      </c>
    </row>
    <row r="43" spans="2:45" s="24" customFormat="1" ht="15.6" x14ac:dyDescent="0.3">
      <c r="B43" s="23">
        <v>27</v>
      </c>
      <c r="C43" s="27"/>
      <c r="D43" s="28"/>
      <c r="E43" s="28"/>
      <c r="F43" s="28"/>
      <c r="G43" s="36" t="str">
        <f ca="1">IFERROR(OFFSET(Tab!$M$1,$AG43,2,1,1),"")</f>
        <v/>
      </c>
      <c r="H43" s="28"/>
      <c r="I43" s="37" t="str">
        <f ca="1">IF(COUNTIF($AP43:$AS43,"X")=0,IFERROR(OFFSET(Tab!$T$1,$AN43,0,1,1),""),0)</f>
        <v/>
      </c>
      <c r="J43" s="48"/>
      <c r="K43" s="49"/>
      <c r="L43" s="47"/>
      <c r="M43" s="39">
        <v>1</v>
      </c>
      <c r="N43" s="37">
        <f t="shared" ca="1" si="0"/>
        <v>0</v>
      </c>
      <c r="O43" s="43">
        <v>0</v>
      </c>
      <c r="R43" s="24" t="str">
        <f t="shared" si="5"/>
        <v/>
      </c>
      <c r="S43" s="24" t="str">
        <f ca="1">IF(NOT(ISBLANK($C43)),MATCH($R43,INDIRECT(CONCATENATE("Tab!$D$1:$D$",COUNTA(Tab!$F:$F))),0),"")</f>
        <v/>
      </c>
      <c r="T43" s="24" t="str">
        <f>IF(NOT(ISBLANK($C43)),$S43 + COUNTIF(Tab!$D:$D,$R43) - 1,"")</f>
        <v/>
      </c>
      <c r="U43" s="24" t="str">
        <f t="shared" si="15"/>
        <v/>
      </c>
      <c r="W43" s="24" t="str">
        <f t="shared" si="6"/>
        <v/>
      </c>
      <c r="X43" s="24" t="str">
        <f ca="1">IF(NOT(ISBLANK($D43)),MATCH($W43,INDIRECT(CONCATENATE("Tab!$H$1:$H$",COUNTA(Tab!$J:$J))),0),"")</f>
        <v/>
      </c>
      <c r="Y43" s="24" t="str">
        <f>IF(NOT(ISBLANK($D43)),$X43 + COUNTIF(Tab!$H:$H,$W43) - 1,"")</f>
        <v/>
      </c>
      <c r="Z43" s="24" t="str">
        <f t="shared" si="2"/>
        <v/>
      </c>
      <c r="AB43" s="24" t="str">
        <f t="shared" si="7"/>
        <v/>
      </c>
      <c r="AC43" s="24" t="str">
        <f ca="1">IF(NOT(ISBLANK($E43)),MATCH($AB43,INDIRECT(CONCATENATE("Tab!$L$1:$L$",COUNTA(Tab!$N:$N))),0),"")</f>
        <v/>
      </c>
      <c r="AD43" s="24" t="str">
        <f>IF(NOT(ISBLANK($E43)),$AC43 + COUNTIF(Tab!$L:$L,$AB43) - 1,"")</f>
        <v/>
      </c>
      <c r="AE43" s="24" t="str">
        <f t="shared" si="3"/>
        <v/>
      </c>
      <c r="AF43" s="24" t="str">
        <f t="shared" si="8"/>
        <v/>
      </c>
      <c r="AG43" s="24" t="str">
        <f ca="1">IF(NOT(ISBLANK($F43)),MATCH($AF43,INDIRECT(CONCATENATE("Tab!$M$2:$M$",COUNTA(Tab!$M:$M))),0),"")</f>
        <v/>
      </c>
      <c r="AI43" s="24" t="str">
        <f ca="1">IF(NOT(ISBLANK($F43)),MATCH($AF43,INDIRECT(CONCATENATE("Tab!$Q$1:$Q$",COUNTA(Tab!$Q:$Q))),0),"")</f>
        <v/>
      </c>
      <c r="AJ43" s="24" t="str">
        <f>IF(NOT(ISBLANK($F43)),$AI43 + COUNTIF(Tab!$Q:$Q,$AF43) - 1,"")</f>
        <v/>
      </c>
      <c r="AK43" s="24" t="str">
        <f t="shared" si="4"/>
        <v/>
      </c>
      <c r="AM43" s="24" t="str">
        <f t="shared" si="9"/>
        <v/>
      </c>
      <c r="AN43" s="24" t="str">
        <f ca="1">IF(NOT(ISBLANK($H43)),MATCH($AM43,INDIRECT(CONCATENATE("Tab!$R$2:$R$",COUNTA(Tab!$R:$R))),0),"")</f>
        <v/>
      </c>
      <c r="AP43" s="24" t="str">
        <f t="shared" si="10"/>
        <v/>
      </c>
      <c r="AQ43" s="24" t="str">
        <f t="shared" si="11"/>
        <v/>
      </c>
      <c r="AR43" s="24" t="str">
        <f t="shared" si="12"/>
        <v/>
      </c>
      <c r="AS43" s="24" t="str">
        <f t="shared" si="13"/>
        <v/>
      </c>
    </row>
    <row r="44" spans="2:45" s="24" customFormat="1" ht="15.6" x14ac:dyDescent="0.3">
      <c r="B44" s="23">
        <v>28</v>
      </c>
      <c r="C44" s="27"/>
      <c r="D44" s="28"/>
      <c r="E44" s="28"/>
      <c r="F44" s="28"/>
      <c r="G44" s="36" t="str">
        <f ca="1">IFERROR(OFFSET(Tab!$M$1,$AG44,2,1,1),"")</f>
        <v/>
      </c>
      <c r="H44" s="28"/>
      <c r="I44" s="37" t="str">
        <f ca="1">IF(COUNTIF($AP44:$AS44,"X")=0,IFERROR(OFFSET(Tab!$T$1,$AN44,0,1,1),""),0)</f>
        <v/>
      </c>
      <c r="J44" s="48"/>
      <c r="K44" s="49"/>
      <c r="L44" s="47"/>
      <c r="M44" s="39">
        <v>1</v>
      </c>
      <c r="N44" s="37">
        <f t="shared" ca="1" si="0"/>
        <v>0</v>
      </c>
      <c r="O44" s="43">
        <v>0</v>
      </c>
      <c r="R44" s="24" t="str">
        <f t="shared" si="5"/>
        <v/>
      </c>
      <c r="S44" s="24" t="str">
        <f ca="1">IF(NOT(ISBLANK($C44)),MATCH($R44,INDIRECT(CONCATENATE("Tab!$D$1:$D$",COUNTA(Tab!$F:$F))),0),"")</f>
        <v/>
      </c>
      <c r="T44" s="24" t="str">
        <f>IF(NOT(ISBLANK($C44)),$S44 + COUNTIF(Tab!$D:$D,$R44) - 1,"")</f>
        <v/>
      </c>
      <c r="U44" s="24" t="str">
        <f t="shared" si="15"/>
        <v/>
      </c>
      <c r="W44" s="24" t="str">
        <f t="shared" si="6"/>
        <v/>
      </c>
      <c r="X44" s="24" t="str">
        <f ca="1">IF(NOT(ISBLANK($D44)),MATCH($W44,INDIRECT(CONCATENATE("Tab!$H$1:$H$",COUNTA(Tab!$J:$J))),0),"")</f>
        <v/>
      </c>
      <c r="Y44" s="24" t="str">
        <f>IF(NOT(ISBLANK($D44)),$X44 + COUNTIF(Tab!$H:$H,$W44) - 1,"")</f>
        <v/>
      </c>
      <c r="Z44" s="24" t="str">
        <f t="shared" si="2"/>
        <v/>
      </c>
      <c r="AB44" s="24" t="str">
        <f t="shared" si="7"/>
        <v/>
      </c>
      <c r="AC44" s="24" t="str">
        <f ca="1">IF(NOT(ISBLANK($E44)),MATCH($AB44,INDIRECT(CONCATENATE("Tab!$L$1:$L$",COUNTA(Tab!$N:$N))),0),"")</f>
        <v/>
      </c>
      <c r="AD44" s="24" t="str">
        <f>IF(NOT(ISBLANK($E44)),$AC44 + COUNTIF(Tab!$L:$L,$AB44) - 1,"")</f>
        <v/>
      </c>
      <c r="AE44" s="24" t="str">
        <f t="shared" si="3"/>
        <v/>
      </c>
      <c r="AF44" s="24" t="str">
        <f t="shared" si="8"/>
        <v/>
      </c>
      <c r="AG44" s="24" t="str">
        <f ca="1">IF(NOT(ISBLANK($F44)),MATCH($AF44,INDIRECT(CONCATENATE("Tab!$M$2:$M$",COUNTA(Tab!$M:$M))),0),"")</f>
        <v/>
      </c>
      <c r="AI44" s="24" t="str">
        <f ca="1">IF(NOT(ISBLANK($F44)),MATCH($AF44,INDIRECT(CONCATENATE("Tab!$Q$1:$Q$",COUNTA(Tab!$Q:$Q))),0),"")</f>
        <v/>
      </c>
      <c r="AJ44" s="24" t="str">
        <f>IF(NOT(ISBLANK($F44)),$AI44 + COUNTIF(Tab!$Q:$Q,$AF44) - 1,"")</f>
        <v/>
      </c>
      <c r="AK44" s="24" t="str">
        <f t="shared" si="4"/>
        <v/>
      </c>
      <c r="AM44" s="24" t="str">
        <f t="shared" si="9"/>
        <v/>
      </c>
      <c r="AN44" s="24" t="str">
        <f ca="1">IF(NOT(ISBLANK($H44)),MATCH($AM44,INDIRECT(CONCATENATE("Tab!$R$2:$R$",COUNTA(Tab!$R:$R))),0),"")</f>
        <v/>
      </c>
      <c r="AP44" s="24" t="str">
        <f t="shared" si="10"/>
        <v/>
      </c>
      <c r="AQ44" s="24" t="str">
        <f t="shared" si="11"/>
        <v/>
      </c>
      <c r="AR44" s="24" t="str">
        <f t="shared" si="12"/>
        <v/>
      </c>
      <c r="AS44" s="24" t="str">
        <f t="shared" si="13"/>
        <v/>
      </c>
    </row>
    <row r="45" spans="2:45" s="24" customFormat="1" ht="15.6" x14ac:dyDescent="0.3">
      <c r="B45" s="23">
        <v>29</v>
      </c>
      <c r="C45" s="27"/>
      <c r="D45" s="28"/>
      <c r="E45" s="28"/>
      <c r="F45" s="28"/>
      <c r="G45" s="36" t="str">
        <f ca="1">IFERROR(OFFSET(Tab!$M$1,$AG45,2,1,1),"")</f>
        <v/>
      </c>
      <c r="H45" s="28"/>
      <c r="I45" s="37" t="str">
        <f ca="1">IF(COUNTIF($AP45:$AS45,"X")=0,IFERROR(OFFSET(Tab!$T$1,$AN45,0,1,1),""),0)</f>
        <v/>
      </c>
      <c r="J45" s="48"/>
      <c r="K45" s="49"/>
      <c r="L45" s="47"/>
      <c r="M45" s="39">
        <v>1</v>
      </c>
      <c r="N45" s="37">
        <f t="shared" ca="1" si="0"/>
        <v>0</v>
      </c>
      <c r="O45" s="43">
        <v>0</v>
      </c>
      <c r="R45" s="24" t="str">
        <f t="shared" si="5"/>
        <v/>
      </c>
      <c r="S45" s="24" t="str">
        <f ca="1">IF(NOT(ISBLANK($C45)),MATCH($R45,INDIRECT(CONCATENATE("Tab!$D$1:$D$",COUNTA(Tab!$F:$F))),0),"")</f>
        <v/>
      </c>
      <c r="T45" s="24" t="str">
        <f>IF(NOT(ISBLANK($C45)),$S45 + COUNTIF(Tab!$D:$D,$R45) - 1,"")</f>
        <v/>
      </c>
      <c r="U45" s="24" t="str">
        <f t="shared" si="15"/>
        <v/>
      </c>
      <c r="W45" s="24" t="str">
        <f t="shared" si="6"/>
        <v/>
      </c>
      <c r="X45" s="24" t="str">
        <f ca="1">IF(NOT(ISBLANK($D45)),MATCH($W45,INDIRECT(CONCATENATE("Tab!$H$1:$H$",COUNTA(Tab!$J:$J))),0),"")</f>
        <v/>
      </c>
      <c r="Y45" s="24" t="str">
        <f>IF(NOT(ISBLANK($D45)),$X45 + COUNTIF(Tab!$H:$H,$W45) - 1,"")</f>
        <v/>
      </c>
      <c r="Z45" s="24" t="str">
        <f t="shared" si="2"/>
        <v/>
      </c>
      <c r="AB45" s="24" t="str">
        <f t="shared" si="7"/>
        <v/>
      </c>
      <c r="AC45" s="24" t="str">
        <f ca="1">IF(NOT(ISBLANK($E45)),MATCH($AB45,INDIRECT(CONCATENATE("Tab!$L$1:$L$",COUNTA(Tab!$N:$N))),0),"")</f>
        <v/>
      </c>
      <c r="AD45" s="24" t="str">
        <f>IF(NOT(ISBLANK($E45)),$AC45 + COUNTIF(Tab!$L:$L,$AB45) - 1,"")</f>
        <v/>
      </c>
      <c r="AE45" s="24" t="str">
        <f t="shared" si="3"/>
        <v/>
      </c>
      <c r="AF45" s="24" t="str">
        <f t="shared" si="8"/>
        <v/>
      </c>
      <c r="AG45" s="24" t="str">
        <f ca="1">IF(NOT(ISBLANK($F45)),MATCH($AF45,INDIRECT(CONCATENATE("Tab!$M$2:$M$",COUNTA(Tab!$M:$M))),0),"")</f>
        <v/>
      </c>
      <c r="AI45" s="24" t="str">
        <f ca="1">IF(NOT(ISBLANK($F45)),MATCH($AF45,INDIRECT(CONCATENATE("Tab!$Q$1:$Q$",COUNTA(Tab!$Q:$Q))),0),"")</f>
        <v/>
      </c>
      <c r="AJ45" s="24" t="str">
        <f>IF(NOT(ISBLANK($F45)),$AI45 + COUNTIF(Tab!$Q:$Q,$AF45) - 1,"")</f>
        <v/>
      </c>
      <c r="AK45" s="24" t="str">
        <f t="shared" si="4"/>
        <v/>
      </c>
      <c r="AM45" s="24" t="str">
        <f t="shared" si="9"/>
        <v/>
      </c>
      <c r="AN45" s="24" t="str">
        <f ca="1">IF(NOT(ISBLANK($H45)),MATCH($AM45,INDIRECT(CONCATENATE("Tab!$R$2:$R$",COUNTA(Tab!$R:$R))),0),"")</f>
        <v/>
      </c>
      <c r="AP45" s="24" t="str">
        <f t="shared" si="10"/>
        <v/>
      </c>
      <c r="AQ45" s="24" t="str">
        <f t="shared" si="11"/>
        <v/>
      </c>
      <c r="AR45" s="24" t="str">
        <f t="shared" si="12"/>
        <v/>
      </c>
      <c r="AS45" s="24" t="str">
        <f t="shared" si="13"/>
        <v/>
      </c>
    </row>
    <row r="46" spans="2:45" s="24" customFormat="1" ht="15.6" x14ac:dyDescent="0.3">
      <c r="B46" s="23">
        <v>30</v>
      </c>
      <c r="C46" s="27"/>
      <c r="D46" s="28"/>
      <c r="E46" s="28"/>
      <c r="F46" s="28"/>
      <c r="G46" s="36" t="str">
        <f ca="1">IFERROR(OFFSET(Tab!$M$1,$AG46,2,1,1),"")</f>
        <v/>
      </c>
      <c r="H46" s="28"/>
      <c r="I46" s="37" t="str">
        <f ca="1">IF(COUNTIF($AP46:$AS46,"X")=0,IFERROR(OFFSET(Tab!$T$1,$AN46,0,1,1),""),0)</f>
        <v/>
      </c>
      <c r="J46" s="48"/>
      <c r="K46" s="49"/>
      <c r="L46" s="47"/>
      <c r="M46" s="39">
        <v>1</v>
      </c>
      <c r="N46" s="37">
        <f t="shared" ca="1" si="0"/>
        <v>0</v>
      </c>
      <c r="O46" s="43">
        <v>0</v>
      </c>
      <c r="R46" s="24" t="str">
        <f t="shared" si="5"/>
        <v/>
      </c>
      <c r="S46" s="24" t="str">
        <f ca="1">IF(NOT(ISBLANK($C46)),MATCH($R46,INDIRECT(CONCATENATE("Tab!$D$1:$D$",COUNTA(Tab!$F:$F))),0),"")</f>
        <v/>
      </c>
      <c r="T46" s="24" t="str">
        <f>IF(NOT(ISBLANK($C46)),$S46 + COUNTIF(Tab!$D:$D,$R46) - 1,"")</f>
        <v/>
      </c>
      <c r="U46" s="24" t="str">
        <f t="shared" si="15"/>
        <v/>
      </c>
      <c r="W46" s="24" t="str">
        <f t="shared" si="6"/>
        <v/>
      </c>
      <c r="X46" s="24" t="str">
        <f ca="1">IF(NOT(ISBLANK($D46)),MATCH($W46,INDIRECT(CONCATENATE("Tab!$H$1:$H$",COUNTA(Tab!$J:$J))),0),"")</f>
        <v/>
      </c>
      <c r="Y46" s="24" t="str">
        <f>IF(NOT(ISBLANK($D46)),$X46 + COUNTIF(Tab!$H:$H,$W46) - 1,"")</f>
        <v/>
      </c>
      <c r="Z46" s="24" t="str">
        <f t="shared" si="2"/>
        <v/>
      </c>
      <c r="AB46" s="24" t="str">
        <f t="shared" si="7"/>
        <v/>
      </c>
      <c r="AC46" s="24" t="str">
        <f ca="1">IF(NOT(ISBLANK($E46)),MATCH($AB46,INDIRECT(CONCATENATE("Tab!$L$1:$L$",COUNTA(Tab!$N:$N))),0),"")</f>
        <v/>
      </c>
      <c r="AD46" s="24" t="str">
        <f>IF(NOT(ISBLANK($E46)),$AC46 + COUNTIF(Tab!$L:$L,$AB46) - 1,"")</f>
        <v/>
      </c>
      <c r="AE46" s="24" t="str">
        <f t="shared" si="3"/>
        <v/>
      </c>
      <c r="AF46" s="24" t="str">
        <f t="shared" si="8"/>
        <v/>
      </c>
      <c r="AG46" s="24" t="str">
        <f ca="1">IF(NOT(ISBLANK($F46)),MATCH($AF46,INDIRECT(CONCATENATE("Tab!$M$2:$M$",COUNTA(Tab!$M:$M))),0),"")</f>
        <v/>
      </c>
      <c r="AI46" s="24" t="str">
        <f ca="1">IF(NOT(ISBLANK($F46)),MATCH($AF46,INDIRECT(CONCATENATE("Tab!$Q$1:$Q$",COUNTA(Tab!$Q:$Q))),0),"")</f>
        <v/>
      </c>
      <c r="AJ46" s="24" t="str">
        <f>IF(NOT(ISBLANK($F46)),$AI46 + COUNTIF(Tab!$Q:$Q,$AF46) - 1,"")</f>
        <v/>
      </c>
      <c r="AK46" s="24" t="str">
        <f t="shared" si="4"/>
        <v/>
      </c>
      <c r="AM46" s="24" t="str">
        <f t="shared" si="9"/>
        <v/>
      </c>
      <c r="AN46" s="24" t="str">
        <f ca="1">IF(NOT(ISBLANK($H46)),MATCH($AM46,INDIRECT(CONCATENATE("Tab!$R$2:$R$",COUNTA(Tab!$R:$R))),0),"")</f>
        <v/>
      </c>
      <c r="AP46" s="24" t="str">
        <f t="shared" si="10"/>
        <v/>
      </c>
      <c r="AQ46" s="24" t="str">
        <f t="shared" si="11"/>
        <v/>
      </c>
      <c r="AR46" s="24" t="str">
        <f t="shared" si="12"/>
        <v/>
      </c>
      <c r="AS46" s="24" t="str">
        <f t="shared" si="13"/>
        <v/>
      </c>
    </row>
    <row r="47" spans="2:45" s="24" customFormat="1" ht="15.6" x14ac:dyDescent="0.3">
      <c r="B47" s="23">
        <v>31</v>
      </c>
      <c r="C47" s="27"/>
      <c r="D47" s="28"/>
      <c r="E47" s="28"/>
      <c r="F47" s="28"/>
      <c r="G47" s="36" t="str">
        <f ca="1">IFERROR(OFFSET(Tab!$M$1,$AG47,2,1,1),"")</f>
        <v/>
      </c>
      <c r="H47" s="28"/>
      <c r="I47" s="37" t="str">
        <f ca="1">IF(COUNTIF($AP47:$AS47,"X")=0,IFERROR(OFFSET(Tab!$T$1,$AN47,0,1,1),""),0)</f>
        <v/>
      </c>
      <c r="J47" s="48"/>
      <c r="K47" s="49"/>
      <c r="L47" s="47"/>
      <c r="M47" s="39">
        <v>1</v>
      </c>
      <c r="N47" s="37">
        <f t="shared" ca="1" si="0"/>
        <v>0</v>
      </c>
      <c r="O47" s="43">
        <v>0</v>
      </c>
      <c r="R47" s="24" t="str">
        <f t="shared" si="5"/>
        <v/>
      </c>
      <c r="S47" s="24" t="str">
        <f ca="1">IF(NOT(ISBLANK($C47)),MATCH($R47,INDIRECT(CONCATENATE("Tab!$D$1:$D$",COUNTA(Tab!$F:$F))),0),"")</f>
        <v/>
      </c>
      <c r="T47" s="24" t="str">
        <f>IF(NOT(ISBLANK($C47)),$S47 + COUNTIF(Tab!$D:$D,$R47) - 1,"")</f>
        <v/>
      </c>
      <c r="U47" s="24" t="str">
        <f t="shared" si="15"/>
        <v/>
      </c>
      <c r="W47" s="24" t="str">
        <f t="shared" si="6"/>
        <v/>
      </c>
      <c r="X47" s="24" t="str">
        <f ca="1">IF(NOT(ISBLANK($D47)),MATCH($W47,INDIRECT(CONCATENATE("Tab!$H$1:$H$",COUNTA(Tab!$J:$J))),0),"")</f>
        <v/>
      </c>
      <c r="Y47" s="24" t="str">
        <f>IF(NOT(ISBLANK($D47)),$X47 + COUNTIF(Tab!$H:$H,$W47) - 1,"")</f>
        <v/>
      </c>
      <c r="Z47" s="24" t="str">
        <f t="shared" si="2"/>
        <v/>
      </c>
      <c r="AB47" s="24" t="str">
        <f t="shared" si="7"/>
        <v/>
      </c>
      <c r="AC47" s="24" t="str">
        <f ca="1">IF(NOT(ISBLANK($E47)),MATCH($AB47,INDIRECT(CONCATENATE("Tab!$L$1:$L$",COUNTA(Tab!$N:$N))),0),"")</f>
        <v/>
      </c>
      <c r="AD47" s="24" t="str">
        <f>IF(NOT(ISBLANK($E47)),$AC47 + COUNTIF(Tab!$L:$L,$AB47) - 1,"")</f>
        <v/>
      </c>
      <c r="AE47" s="24" t="str">
        <f t="shared" si="3"/>
        <v/>
      </c>
      <c r="AF47" s="24" t="str">
        <f t="shared" si="8"/>
        <v/>
      </c>
      <c r="AG47" s="24" t="str">
        <f ca="1">IF(NOT(ISBLANK($F47)),MATCH($AF47,INDIRECT(CONCATENATE("Tab!$M$2:$M$",COUNTA(Tab!$M:$M))),0),"")</f>
        <v/>
      </c>
      <c r="AI47" s="24" t="str">
        <f ca="1">IF(NOT(ISBLANK($F47)),MATCH($AF47,INDIRECT(CONCATENATE("Tab!$Q$1:$Q$",COUNTA(Tab!$Q:$Q))),0),"")</f>
        <v/>
      </c>
      <c r="AJ47" s="24" t="str">
        <f>IF(NOT(ISBLANK($F47)),$AI47 + COUNTIF(Tab!$Q:$Q,$AF47) - 1,"")</f>
        <v/>
      </c>
      <c r="AK47" s="24" t="str">
        <f t="shared" si="4"/>
        <v/>
      </c>
      <c r="AM47" s="24" t="str">
        <f t="shared" si="9"/>
        <v/>
      </c>
      <c r="AN47" s="24" t="str">
        <f ca="1">IF(NOT(ISBLANK($H47)),MATCH($AM47,INDIRECT(CONCATENATE("Tab!$R$2:$R$",COUNTA(Tab!$R:$R))),0),"")</f>
        <v/>
      </c>
      <c r="AP47" s="24" t="str">
        <f t="shared" si="10"/>
        <v/>
      </c>
      <c r="AQ47" s="24" t="str">
        <f t="shared" si="11"/>
        <v/>
      </c>
      <c r="AR47" s="24" t="str">
        <f t="shared" si="12"/>
        <v/>
      </c>
      <c r="AS47" s="24" t="str">
        <f t="shared" si="13"/>
        <v/>
      </c>
    </row>
    <row r="48" spans="2:45" s="24" customFormat="1" ht="15.6" x14ac:dyDescent="0.3">
      <c r="B48" s="23">
        <v>32</v>
      </c>
      <c r="C48" s="27"/>
      <c r="D48" s="28"/>
      <c r="E48" s="28"/>
      <c r="F48" s="28"/>
      <c r="G48" s="36" t="str">
        <f ca="1">IFERROR(OFFSET(Tab!$M$1,$AG48,2,1,1),"")</f>
        <v/>
      </c>
      <c r="H48" s="28"/>
      <c r="I48" s="37" t="str">
        <f ca="1">IF(COUNTIF($AP48:$AS48,"X")=0,IFERROR(OFFSET(Tab!$T$1,$AN48,0,1,1),""),0)</f>
        <v/>
      </c>
      <c r="J48" s="48"/>
      <c r="K48" s="49"/>
      <c r="L48" s="47"/>
      <c r="M48" s="39">
        <v>1</v>
      </c>
      <c r="N48" s="37">
        <f t="shared" ca="1" si="0"/>
        <v>0</v>
      </c>
      <c r="O48" s="43">
        <v>0</v>
      </c>
      <c r="R48" s="24" t="str">
        <f t="shared" si="5"/>
        <v/>
      </c>
      <c r="S48" s="24" t="str">
        <f ca="1">IF(NOT(ISBLANK($C48)),MATCH($R48,INDIRECT(CONCATENATE("Tab!$D$1:$D$",COUNTA(Tab!$F:$F))),0),"")</f>
        <v/>
      </c>
      <c r="T48" s="24" t="str">
        <f>IF(NOT(ISBLANK($C48)),$S48 + COUNTIF(Tab!$D:$D,$R48) - 1,"")</f>
        <v/>
      </c>
      <c r="U48" s="24" t="str">
        <f t="shared" si="15"/>
        <v/>
      </c>
      <c r="W48" s="24" t="str">
        <f t="shared" si="6"/>
        <v/>
      </c>
      <c r="X48" s="24" t="str">
        <f ca="1">IF(NOT(ISBLANK($D48)),MATCH($W48,INDIRECT(CONCATENATE("Tab!$H$1:$H$",COUNTA(Tab!$J:$J))),0),"")</f>
        <v/>
      </c>
      <c r="Y48" s="24" t="str">
        <f>IF(NOT(ISBLANK($D48)),$X48 + COUNTIF(Tab!$H:$H,$W48) - 1,"")</f>
        <v/>
      </c>
      <c r="Z48" s="24" t="str">
        <f t="shared" si="2"/>
        <v/>
      </c>
      <c r="AB48" s="24" t="str">
        <f t="shared" si="7"/>
        <v/>
      </c>
      <c r="AC48" s="24" t="str">
        <f ca="1">IF(NOT(ISBLANK($E48)),MATCH($AB48,INDIRECT(CONCATENATE("Tab!$L$1:$L$",COUNTA(Tab!$N:$N))),0),"")</f>
        <v/>
      </c>
      <c r="AD48" s="24" t="str">
        <f>IF(NOT(ISBLANK($E48)),$AC48 + COUNTIF(Tab!$L:$L,$AB48) - 1,"")</f>
        <v/>
      </c>
      <c r="AE48" s="24" t="str">
        <f t="shared" si="3"/>
        <v/>
      </c>
      <c r="AF48" s="24" t="str">
        <f t="shared" si="8"/>
        <v/>
      </c>
      <c r="AG48" s="24" t="str">
        <f ca="1">IF(NOT(ISBLANK($F48)),MATCH($AF48,INDIRECT(CONCATENATE("Tab!$M$2:$M$",COUNTA(Tab!$M:$M))),0),"")</f>
        <v/>
      </c>
      <c r="AI48" s="24" t="str">
        <f ca="1">IF(NOT(ISBLANK($F48)),MATCH($AF48,INDIRECT(CONCATENATE("Tab!$Q$1:$Q$",COUNTA(Tab!$Q:$Q))),0),"")</f>
        <v/>
      </c>
      <c r="AJ48" s="24" t="str">
        <f>IF(NOT(ISBLANK($F48)),$AI48 + COUNTIF(Tab!$Q:$Q,$AF48) - 1,"")</f>
        <v/>
      </c>
      <c r="AK48" s="24" t="str">
        <f t="shared" si="4"/>
        <v/>
      </c>
      <c r="AM48" s="24" t="str">
        <f t="shared" si="9"/>
        <v/>
      </c>
      <c r="AN48" s="24" t="str">
        <f ca="1">IF(NOT(ISBLANK($H48)),MATCH($AM48,INDIRECT(CONCATENATE("Tab!$R$2:$R$",COUNTA(Tab!$R:$R))),0),"")</f>
        <v/>
      </c>
      <c r="AP48" s="24" t="str">
        <f t="shared" si="10"/>
        <v/>
      </c>
      <c r="AQ48" s="24" t="str">
        <f t="shared" si="11"/>
        <v/>
      </c>
      <c r="AR48" s="24" t="str">
        <f t="shared" si="12"/>
        <v/>
      </c>
      <c r="AS48" s="24" t="str">
        <f t="shared" si="13"/>
        <v/>
      </c>
    </row>
    <row r="49" spans="2:45" s="24" customFormat="1" ht="15.6" x14ac:dyDescent="0.3">
      <c r="B49" s="23">
        <v>33</v>
      </c>
      <c r="C49" s="27"/>
      <c r="D49" s="28"/>
      <c r="E49" s="28"/>
      <c r="F49" s="28"/>
      <c r="G49" s="36" t="str">
        <f ca="1">IFERROR(OFFSET(Tab!$M$1,$AG49,2,1,1),"")</f>
        <v/>
      </c>
      <c r="H49" s="28"/>
      <c r="I49" s="37" t="str">
        <f ca="1">IF(COUNTIF($AP49:$AS49,"X")=0,IFERROR(OFFSET(Tab!$T$1,$AN49,0,1,1),""),0)</f>
        <v/>
      </c>
      <c r="J49" s="48"/>
      <c r="K49" s="49"/>
      <c r="L49" s="47"/>
      <c r="M49" s="39">
        <v>1</v>
      </c>
      <c r="N49" s="37">
        <f t="shared" ca="1" si="0"/>
        <v>0</v>
      </c>
      <c r="O49" s="43">
        <v>0</v>
      </c>
      <c r="R49" s="24" t="str">
        <f t="shared" si="5"/>
        <v/>
      </c>
      <c r="S49" s="24" t="str">
        <f ca="1">IF(NOT(ISBLANK($C49)),MATCH($R49,INDIRECT(CONCATENATE("Tab!$D$1:$D$",COUNTA(Tab!$F:$F))),0),"")</f>
        <v/>
      </c>
      <c r="T49" s="24" t="str">
        <f>IF(NOT(ISBLANK($C49)),$S49 + COUNTIF(Tab!$D:$D,$R49) - 1,"")</f>
        <v/>
      </c>
      <c r="U49" s="24" t="str">
        <f t="shared" si="15"/>
        <v/>
      </c>
      <c r="W49" s="24" t="str">
        <f t="shared" si="6"/>
        <v/>
      </c>
      <c r="X49" s="24" t="str">
        <f ca="1">IF(NOT(ISBLANK($D49)),MATCH($W49,INDIRECT(CONCATENATE("Tab!$H$1:$H$",COUNTA(Tab!$J:$J))),0),"")</f>
        <v/>
      </c>
      <c r="Y49" s="24" t="str">
        <f>IF(NOT(ISBLANK($D49)),$X49 + COUNTIF(Tab!$H:$H,$W49) - 1,"")</f>
        <v/>
      </c>
      <c r="Z49" s="24" t="str">
        <f t="shared" si="2"/>
        <v/>
      </c>
      <c r="AB49" s="24" t="str">
        <f t="shared" si="7"/>
        <v/>
      </c>
      <c r="AC49" s="24" t="str">
        <f ca="1">IF(NOT(ISBLANK($E49)),MATCH($AB49,INDIRECT(CONCATENATE("Tab!$L$1:$L$",COUNTA(Tab!$N:$N))),0),"")</f>
        <v/>
      </c>
      <c r="AD49" s="24" t="str">
        <f>IF(NOT(ISBLANK($E49)),$AC49 + COUNTIF(Tab!$L:$L,$AB49) - 1,"")</f>
        <v/>
      </c>
      <c r="AE49" s="24" t="str">
        <f t="shared" si="3"/>
        <v/>
      </c>
      <c r="AF49" s="24" t="str">
        <f t="shared" si="8"/>
        <v/>
      </c>
      <c r="AG49" s="24" t="str">
        <f ca="1">IF(NOT(ISBLANK($F49)),MATCH($AF49,INDIRECT(CONCATENATE("Tab!$M$2:$M$",COUNTA(Tab!$M:$M))),0),"")</f>
        <v/>
      </c>
      <c r="AI49" s="24" t="str">
        <f ca="1">IF(NOT(ISBLANK($F49)),MATCH($AF49,INDIRECT(CONCATENATE("Tab!$Q$1:$Q$",COUNTA(Tab!$Q:$Q))),0),"")</f>
        <v/>
      </c>
      <c r="AJ49" s="24" t="str">
        <f>IF(NOT(ISBLANK($F49)),$AI49 + COUNTIF(Tab!$Q:$Q,$AF49) - 1,"")</f>
        <v/>
      </c>
      <c r="AK49" s="24" t="str">
        <f t="shared" si="4"/>
        <v/>
      </c>
      <c r="AM49" s="24" t="str">
        <f t="shared" si="9"/>
        <v/>
      </c>
      <c r="AN49" s="24" t="str">
        <f ca="1">IF(NOT(ISBLANK($H49)),MATCH($AM49,INDIRECT(CONCATENATE("Tab!$R$2:$R$",COUNTA(Tab!$R:$R))),0),"")</f>
        <v/>
      </c>
      <c r="AP49" s="24" t="str">
        <f t="shared" si="10"/>
        <v/>
      </c>
      <c r="AQ49" s="24" t="str">
        <f t="shared" si="11"/>
        <v/>
      </c>
      <c r="AR49" s="24" t="str">
        <f t="shared" si="12"/>
        <v/>
      </c>
      <c r="AS49" s="24" t="str">
        <f t="shared" si="13"/>
        <v/>
      </c>
    </row>
    <row r="50" spans="2:45" s="24" customFormat="1" ht="15.6" x14ac:dyDescent="0.3">
      <c r="B50" s="23">
        <v>34</v>
      </c>
      <c r="C50" s="27"/>
      <c r="D50" s="28"/>
      <c r="E50" s="28"/>
      <c r="F50" s="28"/>
      <c r="G50" s="36" t="str">
        <f ca="1">IFERROR(OFFSET(Tab!$M$1,$AG50,2,1,1),"")</f>
        <v/>
      </c>
      <c r="H50" s="28"/>
      <c r="I50" s="37" t="str">
        <f ca="1">IF(COUNTIF($AP50:$AS50,"X")=0,IFERROR(OFFSET(Tab!$T$1,$AN50,0,1,1),""),0)</f>
        <v/>
      </c>
      <c r="J50" s="48"/>
      <c r="K50" s="49"/>
      <c r="L50" s="47"/>
      <c r="M50" s="39">
        <v>1</v>
      </c>
      <c r="N50" s="37">
        <f t="shared" ca="1" si="0"/>
        <v>0</v>
      </c>
      <c r="O50" s="43">
        <v>0</v>
      </c>
      <c r="R50" s="24" t="str">
        <f t="shared" si="5"/>
        <v/>
      </c>
      <c r="S50" s="24" t="str">
        <f ca="1">IF(NOT(ISBLANK($C50)),MATCH($R50,INDIRECT(CONCATENATE("Tab!$D$1:$D$",COUNTA(Tab!$F:$F))),0),"")</f>
        <v/>
      </c>
      <c r="T50" s="24" t="str">
        <f>IF(NOT(ISBLANK($C50)),$S50 + COUNTIF(Tab!$D:$D,$R50) - 1,"")</f>
        <v/>
      </c>
      <c r="U50" s="24" t="str">
        <f t="shared" si="15"/>
        <v/>
      </c>
      <c r="W50" s="24" t="str">
        <f t="shared" si="6"/>
        <v/>
      </c>
      <c r="X50" s="24" t="str">
        <f ca="1">IF(NOT(ISBLANK($D50)),MATCH($W50,INDIRECT(CONCATENATE("Tab!$H$1:$H$",COUNTA(Tab!$J:$J))),0),"")</f>
        <v/>
      </c>
      <c r="Y50" s="24" t="str">
        <f>IF(NOT(ISBLANK($D50)),$X50 + COUNTIF(Tab!$H:$H,$W50) - 1,"")</f>
        <v/>
      </c>
      <c r="Z50" s="24" t="str">
        <f t="shared" si="2"/>
        <v/>
      </c>
      <c r="AB50" s="24" t="str">
        <f t="shared" si="7"/>
        <v/>
      </c>
      <c r="AC50" s="24" t="str">
        <f ca="1">IF(NOT(ISBLANK($E50)),MATCH($AB50,INDIRECT(CONCATENATE("Tab!$L$1:$L$",COUNTA(Tab!$N:$N))),0),"")</f>
        <v/>
      </c>
      <c r="AD50" s="24" t="str">
        <f>IF(NOT(ISBLANK($E50)),$AC50 + COUNTIF(Tab!$L:$L,$AB50) - 1,"")</f>
        <v/>
      </c>
      <c r="AE50" s="24" t="str">
        <f t="shared" si="3"/>
        <v/>
      </c>
      <c r="AF50" s="24" t="str">
        <f t="shared" si="8"/>
        <v/>
      </c>
      <c r="AG50" s="24" t="str">
        <f ca="1">IF(NOT(ISBLANK($F50)),MATCH($AF50,INDIRECT(CONCATENATE("Tab!$M$2:$M$",COUNTA(Tab!$M:$M))),0),"")</f>
        <v/>
      </c>
      <c r="AI50" s="24" t="str">
        <f ca="1">IF(NOT(ISBLANK($F50)),MATCH($AF50,INDIRECT(CONCATENATE("Tab!$Q$1:$Q$",COUNTA(Tab!$Q:$Q))),0),"")</f>
        <v/>
      </c>
      <c r="AJ50" s="24" t="str">
        <f>IF(NOT(ISBLANK($F50)),$AI50 + COUNTIF(Tab!$Q:$Q,$AF50) - 1,"")</f>
        <v/>
      </c>
      <c r="AK50" s="24" t="str">
        <f t="shared" si="4"/>
        <v/>
      </c>
      <c r="AM50" s="24" t="str">
        <f t="shared" si="9"/>
        <v/>
      </c>
      <c r="AN50" s="24" t="str">
        <f ca="1">IF(NOT(ISBLANK($H50)),MATCH($AM50,INDIRECT(CONCATENATE("Tab!$R$2:$R$",COUNTA(Tab!$R:$R))),0),"")</f>
        <v/>
      </c>
      <c r="AP50" s="24" t="str">
        <f t="shared" si="10"/>
        <v/>
      </c>
      <c r="AQ50" s="24" t="str">
        <f t="shared" si="11"/>
        <v/>
      </c>
      <c r="AR50" s="24" t="str">
        <f t="shared" si="12"/>
        <v/>
      </c>
      <c r="AS50" s="24" t="str">
        <f t="shared" si="13"/>
        <v/>
      </c>
    </row>
    <row r="51" spans="2:45" s="24" customFormat="1" ht="15.6" x14ac:dyDescent="0.3">
      <c r="B51" s="23">
        <v>35</v>
      </c>
      <c r="C51" s="27"/>
      <c r="D51" s="28"/>
      <c r="E51" s="28"/>
      <c r="F51" s="28"/>
      <c r="G51" s="36" t="str">
        <f ca="1">IFERROR(OFFSET(Tab!$M$1,$AG51,2,1,1),"")</f>
        <v/>
      </c>
      <c r="H51" s="28"/>
      <c r="I51" s="37" t="str">
        <f ca="1">IF(COUNTIF($AP51:$AS51,"X")=0,IFERROR(OFFSET(Tab!$T$1,$AN51,0,1,1),""),0)</f>
        <v/>
      </c>
      <c r="J51" s="48"/>
      <c r="K51" s="49"/>
      <c r="L51" s="47"/>
      <c r="M51" s="39">
        <v>1</v>
      </c>
      <c r="N51" s="37">
        <f t="shared" ca="1" si="0"/>
        <v>0</v>
      </c>
      <c r="O51" s="43">
        <v>0</v>
      </c>
      <c r="R51" s="24" t="str">
        <f t="shared" si="5"/>
        <v/>
      </c>
      <c r="S51" s="24" t="str">
        <f ca="1">IF(NOT(ISBLANK($C51)),MATCH($R51,INDIRECT(CONCATENATE("Tab!$D$1:$D$",COUNTA(Tab!$F:$F))),0),"")</f>
        <v/>
      </c>
      <c r="T51" s="24" t="str">
        <f>IF(NOT(ISBLANK($C51)),$S51 + COUNTIF(Tab!$D:$D,$R51) - 1,"")</f>
        <v/>
      </c>
      <c r="U51" s="24" t="str">
        <f t="shared" si="15"/>
        <v/>
      </c>
      <c r="W51" s="24" t="str">
        <f t="shared" si="6"/>
        <v/>
      </c>
      <c r="X51" s="24" t="str">
        <f ca="1">IF(NOT(ISBLANK($D51)),MATCH($W51,INDIRECT(CONCATENATE("Tab!$H$1:$H$",COUNTA(Tab!$J:$J))),0),"")</f>
        <v/>
      </c>
      <c r="Y51" s="24" t="str">
        <f>IF(NOT(ISBLANK($D51)),$X51 + COUNTIF(Tab!$H:$H,$W51) - 1,"")</f>
        <v/>
      </c>
      <c r="Z51" s="24" t="str">
        <f t="shared" si="2"/>
        <v/>
      </c>
      <c r="AB51" s="24" t="str">
        <f t="shared" si="7"/>
        <v/>
      </c>
      <c r="AC51" s="24" t="str">
        <f ca="1">IF(NOT(ISBLANK($E51)),MATCH($AB51,INDIRECT(CONCATENATE("Tab!$L$1:$L$",COUNTA(Tab!$N:$N))),0),"")</f>
        <v/>
      </c>
      <c r="AD51" s="24" t="str">
        <f>IF(NOT(ISBLANK($E51)),$AC51 + COUNTIF(Tab!$L:$L,$AB51) - 1,"")</f>
        <v/>
      </c>
      <c r="AE51" s="24" t="str">
        <f t="shared" si="3"/>
        <v/>
      </c>
      <c r="AF51" s="24" t="str">
        <f t="shared" si="8"/>
        <v/>
      </c>
      <c r="AG51" s="24" t="str">
        <f ca="1">IF(NOT(ISBLANK($F51)),MATCH($AF51,INDIRECT(CONCATENATE("Tab!$M$2:$M$",COUNTA(Tab!$M:$M))),0),"")</f>
        <v/>
      </c>
      <c r="AI51" s="24" t="str">
        <f ca="1">IF(NOT(ISBLANK($F51)),MATCH($AF51,INDIRECT(CONCATENATE("Tab!$Q$1:$Q$",COUNTA(Tab!$Q:$Q))),0),"")</f>
        <v/>
      </c>
      <c r="AJ51" s="24" t="str">
        <f>IF(NOT(ISBLANK($F51)),$AI51 + COUNTIF(Tab!$Q:$Q,$AF51) - 1,"")</f>
        <v/>
      </c>
      <c r="AK51" s="24" t="str">
        <f t="shared" si="4"/>
        <v/>
      </c>
      <c r="AM51" s="24" t="str">
        <f t="shared" si="9"/>
        <v/>
      </c>
      <c r="AN51" s="24" t="str">
        <f ca="1">IF(NOT(ISBLANK($H51)),MATCH($AM51,INDIRECT(CONCATENATE("Tab!$R$2:$R$",COUNTA(Tab!$R:$R))),0),"")</f>
        <v/>
      </c>
      <c r="AP51" s="24" t="str">
        <f t="shared" si="10"/>
        <v/>
      </c>
      <c r="AQ51" s="24" t="str">
        <f t="shared" si="11"/>
        <v/>
      </c>
      <c r="AR51" s="24" t="str">
        <f t="shared" si="12"/>
        <v/>
      </c>
      <c r="AS51" s="24" t="str">
        <f t="shared" si="13"/>
        <v/>
      </c>
    </row>
    <row r="52" spans="2:45" s="24" customFormat="1" ht="15.6" x14ac:dyDescent="0.3">
      <c r="B52" s="23">
        <v>36</v>
      </c>
      <c r="C52" s="27"/>
      <c r="D52" s="28"/>
      <c r="E52" s="28"/>
      <c r="F52" s="28"/>
      <c r="G52" s="36" t="str">
        <f ca="1">IFERROR(OFFSET(Tab!$M$1,$AG52,2,1,1),"")</f>
        <v/>
      </c>
      <c r="H52" s="28"/>
      <c r="I52" s="37" t="str">
        <f ca="1">IF(COUNTIF($AP52:$AS52,"X")=0,IFERROR(OFFSET(Tab!$T$1,$AN52,0,1,1),""),0)</f>
        <v/>
      </c>
      <c r="J52" s="48"/>
      <c r="K52" s="49"/>
      <c r="L52" s="47"/>
      <c r="M52" s="39">
        <v>1</v>
      </c>
      <c r="N52" s="37">
        <f t="shared" ca="1" si="0"/>
        <v>0</v>
      </c>
      <c r="O52" s="43">
        <v>0</v>
      </c>
      <c r="R52" s="24" t="str">
        <f t="shared" si="5"/>
        <v/>
      </c>
      <c r="S52" s="24" t="str">
        <f ca="1">IF(NOT(ISBLANK($C52)),MATCH($R52,INDIRECT(CONCATENATE("Tab!$D$1:$D$",COUNTA(Tab!$F:$F))),0),"")</f>
        <v/>
      </c>
      <c r="T52" s="24" t="str">
        <f>IF(NOT(ISBLANK($C52)),$S52 + COUNTIF(Tab!$D:$D,$R52) - 1,"")</f>
        <v/>
      </c>
      <c r="U52" s="24" t="str">
        <f t="shared" si="15"/>
        <v/>
      </c>
      <c r="W52" s="24" t="str">
        <f t="shared" si="6"/>
        <v/>
      </c>
      <c r="X52" s="24" t="str">
        <f ca="1">IF(NOT(ISBLANK($D52)),MATCH($W52,INDIRECT(CONCATENATE("Tab!$H$1:$H$",COUNTA(Tab!$J:$J))),0),"")</f>
        <v/>
      </c>
      <c r="Y52" s="24" t="str">
        <f>IF(NOT(ISBLANK($D52)),$X52 + COUNTIF(Tab!$H:$H,$W52) - 1,"")</f>
        <v/>
      </c>
      <c r="Z52" s="24" t="str">
        <f t="shared" si="2"/>
        <v/>
      </c>
      <c r="AB52" s="24" t="str">
        <f t="shared" si="7"/>
        <v/>
      </c>
      <c r="AC52" s="24" t="str">
        <f ca="1">IF(NOT(ISBLANK($E52)),MATCH($AB52,INDIRECT(CONCATENATE("Tab!$L$1:$L$",COUNTA(Tab!$N:$N))),0),"")</f>
        <v/>
      </c>
      <c r="AD52" s="24" t="str">
        <f>IF(NOT(ISBLANK($E52)),$AC52 + COUNTIF(Tab!$L:$L,$AB52) - 1,"")</f>
        <v/>
      </c>
      <c r="AE52" s="24" t="str">
        <f t="shared" si="3"/>
        <v/>
      </c>
      <c r="AF52" s="24" t="str">
        <f t="shared" si="8"/>
        <v/>
      </c>
      <c r="AG52" s="24" t="str">
        <f ca="1">IF(NOT(ISBLANK($F52)),MATCH($AF52,INDIRECT(CONCATENATE("Tab!$M$2:$M$",COUNTA(Tab!$M:$M))),0),"")</f>
        <v/>
      </c>
      <c r="AI52" s="24" t="str">
        <f ca="1">IF(NOT(ISBLANK($F52)),MATCH($AF52,INDIRECT(CONCATENATE("Tab!$Q$1:$Q$",COUNTA(Tab!$Q:$Q))),0),"")</f>
        <v/>
      </c>
      <c r="AJ52" s="24" t="str">
        <f>IF(NOT(ISBLANK($F52)),$AI52 + COUNTIF(Tab!$Q:$Q,$AF52) - 1,"")</f>
        <v/>
      </c>
      <c r="AK52" s="24" t="str">
        <f t="shared" si="4"/>
        <v/>
      </c>
      <c r="AM52" s="24" t="str">
        <f t="shared" si="9"/>
        <v/>
      </c>
      <c r="AN52" s="24" t="str">
        <f ca="1">IF(NOT(ISBLANK($H52)),MATCH($AM52,INDIRECT(CONCATENATE("Tab!$R$2:$R$",COUNTA(Tab!$R:$R))),0),"")</f>
        <v/>
      </c>
      <c r="AP52" s="24" t="str">
        <f t="shared" si="10"/>
        <v/>
      </c>
      <c r="AQ52" s="24" t="str">
        <f t="shared" si="11"/>
        <v/>
      </c>
      <c r="AR52" s="24" t="str">
        <f t="shared" si="12"/>
        <v/>
      </c>
      <c r="AS52" s="24" t="str">
        <f t="shared" si="13"/>
        <v/>
      </c>
    </row>
    <row r="53" spans="2:45" s="24" customFormat="1" ht="15.6" x14ac:dyDescent="0.3">
      <c r="B53" s="23">
        <v>37</v>
      </c>
      <c r="C53" s="27"/>
      <c r="D53" s="28"/>
      <c r="E53" s="28"/>
      <c r="F53" s="28"/>
      <c r="G53" s="36" t="str">
        <f ca="1">IFERROR(OFFSET(Tab!$M$1,$AG53,2,1,1),"")</f>
        <v/>
      </c>
      <c r="H53" s="28"/>
      <c r="I53" s="37" t="str">
        <f ca="1">IF(COUNTIF($AP53:$AS53,"X")=0,IFERROR(OFFSET(Tab!$T$1,$AN53,0,1,1),""),0)</f>
        <v/>
      </c>
      <c r="J53" s="48"/>
      <c r="K53" s="49"/>
      <c r="L53" s="47"/>
      <c r="M53" s="39">
        <v>1</v>
      </c>
      <c r="N53" s="37">
        <f t="shared" ca="1" si="0"/>
        <v>0</v>
      </c>
      <c r="O53" s="43">
        <v>0</v>
      </c>
      <c r="R53" s="24" t="str">
        <f t="shared" si="5"/>
        <v/>
      </c>
      <c r="S53" s="24" t="str">
        <f ca="1">IF(NOT(ISBLANK($C53)),MATCH($R53,INDIRECT(CONCATENATE("Tab!$D$1:$D$",COUNTA(Tab!$F:$F))),0),"")</f>
        <v/>
      </c>
      <c r="T53" s="24" t="str">
        <f>IF(NOT(ISBLANK($C53)),$S53 + COUNTIF(Tab!$D:$D,$R53) - 1,"")</f>
        <v/>
      </c>
      <c r="U53" s="24" t="str">
        <f t="shared" si="15"/>
        <v/>
      </c>
      <c r="W53" s="24" t="str">
        <f t="shared" si="6"/>
        <v/>
      </c>
      <c r="X53" s="24" t="str">
        <f ca="1">IF(NOT(ISBLANK($D53)),MATCH($W53,INDIRECT(CONCATENATE("Tab!$H$1:$H$",COUNTA(Tab!$J:$J))),0),"")</f>
        <v/>
      </c>
      <c r="Y53" s="24" t="str">
        <f>IF(NOT(ISBLANK($D53)),$X53 + COUNTIF(Tab!$H:$H,$W53) - 1,"")</f>
        <v/>
      </c>
      <c r="Z53" s="24" t="str">
        <f t="shared" si="2"/>
        <v/>
      </c>
      <c r="AB53" s="24" t="str">
        <f t="shared" si="7"/>
        <v/>
      </c>
      <c r="AC53" s="24" t="str">
        <f ca="1">IF(NOT(ISBLANK($E53)),MATCH($AB53,INDIRECT(CONCATENATE("Tab!$L$1:$L$",COUNTA(Tab!$N:$N))),0),"")</f>
        <v/>
      </c>
      <c r="AD53" s="24" t="str">
        <f>IF(NOT(ISBLANK($E53)),$AC53 + COUNTIF(Tab!$L:$L,$AB53) - 1,"")</f>
        <v/>
      </c>
      <c r="AE53" s="24" t="str">
        <f t="shared" si="3"/>
        <v/>
      </c>
      <c r="AF53" s="24" t="str">
        <f t="shared" si="8"/>
        <v/>
      </c>
      <c r="AG53" s="24" t="str">
        <f ca="1">IF(NOT(ISBLANK($F53)),MATCH($AF53,INDIRECT(CONCATENATE("Tab!$M$2:$M$",COUNTA(Tab!$M:$M))),0),"")</f>
        <v/>
      </c>
      <c r="AI53" s="24" t="str">
        <f ca="1">IF(NOT(ISBLANK($F53)),MATCH($AF53,INDIRECT(CONCATENATE("Tab!$Q$1:$Q$",COUNTA(Tab!$Q:$Q))),0),"")</f>
        <v/>
      </c>
      <c r="AJ53" s="24" t="str">
        <f>IF(NOT(ISBLANK($F53)),$AI53 + COUNTIF(Tab!$Q:$Q,$AF53) - 1,"")</f>
        <v/>
      </c>
      <c r="AK53" s="24" t="str">
        <f t="shared" si="4"/>
        <v/>
      </c>
      <c r="AM53" s="24" t="str">
        <f t="shared" si="9"/>
        <v/>
      </c>
      <c r="AN53" s="24" t="str">
        <f ca="1">IF(NOT(ISBLANK($H53)),MATCH($AM53,INDIRECT(CONCATENATE("Tab!$R$2:$R$",COUNTA(Tab!$R:$R))),0),"")</f>
        <v/>
      </c>
      <c r="AP53" s="24" t="str">
        <f t="shared" si="10"/>
        <v/>
      </c>
      <c r="AQ53" s="24" t="str">
        <f t="shared" si="11"/>
        <v/>
      </c>
      <c r="AR53" s="24" t="str">
        <f t="shared" si="12"/>
        <v/>
      </c>
      <c r="AS53" s="24" t="str">
        <f t="shared" si="13"/>
        <v/>
      </c>
    </row>
    <row r="54" spans="2:45" s="24" customFormat="1" ht="15.6" x14ac:dyDescent="0.3">
      <c r="B54" s="23">
        <v>38</v>
      </c>
      <c r="C54" s="27"/>
      <c r="D54" s="28"/>
      <c r="E54" s="28"/>
      <c r="F54" s="28"/>
      <c r="G54" s="36" t="str">
        <f ca="1">IFERROR(OFFSET(Tab!$M$1,$AG54,2,1,1),"")</f>
        <v/>
      </c>
      <c r="H54" s="28"/>
      <c r="I54" s="37" t="str">
        <f ca="1">IF(COUNTIF($AP54:$AS54,"X")=0,IFERROR(OFFSET(Tab!$T$1,$AN54,0,1,1),""),0)</f>
        <v/>
      </c>
      <c r="J54" s="48"/>
      <c r="K54" s="49"/>
      <c r="L54" s="47"/>
      <c r="M54" s="39">
        <v>1</v>
      </c>
      <c r="N54" s="37">
        <f t="shared" ca="1" si="0"/>
        <v>0</v>
      </c>
      <c r="O54" s="43">
        <v>0</v>
      </c>
      <c r="R54" s="24" t="str">
        <f t="shared" si="5"/>
        <v/>
      </c>
      <c r="S54" s="24" t="str">
        <f ca="1">IF(NOT(ISBLANK($C54)),MATCH($R54,INDIRECT(CONCATENATE("Tab!$D$1:$D$",COUNTA(Tab!$F:$F))),0),"")</f>
        <v/>
      </c>
      <c r="T54" s="24" t="str">
        <f>IF(NOT(ISBLANK($C54)),$S54 + COUNTIF(Tab!$D:$D,$R54) - 1,"")</f>
        <v/>
      </c>
      <c r="U54" s="24" t="str">
        <f t="shared" si="15"/>
        <v/>
      </c>
      <c r="W54" s="24" t="str">
        <f t="shared" si="6"/>
        <v/>
      </c>
      <c r="X54" s="24" t="str">
        <f ca="1">IF(NOT(ISBLANK($D54)),MATCH($W54,INDIRECT(CONCATENATE("Tab!$H$1:$H$",COUNTA(Tab!$J:$J))),0),"")</f>
        <v/>
      </c>
      <c r="Y54" s="24" t="str">
        <f>IF(NOT(ISBLANK($D54)),$X54 + COUNTIF(Tab!$H:$H,$W54) - 1,"")</f>
        <v/>
      </c>
      <c r="Z54" s="24" t="str">
        <f t="shared" si="2"/>
        <v/>
      </c>
      <c r="AB54" s="24" t="str">
        <f t="shared" si="7"/>
        <v/>
      </c>
      <c r="AC54" s="24" t="str">
        <f ca="1">IF(NOT(ISBLANK($E54)),MATCH($AB54,INDIRECT(CONCATENATE("Tab!$L$1:$L$",COUNTA(Tab!$N:$N))),0),"")</f>
        <v/>
      </c>
      <c r="AD54" s="24" t="str">
        <f>IF(NOT(ISBLANK($E54)),$AC54 + COUNTIF(Tab!$L:$L,$AB54) - 1,"")</f>
        <v/>
      </c>
      <c r="AE54" s="24" t="str">
        <f t="shared" si="3"/>
        <v/>
      </c>
      <c r="AF54" s="24" t="str">
        <f t="shared" si="8"/>
        <v/>
      </c>
      <c r="AG54" s="24" t="str">
        <f ca="1">IF(NOT(ISBLANK($F54)),MATCH($AF54,INDIRECT(CONCATENATE("Tab!$M$2:$M$",COUNTA(Tab!$M:$M))),0),"")</f>
        <v/>
      </c>
      <c r="AI54" s="24" t="str">
        <f ca="1">IF(NOT(ISBLANK($F54)),MATCH($AF54,INDIRECT(CONCATENATE("Tab!$Q$1:$Q$",COUNTA(Tab!$Q:$Q))),0),"")</f>
        <v/>
      </c>
      <c r="AJ54" s="24" t="str">
        <f>IF(NOT(ISBLANK($F54)),$AI54 + COUNTIF(Tab!$Q:$Q,$AF54) - 1,"")</f>
        <v/>
      </c>
      <c r="AK54" s="24" t="str">
        <f t="shared" si="4"/>
        <v/>
      </c>
      <c r="AM54" s="24" t="str">
        <f t="shared" si="9"/>
        <v/>
      </c>
      <c r="AN54" s="24" t="str">
        <f ca="1">IF(NOT(ISBLANK($H54)),MATCH($AM54,INDIRECT(CONCATENATE("Tab!$R$2:$R$",COUNTA(Tab!$R:$R))),0),"")</f>
        <v/>
      </c>
      <c r="AP54" s="24" t="str">
        <f t="shared" si="10"/>
        <v/>
      </c>
      <c r="AQ54" s="24" t="str">
        <f t="shared" si="11"/>
        <v/>
      </c>
      <c r="AR54" s="24" t="str">
        <f t="shared" si="12"/>
        <v/>
      </c>
      <c r="AS54" s="24" t="str">
        <f t="shared" si="13"/>
        <v/>
      </c>
    </row>
    <row r="55" spans="2:45" s="24" customFormat="1" ht="15.6" x14ac:dyDescent="0.3">
      <c r="B55" s="23">
        <v>39</v>
      </c>
      <c r="C55" s="27"/>
      <c r="D55" s="28"/>
      <c r="E55" s="28"/>
      <c r="F55" s="28"/>
      <c r="G55" s="36" t="str">
        <f ca="1">IFERROR(OFFSET(Tab!$M$1,$AG55,2,1,1),"")</f>
        <v/>
      </c>
      <c r="H55" s="28"/>
      <c r="I55" s="37" t="str">
        <f ca="1">IF(COUNTIF($AP55:$AS55,"X")=0,IFERROR(OFFSET(Tab!$T$1,$AN55,0,1,1),""),0)</f>
        <v/>
      </c>
      <c r="J55" s="48"/>
      <c r="K55" s="49"/>
      <c r="L55" s="47"/>
      <c r="M55" s="39">
        <v>1</v>
      </c>
      <c r="N55" s="37">
        <f t="shared" ca="1" si="0"/>
        <v>0</v>
      </c>
      <c r="O55" s="43">
        <v>0</v>
      </c>
      <c r="R55" s="24" t="str">
        <f t="shared" si="5"/>
        <v/>
      </c>
      <c r="S55" s="24" t="str">
        <f ca="1">IF(NOT(ISBLANK($C55)),MATCH($R55,INDIRECT(CONCATENATE("Tab!$D$1:$D$",COUNTA(Tab!$F:$F))),0),"")</f>
        <v/>
      </c>
      <c r="T55" s="24" t="str">
        <f>IF(NOT(ISBLANK($C55)),$S55 + COUNTIF(Tab!$D:$D,$R55) - 1,"")</f>
        <v/>
      </c>
      <c r="U55" s="24" t="str">
        <f t="shared" si="15"/>
        <v/>
      </c>
      <c r="W55" s="24" t="str">
        <f t="shared" si="6"/>
        <v/>
      </c>
      <c r="X55" s="24" t="str">
        <f ca="1">IF(NOT(ISBLANK($D55)),MATCH($W55,INDIRECT(CONCATENATE("Tab!$H$1:$H$",COUNTA(Tab!$J:$J))),0),"")</f>
        <v/>
      </c>
      <c r="Y55" s="24" t="str">
        <f>IF(NOT(ISBLANK($D55)),$X55 + COUNTIF(Tab!$H:$H,$W55) - 1,"")</f>
        <v/>
      </c>
      <c r="Z55" s="24" t="str">
        <f t="shared" si="2"/>
        <v/>
      </c>
      <c r="AB55" s="24" t="str">
        <f t="shared" si="7"/>
        <v/>
      </c>
      <c r="AC55" s="24" t="str">
        <f ca="1">IF(NOT(ISBLANK($E55)),MATCH($AB55,INDIRECT(CONCATENATE("Tab!$L$1:$L$",COUNTA(Tab!$N:$N))),0),"")</f>
        <v/>
      </c>
      <c r="AD55" s="24" t="str">
        <f>IF(NOT(ISBLANK($E55)),$AC55 + COUNTIF(Tab!$L:$L,$AB55) - 1,"")</f>
        <v/>
      </c>
      <c r="AE55" s="24" t="str">
        <f t="shared" si="3"/>
        <v/>
      </c>
      <c r="AF55" s="24" t="str">
        <f t="shared" si="8"/>
        <v/>
      </c>
      <c r="AG55" s="24" t="str">
        <f ca="1">IF(NOT(ISBLANK($F55)),MATCH($AF55,INDIRECT(CONCATENATE("Tab!$M$2:$M$",COUNTA(Tab!$M:$M))),0),"")</f>
        <v/>
      </c>
      <c r="AI55" s="24" t="str">
        <f ca="1">IF(NOT(ISBLANK($F55)),MATCH($AF55,INDIRECT(CONCATENATE("Tab!$Q$1:$Q$",COUNTA(Tab!$Q:$Q))),0),"")</f>
        <v/>
      </c>
      <c r="AJ55" s="24" t="str">
        <f>IF(NOT(ISBLANK($F55)),$AI55 + COUNTIF(Tab!$Q:$Q,$AF55) - 1,"")</f>
        <v/>
      </c>
      <c r="AK55" s="24" t="str">
        <f t="shared" si="4"/>
        <v/>
      </c>
      <c r="AM55" s="24" t="str">
        <f t="shared" si="9"/>
        <v/>
      </c>
      <c r="AN55" s="24" t="str">
        <f ca="1">IF(NOT(ISBLANK($H55)),MATCH($AM55,INDIRECT(CONCATENATE("Tab!$R$2:$R$",COUNTA(Tab!$R:$R))),0),"")</f>
        <v/>
      </c>
      <c r="AP55" s="24" t="str">
        <f t="shared" si="10"/>
        <v/>
      </c>
      <c r="AQ55" s="24" t="str">
        <f t="shared" si="11"/>
        <v/>
      </c>
      <c r="AR55" s="24" t="str">
        <f t="shared" si="12"/>
        <v/>
      </c>
      <c r="AS55" s="24" t="str">
        <f t="shared" si="13"/>
        <v/>
      </c>
    </row>
    <row r="56" spans="2:45" s="24" customFormat="1" ht="15.6" x14ac:dyDescent="0.3">
      <c r="B56" s="23">
        <v>40</v>
      </c>
      <c r="C56" s="27"/>
      <c r="D56" s="28"/>
      <c r="E56" s="28"/>
      <c r="F56" s="28"/>
      <c r="G56" s="36" t="str">
        <f ca="1">IFERROR(OFFSET(Tab!$M$1,$AG56,2,1,1),"")</f>
        <v/>
      </c>
      <c r="H56" s="28"/>
      <c r="I56" s="37" t="str">
        <f ca="1">IF(COUNTIF($AP56:$AS56,"X")=0,IFERROR(OFFSET(Tab!$T$1,$AN56,0,1,1),""),0)</f>
        <v/>
      </c>
      <c r="J56" s="48"/>
      <c r="K56" s="49"/>
      <c r="L56" s="47"/>
      <c r="M56" s="39">
        <v>1</v>
      </c>
      <c r="N56" s="37">
        <f t="shared" ca="1" si="0"/>
        <v>0</v>
      </c>
      <c r="O56" s="43">
        <v>0</v>
      </c>
      <c r="R56" s="24" t="str">
        <f t="shared" si="5"/>
        <v/>
      </c>
      <c r="S56" s="24" t="str">
        <f ca="1">IF(NOT(ISBLANK($C56)),MATCH($R56,INDIRECT(CONCATENATE("Tab!$D$1:$D$",COUNTA(Tab!$F:$F))),0),"")</f>
        <v/>
      </c>
      <c r="T56" s="24" t="str">
        <f>IF(NOT(ISBLANK($C56)),$S56 + COUNTIF(Tab!$D:$D,$R56) - 1,"")</f>
        <v/>
      </c>
      <c r="U56" s="24" t="str">
        <f t="shared" si="15"/>
        <v/>
      </c>
      <c r="W56" s="24" t="str">
        <f t="shared" si="6"/>
        <v/>
      </c>
      <c r="X56" s="24" t="str">
        <f ca="1">IF(NOT(ISBLANK($D56)),MATCH($W56,INDIRECT(CONCATENATE("Tab!$H$1:$H$",COUNTA(Tab!$J:$J))),0),"")</f>
        <v/>
      </c>
      <c r="Y56" s="24" t="str">
        <f>IF(NOT(ISBLANK($D56)),$X56 + COUNTIF(Tab!$H:$H,$W56) - 1,"")</f>
        <v/>
      </c>
      <c r="Z56" s="24" t="str">
        <f t="shared" si="2"/>
        <v/>
      </c>
      <c r="AB56" s="24" t="str">
        <f t="shared" si="7"/>
        <v/>
      </c>
      <c r="AC56" s="24" t="str">
        <f ca="1">IF(NOT(ISBLANK($E56)),MATCH($AB56,INDIRECT(CONCATENATE("Tab!$L$1:$L$",COUNTA(Tab!$N:$N))),0),"")</f>
        <v/>
      </c>
      <c r="AD56" s="24" t="str">
        <f>IF(NOT(ISBLANK($E56)),$AC56 + COUNTIF(Tab!$L:$L,$AB56) - 1,"")</f>
        <v/>
      </c>
      <c r="AE56" s="24" t="str">
        <f t="shared" si="3"/>
        <v/>
      </c>
      <c r="AF56" s="24" t="str">
        <f t="shared" si="8"/>
        <v/>
      </c>
      <c r="AG56" s="24" t="str">
        <f ca="1">IF(NOT(ISBLANK($F56)),MATCH($AF56,INDIRECT(CONCATENATE("Tab!$M$2:$M$",COUNTA(Tab!$M:$M))),0),"")</f>
        <v/>
      </c>
      <c r="AI56" s="24" t="str">
        <f ca="1">IF(NOT(ISBLANK($F56)),MATCH($AF56,INDIRECT(CONCATENATE("Tab!$Q$1:$Q$",COUNTA(Tab!$Q:$Q))),0),"")</f>
        <v/>
      </c>
      <c r="AJ56" s="24" t="str">
        <f>IF(NOT(ISBLANK($F56)),$AI56 + COUNTIF(Tab!$Q:$Q,$AF56) - 1,"")</f>
        <v/>
      </c>
      <c r="AK56" s="24" t="str">
        <f t="shared" si="4"/>
        <v/>
      </c>
      <c r="AM56" s="24" t="str">
        <f t="shared" si="9"/>
        <v/>
      </c>
      <c r="AN56" s="24" t="str">
        <f ca="1">IF(NOT(ISBLANK($H56)),MATCH($AM56,INDIRECT(CONCATENATE("Tab!$R$2:$R$",COUNTA(Tab!$R:$R))),0),"")</f>
        <v/>
      </c>
      <c r="AP56" s="24" t="str">
        <f t="shared" si="10"/>
        <v/>
      </c>
      <c r="AQ56" s="24" t="str">
        <f t="shared" si="11"/>
        <v/>
      </c>
      <c r="AR56" s="24" t="str">
        <f t="shared" si="12"/>
        <v/>
      </c>
      <c r="AS56" s="24" t="str">
        <f t="shared" si="13"/>
        <v/>
      </c>
    </row>
    <row r="57" spans="2:45" s="24" customFormat="1" ht="15.6" x14ac:dyDescent="0.3">
      <c r="B57" s="23">
        <v>41</v>
      </c>
      <c r="C57" s="27"/>
      <c r="D57" s="28"/>
      <c r="E57" s="28"/>
      <c r="F57" s="28"/>
      <c r="G57" s="36" t="str">
        <f ca="1">IFERROR(OFFSET(Tab!$M$1,$AG57,2,1,1),"")</f>
        <v/>
      </c>
      <c r="H57" s="28"/>
      <c r="I57" s="37" t="str">
        <f ca="1">IF(COUNTIF($AP57:$AS57,"X")=0,IFERROR(OFFSET(Tab!$T$1,$AN57,0,1,1),""),0)</f>
        <v/>
      </c>
      <c r="J57" s="48"/>
      <c r="K57" s="49"/>
      <c r="L57" s="47"/>
      <c r="M57" s="39">
        <v>1</v>
      </c>
      <c r="N57" s="37">
        <f t="shared" ca="1" si="0"/>
        <v>0</v>
      </c>
      <c r="O57" s="43">
        <v>0</v>
      </c>
      <c r="R57" s="24" t="str">
        <f t="shared" si="5"/>
        <v/>
      </c>
      <c r="S57" s="24" t="str">
        <f ca="1">IF(NOT(ISBLANK($C57)),MATCH($R57,INDIRECT(CONCATENATE("Tab!$D$1:$D$",COUNTA(Tab!$F:$F))),0),"")</f>
        <v/>
      </c>
      <c r="T57" s="24" t="str">
        <f>IF(NOT(ISBLANK($C57)),$S57 + COUNTIF(Tab!$D:$D,$R57) - 1,"")</f>
        <v/>
      </c>
      <c r="U57" s="24" t="str">
        <f t="shared" si="15"/>
        <v/>
      </c>
      <c r="W57" s="24" t="str">
        <f t="shared" si="6"/>
        <v/>
      </c>
      <c r="X57" s="24" t="str">
        <f ca="1">IF(NOT(ISBLANK($D57)),MATCH($W57,INDIRECT(CONCATENATE("Tab!$H$1:$H$",COUNTA(Tab!$J:$J))),0),"")</f>
        <v/>
      </c>
      <c r="Y57" s="24" t="str">
        <f>IF(NOT(ISBLANK($D57)),$X57 + COUNTIF(Tab!$H:$H,$W57) - 1,"")</f>
        <v/>
      </c>
      <c r="Z57" s="24" t="str">
        <f t="shared" si="2"/>
        <v/>
      </c>
      <c r="AB57" s="24" t="str">
        <f t="shared" si="7"/>
        <v/>
      </c>
      <c r="AC57" s="24" t="str">
        <f ca="1">IF(NOT(ISBLANK($E57)),MATCH($AB57,INDIRECT(CONCATENATE("Tab!$L$1:$L$",COUNTA(Tab!$N:$N))),0),"")</f>
        <v/>
      </c>
      <c r="AD57" s="24" t="str">
        <f>IF(NOT(ISBLANK($E57)),$AC57 + COUNTIF(Tab!$L:$L,$AB57) - 1,"")</f>
        <v/>
      </c>
      <c r="AE57" s="24" t="str">
        <f t="shared" si="3"/>
        <v/>
      </c>
      <c r="AF57" s="24" t="str">
        <f t="shared" si="8"/>
        <v/>
      </c>
      <c r="AG57" s="24" t="str">
        <f ca="1">IF(NOT(ISBLANK($F57)),MATCH($AF57,INDIRECT(CONCATENATE("Tab!$M$2:$M$",COUNTA(Tab!$M:$M))),0),"")</f>
        <v/>
      </c>
      <c r="AI57" s="24" t="str">
        <f ca="1">IF(NOT(ISBLANK($F57)),MATCH($AF57,INDIRECT(CONCATENATE("Tab!$Q$1:$Q$",COUNTA(Tab!$Q:$Q))),0),"")</f>
        <v/>
      </c>
      <c r="AJ57" s="24" t="str">
        <f>IF(NOT(ISBLANK($F57)),$AI57 + COUNTIF(Tab!$Q:$Q,$AF57) - 1,"")</f>
        <v/>
      </c>
      <c r="AK57" s="24" t="str">
        <f t="shared" si="4"/>
        <v/>
      </c>
      <c r="AM57" s="24" t="str">
        <f t="shared" si="9"/>
        <v/>
      </c>
      <c r="AN57" s="24" t="str">
        <f ca="1">IF(NOT(ISBLANK($H57)),MATCH($AM57,INDIRECT(CONCATENATE("Tab!$R$2:$R$",COUNTA(Tab!$R:$R))),0),"")</f>
        <v/>
      </c>
      <c r="AP57" s="24" t="str">
        <f t="shared" si="10"/>
        <v/>
      </c>
      <c r="AQ57" s="24" t="str">
        <f t="shared" si="11"/>
        <v/>
      </c>
      <c r="AR57" s="24" t="str">
        <f t="shared" si="12"/>
        <v/>
      </c>
      <c r="AS57" s="24" t="str">
        <f t="shared" si="13"/>
        <v/>
      </c>
    </row>
    <row r="58" spans="2:45" s="24" customFormat="1" ht="15.6" x14ac:dyDescent="0.3">
      <c r="B58" s="23">
        <v>42</v>
      </c>
      <c r="C58" s="27"/>
      <c r="D58" s="28"/>
      <c r="E58" s="28"/>
      <c r="F58" s="28"/>
      <c r="G58" s="36" t="str">
        <f ca="1">IFERROR(OFFSET(Tab!$M$1,$AG58,2,1,1),"")</f>
        <v/>
      </c>
      <c r="H58" s="28"/>
      <c r="I58" s="37" t="str">
        <f ca="1">IF(COUNTIF($AP58:$AS58,"X")=0,IFERROR(OFFSET(Tab!$T$1,$AN58,0,1,1),""),0)</f>
        <v/>
      </c>
      <c r="J58" s="48"/>
      <c r="K58" s="49"/>
      <c r="L58" s="47"/>
      <c r="M58" s="39">
        <v>1</v>
      </c>
      <c r="N58" s="37">
        <f t="shared" ca="1" si="0"/>
        <v>0</v>
      </c>
      <c r="O58" s="43">
        <v>0</v>
      </c>
      <c r="R58" s="24" t="str">
        <f t="shared" si="5"/>
        <v/>
      </c>
      <c r="S58" s="24" t="str">
        <f ca="1">IF(NOT(ISBLANK($C58)),MATCH($R58,INDIRECT(CONCATENATE("Tab!$D$1:$D$",COUNTA(Tab!$F:$F))),0),"")</f>
        <v/>
      </c>
      <c r="T58" s="24" t="str">
        <f>IF(NOT(ISBLANK($C58)),$S58 + COUNTIF(Tab!$D:$D,$R58) - 1,"")</f>
        <v/>
      </c>
      <c r="U58" s="24" t="str">
        <f t="shared" si="15"/>
        <v/>
      </c>
      <c r="W58" s="24" t="str">
        <f t="shared" si="6"/>
        <v/>
      </c>
      <c r="X58" s="24" t="str">
        <f ca="1">IF(NOT(ISBLANK($D58)),MATCH($W58,INDIRECT(CONCATENATE("Tab!$H$1:$H$",COUNTA(Tab!$J:$J))),0),"")</f>
        <v/>
      </c>
      <c r="Y58" s="24" t="str">
        <f>IF(NOT(ISBLANK($D58)),$X58 + COUNTIF(Tab!$H:$H,$W58) - 1,"")</f>
        <v/>
      </c>
      <c r="Z58" s="24" t="str">
        <f t="shared" si="2"/>
        <v/>
      </c>
      <c r="AB58" s="24" t="str">
        <f t="shared" si="7"/>
        <v/>
      </c>
      <c r="AC58" s="24" t="str">
        <f ca="1">IF(NOT(ISBLANK($E58)),MATCH($AB58,INDIRECT(CONCATENATE("Tab!$L$1:$L$",COUNTA(Tab!$N:$N))),0),"")</f>
        <v/>
      </c>
      <c r="AD58" s="24" t="str">
        <f>IF(NOT(ISBLANK($E58)),$AC58 + COUNTIF(Tab!$L:$L,$AB58) - 1,"")</f>
        <v/>
      </c>
      <c r="AE58" s="24" t="str">
        <f t="shared" si="3"/>
        <v/>
      </c>
      <c r="AF58" s="24" t="str">
        <f t="shared" si="8"/>
        <v/>
      </c>
      <c r="AG58" s="24" t="str">
        <f ca="1">IF(NOT(ISBLANK($F58)),MATCH($AF58,INDIRECT(CONCATENATE("Tab!$M$2:$M$",COUNTA(Tab!$M:$M))),0),"")</f>
        <v/>
      </c>
      <c r="AI58" s="24" t="str">
        <f ca="1">IF(NOT(ISBLANK($F58)),MATCH($AF58,INDIRECT(CONCATENATE("Tab!$Q$1:$Q$",COUNTA(Tab!$Q:$Q))),0),"")</f>
        <v/>
      </c>
      <c r="AJ58" s="24" t="str">
        <f>IF(NOT(ISBLANK($F58)),$AI58 + COUNTIF(Tab!$Q:$Q,$AF58) - 1,"")</f>
        <v/>
      </c>
      <c r="AK58" s="24" t="str">
        <f t="shared" si="4"/>
        <v/>
      </c>
      <c r="AM58" s="24" t="str">
        <f t="shared" si="9"/>
        <v/>
      </c>
      <c r="AN58" s="24" t="str">
        <f ca="1">IF(NOT(ISBLANK($H58)),MATCH($AM58,INDIRECT(CONCATENATE("Tab!$R$2:$R$",COUNTA(Tab!$R:$R))),0),"")</f>
        <v/>
      </c>
      <c r="AP58" s="24" t="str">
        <f t="shared" si="10"/>
        <v/>
      </c>
      <c r="AQ58" s="24" t="str">
        <f t="shared" si="11"/>
        <v/>
      </c>
      <c r="AR58" s="24" t="str">
        <f t="shared" si="12"/>
        <v/>
      </c>
      <c r="AS58" s="24" t="str">
        <f t="shared" si="13"/>
        <v/>
      </c>
    </row>
    <row r="59" spans="2:45" s="24" customFormat="1" ht="15.6" x14ac:dyDescent="0.3">
      <c r="B59" s="23">
        <v>43</v>
      </c>
      <c r="C59" s="27"/>
      <c r="D59" s="28"/>
      <c r="E59" s="28"/>
      <c r="F59" s="28"/>
      <c r="G59" s="36" t="str">
        <f ca="1">IFERROR(OFFSET(Tab!$M$1,$AG59,2,1,1),"")</f>
        <v/>
      </c>
      <c r="H59" s="28"/>
      <c r="I59" s="37" t="str">
        <f ca="1">IF(COUNTIF($AP59:$AS59,"X")=0,IFERROR(OFFSET(Tab!$T$1,$AN59,0,1,1),""),0)</f>
        <v/>
      </c>
      <c r="J59" s="48"/>
      <c r="K59" s="49"/>
      <c r="L59" s="47"/>
      <c r="M59" s="39">
        <v>1</v>
      </c>
      <c r="N59" s="37">
        <f t="shared" ca="1" si="0"/>
        <v>0</v>
      </c>
      <c r="O59" s="43">
        <v>0</v>
      </c>
      <c r="R59" s="24" t="str">
        <f t="shared" si="5"/>
        <v/>
      </c>
      <c r="S59" s="24" t="str">
        <f ca="1">IF(NOT(ISBLANK($C59)),MATCH($R59,INDIRECT(CONCATENATE("Tab!$D$1:$D$",COUNTA(Tab!$F:$F))),0),"")</f>
        <v/>
      </c>
      <c r="T59" s="24" t="str">
        <f>IF(NOT(ISBLANK($C59)),$S59 + COUNTIF(Tab!$D:$D,$R59) - 1,"")</f>
        <v/>
      </c>
      <c r="U59" s="24" t="str">
        <f t="shared" si="15"/>
        <v/>
      </c>
      <c r="W59" s="24" t="str">
        <f t="shared" si="6"/>
        <v/>
      </c>
      <c r="X59" s="24" t="str">
        <f ca="1">IF(NOT(ISBLANK($D59)),MATCH($W59,INDIRECT(CONCATENATE("Tab!$H$1:$H$",COUNTA(Tab!$J:$J))),0),"")</f>
        <v/>
      </c>
      <c r="Y59" s="24" t="str">
        <f>IF(NOT(ISBLANK($D59)),$X59 + COUNTIF(Tab!$H:$H,$W59) - 1,"")</f>
        <v/>
      </c>
      <c r="Z59" s="24" t="str">
        <f t="shared" si="2"/>
        <v/>
      </c>
      <c r="AB59" s="24" t="str">
        <f t="shared" si="7"/>
        <v/>
      </c>
      <c r="AC59" s="24" t="str">
        <f ca="1">IF(NOT(ISBLANK($E59)),MATCH($AB59,INDIRECT(CONCATENATE("Tab!$L$1:$L$",COUNTA(Tab!$N:$N))),0),"")</f>
        <v/>
      </c>
      <c r="AD59" s="24" t="str">
        <f>IF(NOT(ISBLANK($E59)),$AC59 + COUNTIF(Tab!$L:$L,$AB59) - 1,"")</f>
        <v/>
      </c>
      <c r="AE59" s="24" t="str">
        <f t="shared" si="3"/>
        <v/>
      </c>
      <c r="AF59" s="24" t="str">
        <f t="shared" si="8"/>
        <v/>
      </c>
      <c r="AG59" s="24" t="str">
        <f ca="1">IF(NOT(ISBLANK($F59)),MATCH($AF59,INDIRECT(CONCATENATE("Tab!$M$2:$M$",COUNTA(Tab!$M:$M))),0),"")</f>
        <v/>
      </c>
      <c r="AI59" s="24" t="str">
        <f ca="1">IF(NOT(ISBLANK($F59)),MATCH($AF59,INDIRECT(CONCATENATE("Tab!$Q$1:$Q$",COUNTA(Tab!$Q:$Q))),0),"")</f>
        <v/>
      </c>
      <c r="AJ59" s="24" t="str">
        <f>IF(NOT(ISBLANK($F59)),$AI59 + COUNTIF(Tab!$Q:$Q,$AF59) - 1,"")</f>
        <v/>
      </c>
      <c r="AK59" s="24" t="str">
        <f t="shared" si="4"/>
        <v/>
      </c>
      <c r="AM59" s="24" t="str">
        <f t="shared" si="9"/>
        <v/>
      </c>
      <c r="AN59" s="24" t="str">
        <f ca="1">IF(NOT(ISBLANK($H59)),MATCH($AM59,INDIRECT(CONCATENATE("Tab!$R$2:$R$",COUNTA(Tab!$R:$R))),0),"")</f>
        <v/>
      </c>
      <c r="AP59" s="24" t="str">
        <f t="shared" si="10"/>
        <v/>
      </c>
      <c r="AQ59" s="24" t="str">
        <f t="shared" si="11"/>
        <v/>
      </c>
      <c r="AR59" s="24" t="str">
        <f t="shared" si="12"/>
        <v/>
      </c>
      <c r="AS59" s="24" t="str">
        <f t="shared" si="13"/>
        <v/>
      </c>
    </row>
    <row r="60" spans="2:45" s="24" customFormat="1" ht="15.6" x14ac:dyDescent="0.3">
      <c r="B60" s="23">
        <v>44</v>
      </c>
      <c r="C60" s="27"/>
      <c r="D60" s="28"/>
      <c r="E60" s="28"/>
      <c r="F60" s="28"/>
      <c r="G60" s="36" t="str">
        <f ca="1">IFERROR(OFFSET(Tab!$M$1,$AG60,2,1,1),"")</f>
        <v/>
      </c>
      <c r="H60" s="28"/>
      <c r="I60" s="37" t="str">
        <f ca="1">IF(COUNTIF($AP60:$AS60,"X")=0,IFERROR(OFFSET(Tab!$T$1,$AN60,0,1,1),""),0)</f>
        <v/>
      </c>
      <c r="J60" s="48"/>
      <c r="K60" s="49"/>
      <c r="L60" s="47"/>
      <c r="M60" s="39">
        <v>1</v>
      </c>
      <c r="N60" s="37">
        <f t="shared" ca="1" si="0"/>
        <v>0</v>
      </c>
      <c r="O60" s="43">
        <v>0</v>
      </c>
      <c r="R60" s="24" t="str">
        <f t="shared" si="5"/>
        <v/>
      </c>
      <c r="S60" s="24" t="str">
        <f ca="1">IF(NOT(ISBLANK($C60)),MATCH($R60,INDIRECT(CONCATENATE("Tab!$D$1:$D$",COUNTA(Tab!$F:$F))),0),"")</f>
        <v/>
      </c>
      <c r="T60" s="24" t="str">
        <f>IF(NOT(ISBLANK($C60)),$S60 + COUNTIF(Tab!$D:$D,$R60) - 1,"")</f>
        <v/>
      </c>
      <c r="U60" s="24" t="str">
        <f t="shared" si="15"/>
        <v/>
      </c>
      <c r="W60" s="24" t="str">
        <f t="shared" si="6"/>
        <v/>
      </c>
      <c r="X60" s="24" t="str">
        <f ca="1">IF(NOT(ISBLANK($D60)),MATCH($W60,INDIRECT(CONCATENATE("Tab!$H$1:$H$",COUNTA(Tab!$J:$J))),0),"")</f>
        <v/>
      </c>
      <c r="Y60" s="24" t="str">
        <f>IF(NOT(ISBLANK($D60)),$X60 + COUNTIF(Tab!$H:$H,$W60) - 1,"")</f>
        <v/>
      </c>
      <c r="Z60" s="24" t="str">
        <f t="shared" si="2"/>
        <v/>
      </c>
      <c r="AB60" s="24" t="str">
        <f t="shared" si="7"/>
        <v/>
      </c>
      <c r="AC60" s="24" t="str">
        <f ca="1">IF(NOT(ISBLANK($E60)),MATCH($AB60,INDIRECT(CONCATENATE("Tab!$L$1:$L$",COUNTA(Tab!$N:$N))),0),"")</f>
        <v/>
      </c>
      <c r="AD60" s="24" t="str">
        <f>IF(NOT(ISBLANK($E60)),$AC60 + COUNTIF(Tab!$L:$L,$AB60) - 1,"")</f>
        <v/>
      </c>
      <c r="AE60" s="24" t="str">
        <f t="shared" si="3"/>
        <v/>
      </c>
      <c r="AF60" s="24" t="str">
        <f t="shared" si="8"/>
        <v/>
      </c>
      <c r="AG60" s="24" t="str">
        <f ca="1">IF(NOT(ISBLANK($F60)),MATCH($AF60,INDIRECT(CONCATENATE("Tab!$M$2:$M$",COUNTA(Tab!$M:$M))),0),"")</f>
        <v/>
      </c>
      <c r="AI60" s="24" t="str">
        <f ca="1">IF(NOT(ISBLANK($F60)),MATCH($AF60,INDIRECT(CONCATENATE("Tab!$Q$1:$Q$",COUNTA(Tab!$Q:$Q))),0),"")</f>
        <v/>
      </c>
      <c r="AJ60" s="24" t="str">
        <f>IF(NOT(ISBLANK($F60)),$AI60 + COUNTIF(Tab!$Q:$Q,$AF60) - 1,"")</f>
        <v/>
      </c>
      <c r="AK60" s="24" t="str">
        <f t="shared" si="4"/>
        <v/>
      </c>
      <c r="AM60" s="24" t="str">
        <f t="shared" si="9"/>
        <v/>
      </c>
      <c r="AN60" s="24" t="str">
        <f ca="1">IF(NOT(ISBLANK($H60)),MATCH($AM60,INDIRECT(CONCATENATE("Tab!$R$2:$R$",COUNTA(Tab!$R:$R))),0),"")</f>
        <v/>
      </c>
      <c r="AP60" s="24" t="str">
        <f t="shared" si="10"/>
        <v/>
      </c>
      <c r="AQ60" s="24" t="str">
        <f t="shared" si="11"/>
        <v/>
      </c>
      <c r="AR60" s="24" t="str">
        <f t="shared" si="12"/>
        <v/>
      </c>
      <c r="AS60" s="24" t="str">
        <f t="shared" si="13"/>
        <v/>
      </c>
    </row>
    <row r="61" spans="2:45" s="24" customFormat="1" ht="15.6" x14ac:dyDescent="0.3">
      <c r="B61" s="23">
        <v>45</v>
      </c>
      <c r="C61" s="27"/>
      <c r="D61" s="28"/>
      <c r="E61" s="28"/>
      <c r="F61" s="28"/>
      <c r="G61" s="36" t="str">
        <f ca="1">IFERROR(OFFSET(Tab!$M$1,$AG61,2,1,1),"")</f>
        <v/>
      </c>
      <c r="H61" s="28"/>
      <c r="I61" s="37" t="str">
        <f ca="1">IF(COUNTIF($AP61:$AS61,"X")=0,IFERROR(OFFSET(Tab!$T$1,$AN61,0,1,1),""),0)</f>
        <v/>
      </c>
      <c r="J61" s="48"/>
      <c r="K61" s="49"/>
      <c r="L61" s="47"/>
      <c r="M61" s="39">
        <v>1</v>
      </c>
      <c r="N61" s="37">
        <f t="shared" ca="1" si="0"/>
        <v>0</v>
      </c>
      <c r="O61" s="43">
        <v>0</v>
      </c>
      <c r="R61" s="24" t="str">
        <f t="shared" si="5"/>
        <v/>
      </c>
      <c r="S61" s="24" t="str">
        <f ca="1">IF(NOT(ISBLANK($C61)),MATCH($R61,INDIRECT(CONCATENATE("Tab!$D$1:$D$",COUNTA(Tab!$F:$F))),0),"")</f>
        <v/>
      </c>
      <c r="T61" s="24" t="str">
        <f>IF(NOT(ISBLANK($C61)),$S61 + COUNTIF(Tab!$D:$D,$R61) - 1,"")</f>
        <v/>
      </c>
      <c r="U61" s="24" t="str">
        <f t="shared" si="15"/>
        <v/>
      </c>
      <c r="W61" s="24" t="str">
        <f t="shared" si="6"/>
        <v/>
      </c>
      <c r="X61" s="24" t="str">
        <f ca="1">IF(NOT(ISBLANK($D61)),MATCH($W61,INDIRECT(CONCATENATE("Tab!$H$1:$H$",COUNTA(Tab!$J:$J))),0),"")</f>
        <v/>
      </c>
      <c r="Y61" s="24" t="str">
        <f>IF(NOT(ISBLANK($D61)),$X61 + COUNTIF(Tab!$H:$H,$W61) - 1,"")</f>
        <v/>
      </c>
      <c r="Z61" s="24" t="str">
        <f t="shared" si="2"/>
        <v/>
      </c>
      <c r="AB61" s="24" t="str">
        <f t="shared" si="7"/>
        <v/>
      </c>
      <c r="AC61" s="24" t="str">
        <f ca="1">IF(NOT(ISBLANK($E61)),MATCH($AB61,INDIRECT(CONCATENATE("Tab!$L$1:$L$",COUNTA(Tab!$N:$N))),0),"")</f>
        <v/>
      </c>
      <c r="AD61" s="24" t="str">
        <f>IF(NOT(ISBLANK($E61)),$AC61 + COUNTIF(Tab!$L:$L,$AB61) - 1,"")</f>
        <v/>
      </c>
      <c r="AE61" s="24" t="str">
        <f t="shared" si="3"/>
        <v/>
      </c>
      <c r="AF61" s="24" t="str">
        <f t="shared" si="8"/>
        <v/>
      </c>
      <c r="AG61" s="24" t="str">
        <f ca="1">IF(NOT(ISBLANK($F61)),MATCH($AF61,INDIRECT(CONCATENATE("Tab!$M$2:$M$",COUNTA(Tab!$M:$M))),0),"")</f>
        <v/>
      </c>
      <c r="AI61" s="24" t="str">
        <f ca="1">IF(NOT(ISBLANK($F61)),MATCH($AF61,INDIRECT(CONCATENATE("Tab!$Q$1:$Q$",COUNTA(Tab!$Q:$Q))),0),"")</f>
        <v/>
      </c>
      <c r="AJ61" s="24" t="str">
        <f>IF(NOT(ISBLANK($F61)),$AI61 + COUNTIF(Tab!$Q:$Q,$AF61) - 1,"")</f>
        <v/>
      </c>
      <c r="AK61" s="24" t="str">
        <f t="shared" si="4"/>
        <v/>
      </c>
      <c r="AM61" s="24" t="str">
        <f t="shared" si="9"/>
        <v/>
      </c>
      <c r="AN61" s="24" t="str">
        <f ca="1">IF(NOT(ISBLANK($H61)),MATCH($AM61,INDIRECT(CONCATENATE("Tab!$R$2:$R$",COUNTA(Tab!$R:$R))),0),"")</f>
        <v/>
      </c>
      <c r="AP61" s="24" t="str">
        <f t="shared" si="10"/>
        <v/>
      </c>
      <c r="AQ61" s="24" t="str">
        <f t="shared" si="11"/>
        <v/>
      </c>
      <c r="AR61" s="24" t="str">
        <f t="shared" si="12"/>
        <v/>
      </c>
      <c r="AS61" s="24" t="str">
        <f t="shared" si="13"/>
        <v/>
      </c>
    </row>
    <row r="62" spans="2:45" s="24" customFormat="1" ht="15.6" x14ac:dyDescent="0.3">
      <c r="B62" s="23">
        <v>46</v>
      </c>
      <c r="C62" s="27"/>
      <c r="D62" s="28"/>
      <c r="E62" s="28"/>
      <c r="F62" s="28"/>
      <c r="G62" s="36" t="str">
        <f ca="1">IFERROR(OFFSET(Tab!$M$1,$AG62,2,1,1),"")</f>
        <v/>
      </c>
      <c r="H62" s="28"/>
      <c r="I62" s="37" t="str">
        <f ca="1">IF(COUNTIF($AP62:$AS62,"X")=0,IFERROR(OFFSET(Tab!$T$1,$AN62,0,1,1),""),0)</f>
        <v/>
      </c>
      <c r="J62" s="48"/>
      <c r="K62" s="49"/>
      <c r="L62" s="47"/>
      <c r="M62" s="39">
        <v>1</v>
      </c>
      <c r="N62" s="37">
        <f t="shared" ca="1" si="0"/>
        <v>0</v>
      </c>
      <c r="O62" s="43">
        <v>0</v>
      </c>
      <c r="R62" s="24" t="str">
        <f t="shared" si="5"/>
        <v/>
      </c>
      <c r="S62" s="24" t="str">
        <f ca="1">IF(NOT(ISBLANK($C62)),MATCH($R62,INDIRECT(CONCATENATE("Tab!$D$1:$D$",COUNTA(Tab!$F:$F))),0),"")</f>
        <v/>
      </c>
      <c r="T62" s="24" t="str">
        <f>IF(NOT(ISBLANK($C62)),$S62 + COUNTIF(Tab!$D:$D,$R62) - 1,"")</f>
        <v/>
      </c>
      <c r="U62" s="24" t="str">
        <f t="shared" si="15"/>
        <v/>
      </c>
      <c r="W62" s="24" t="str">
        <f t="shared" si="6"/>
        <v/>
      </c>
      <c r="X62" s="24" t="str">
        <f ca="1">IF(NOT(ISBLANK($D62)),MATCH($W62,INDIRECT(CONCATENATE("Tab!$H$1:$H$",COUNTA(Tab!$J:$J))),0),"")</f>
        <v/>
      </c>
      <c r="Y62" s="24" t="str">
        <f>IF(NOT(ISBLANK($D62)),$X62 + COUNTIF(Tab!$H:$H,$W62) - 1,"")</f>
        <v/>
      </c>
      <c r="Z62" s="24" t="str">
        <f t="shared" si="2"/>
        <v/>
      </c>
      <c r="AB62" s="24" t="str">
        <f t="shared" si="7"/>
        <v/>
      </c>
      <c r="AC62" s="24" t="str">
        <f ca="1">IF(NOT(ISBLANK($E62)),MATCH($AB62,INDIRECT(CONCATENATE("Tab!$L$1:$L$",COUNTA(Tab!$N:$N))),0),"")</f>
        <v/>
      </c>
      <c r="AD62" s="24" t="str">
        <f>IF(NOT(ISBLANK($E62)),$AC62 + COUNTIF(Tab!$L:$L,$AB62) - 1,"")</f>
        <v/>
      </c>
      <c r="AE62" s="24" t="str">
        <f t="shared" si="3"/>
        <v/>
      </c>
      <c r="AF62" s="24" t="str">
        <f t="shared" si="8"/>
        <v/>
      </c>
      <c r="AG62" s="24" t="str">
        <f ca="1">IF(NOT(ISBLANK($F62)),MATCH($AF62,INDIRECT(CONCATENATE("Tab!$M$2:$M$",COUNTA(Tab!$M:$M))),0),"")</f>
        <v/>
      </c>
      <c r="AI62" s="24" t="str">
        <f ca="1">IF(NOT(ISBLANK($F62)),MATCH($AF62,INDIRECT(CONCATENATE("Tab!$Q$1:$Q$",COUNTA(Tab!$Q:$Q))),0),"")</f>
        <v/>
      </c>
      <c r="AJ62" s="24" t="str">
        <f>IF(NOT(ISBLANK($F62)),$AI62 + COUNTIF(Tab!$Q:$Q,$AF62) - 1,"")</f>
        <v/>
      </c>
      <c r="AK62" s="24" t="str">
        <f t="shared" si="4"/>
        <v/>
      </c>
      <c r="AM62" s="24" t="str">
        <f t="shared" si="9"/>
        <v/>
      </c>
      <c r="AN62" s="24" t="str">
        <f ca="1">IF(NOT(ISBLANK($H62)),MATCH($AM62,INDIRECT(CONCATENATE("Tab!$R$2:$R$",COUNTA(Tab!$R:$R))),0),"")</f>
        <v/>
      </c>
      <c r="AP62" s="24" t="str">
        <f t="shared" si="10"/>
        <v/>
      </c>
      <c r="AQ62" s="24" t="str">
        <f t="shared" si="11"/>
        <v/>
      </c>
      <c r="AR62" s="24" t="str">
        <f t="shared" si="12"/>
        <v/>
      </c>
      <c r="AS62" s="24" t="str">
        <f t="shared" si="13"/>
        <v/>
      </c>
    </row>
    <row r="63" spans="2:45" s="24" customFormat="1" ht="15.6" x14ac:dyDescent="0.3">
      <c r="B63" s="23">
        <v>47</v>
      </c>
      <c r="C63" s="27"/>
      <c r="D63" s="28"/>
      <c r="E63" s="28"/>
      <c r="F63" s="28"/>
      <c r="G63" s="36" t="str">
        <f ca="1">IFERROR(OFFSET(Tab!$M$1,$AG63,2,1,1),"")</f>
        <v/>
      </c>
      <c r="H63" s="28"/>
      <c r="I63" s="37" t="str">
        <f ca="1">IF(COUNTIF($AP63:$AS63,"X")=0,IFERROR(OFFSET(Tab!$T$1,$AN63,0,1,1),""),0)</f>
        <v/>
      </c>
      <c r="J63" s="48"/>
      <c r="K63" s="49"/>
      <c r="L63" s="47"/>
      <c r="M63" s="39">
        <v>1</v>
      </c>
      <c r="N63" s="37">
        <f t="shared" ca="1" si="0"/>
        <v>0</v>
      </c>
      <c r="O63" s="43">
        <v>0</v>
      </c>
      <c r="R63" s="24" t="str">
        <f t="shared" si="5"/>
        <v/>
      </c>
      <c r="S63" s="24" t="str">
        <f ca="1">IF(NOT(ISBLANK($C63)),MATCH($R63,INDIRECT(CONCATENATE("Tab!$D$1:$D$",COUNTA(Tab!$F:$F))),0),"")</f>
        <v/>
      </c>
      <c r="T63" s="24" t="str">
        <f>IF(NOT(ISBLANK($C63)),$S63 + COUNTIF(Tab!$D:$D,$R63) - 1,"")</f>
        <v/>
      </c>
      <c r="U63" s="24" t="str">
        <f t="shared" si="15"/>
        <v/>
      </c>
      <c r="W63" s="24" t="str">
        <f t="shared" si="6"/>
        <v/>
      </c>
      <c r="X63" s="24" t="str">
        <f ca="1">IF(NOT(ISBLANK($D63)),MATCH($W63,INDIRECT(CONCATENATE("Tab!$H$1:$H$",COUNTA(Tab!$J:$J))),0),"")</f>
        <v/>
      </c>
      <c r="Y63" s="24" t="str">
        <f>IF(NOT(ISBLANK($D63)),$X63 + COUNTIF(Tab!$H:$H,$W63) - 1,"")</f>
        <v/>
      </c>
      <c r="Z63" s="24" t="str">
        <f t="shared" si="2"/>
        <v/>
      </c>
      <c r="AB63" s="24" t="str">
        <f t="shared" si="7"/>
        <v/>
      </c>
      <c r="AC63" s="24" t="str">
        <f ca="1">IF(NOT(ISBLANK($E63)),MATCH($AB63,INDIRECT(CONCATENATE("Tab!$L$1:$L$",COUNTA(Tab!$N:$N))),0),"")</f>
        <v/>
      </c>
      <c r="AD63" s="24" t="str">
        <f>IF(NOT(ISBLANK($E63)),$AC63 + COUNTIF(Tab!$L:$L,$AB63) - 1,"")</f>
        <v/>
      </c>
      <c r="AE63" s="24" t="str">
        <f t="shared" si="3"/>
        <v/>
      </c>
      <c r="AF63" s="24" t="str">
        <f t="shared" si="8"/>
        <v/>
      </c>
      <c r="AG63" s="24" t="str">
        <f ca="1">IF(NOT(ISBLANK($F63)),MATCH($AF63,INDIRECT(CONCATENATE("Tab!$M$2:$M$",COUNTA(Tab!$M:$M))),0),"")</f>
        <v/>
      </c>
      <c r="AI63" s="24" t="str">
        <f ca="1">IF(NOT(ISBLANK($F63)),MATCH($AF63,INDIRECT(CONCATENATE("Tab!$Q$1:$Q$",COUNTA(Tab!$Q:$Q))),0),"")</f>
        <v/>
      </c>
      <c r="AJ63" s="24" t="str">
        <f>IF(NOT(ISBLANK($F63)),$AI63 + COUNTIF(Tab!$Q:$Q,$AF63) - 1,"")</f>
        <v/>
      </c>
      <c r="AK63" s="24" t="str">
        <f t="shared" si="4"/>
        <v/>
      </c>
      <c r="AM63" s="24" t="str">
        <f t="shared" si="9"/>
        <v/>
      </c>
      <c r="AN63" s="24" t="str">
        <f ca="1">IF(NOT(ISBLANK($H63)),MATCH($AM63,INDIRECT(CONCATENATE("Tab!$R$2:$R$",COUNTA(Tab!$R:$R))),0),"")</f>
        <v/>
      </c>
      <c r="AP63" s="24" t="str">
        <f t="shared" si="10"/>
        <v/>
      </c>
      <c r="AQ63" s="24" t="str">
        <f t="shared" si="11"/>
        <v/>
      </c>
      <c r="AR63" s="24" t="str">
        <f t="shared" si="12"/>
        <v/>
      </c>
      <c r="AS63" s="24" t="str">
        <f t="shared" si="13"/>
        <v/>
      </c>
    </row>
    <row r="64" spans="2:45" s="24" customFormat="1" ht="15.6" x14ac:dyDescent="0.3">
      <c r="B64" s="23">
        <v>48</v>
      </c>
      <c r="C64" s="27"/>
      <c r="D64" s="28"/>
      <c r="E64" s="28"/>
      <c r="F64" s="28"/>
      <c r="G64" s="36" t="str">
        <f ca="1">IFERROR(OFFSET(Tab!$M$1,$AG64,2,1,1),"")</f>
        <v/>
      </c>
      <c r="H64" s="28"/>
      <c r="I64" s="37" t="str">
        <f ca="1">IF(COUNTIF($AP64:$AS64,"X")=0,IFERROR(OFFSET(Tab!$T$1,$AN64,0,1,1),""),0)</f>
        <v/>
      </c>
      <c r="J64" s="48"/>
      <c r="K64" s="49"/>
      <c r="L64" s="47"/>
      <c r="M64" s="39">
        <v>1</v>
      </c>
      <c r="N64" s="37">
        <f t="shared" ca="1" si="0"/>
        <v>0</v>
      </c>
      <c r="O64" s="43">
        <v>0</v>
      </c>
      <c r="R64" s="24" t="str">
        <f t="shared" si="5"/>
        <v/>
      </c>
      <c r="S64" s="24" t="str">
        <f ca="1">IF(NOT(ISBLANK($C64)),MATCH($R64,INDIRECT(CONCATENATE("Tab!$D$1:$D$",COUNTA(Tab!$F:$F))),0),"")</f>
        <v/>
      </c>
      <c r="T64" s="24" t="str">
        <f>IF(NOT(ISBLANK($C64)),$S64 + COUNTIF(Tab!$D:$D,$R64) - 1,"")</f>
        <v/>
      </c>
      <c r="U64" s="24" t="str">
        <f t="shared" si="15"/>
        <v/>
      </c>
      <c r="W64" s="24" t="str">
        <f t="shared" si="6"/>
        <v/>
      </c>
      <c r="X64" s="24" t="str">
        <f ca="1">IF(NOT(ISBLANK($D64)),MATCH($W64,INDIRECT(CONCATENATE("Tab!$H$1:$H$",COUNTA(Tab!$J:$J))),0),"")</f>
        <v/>
      </c>
      <c r="Y64" s="24" t="str">
        <f>IF(NOT(ISBLANK($D64)),$X64 + COUNTIF(Tab!$H:$H,$W64) - 1,"")</f>
        <v/>
      </c>
      <c r="Z64" s="24" t="str">
        <f t="shared" si="2"/>
        <v/>
      </c>
      <c r="AB64" s="24" t="str">
        <f t="shared" si="7"/>
        <v/>
      </c>
      <c r="AC64" s="24" t="str">
        <f ca="1">IF(NOT(ISBLANK($E64)),MATCH($AB64,INDIRECT(CONCATENATE("Tab!$L$1:$L$",COUNTA(Tab!$N:$N))),0),"")</f>
        <v/>
      </c>
      <c r="AD64" s="24" t="str">
        <f>IF(NOT(ISBLANK($E64)),$AC64 + COUNTIF(Tab!$L:$L,$AB64) - 1,"")</f>
        <v/>
      </c>
      <c r="AE64" s="24" t="str">
        <f t="shared" si="3"/>
        <v/>
      </c>
      <c r="AF64" s="24" t="str">
        <f t="shared" si="8"/>
        <v/>
      </c>
      <c r="AG64" s="24" t="str">
        <f ca="1">IF(NOT(ISBLANK($F64)),MATCH($AF64,INDIRECT(CONCATENATE("Tab!$M$2:$M$",COUNTA(Tab!$M:$M))),0),"")</f>
        <v/>
      </c>
      <c r="AI64" s="24" t="str">
        <f ca="1">IF(NOT(ISBLANK($F64)),MATCH($AF64,INDIRECT(CONCATENATE("Tab!$Q$1:$Q$",COUNTA(Tab!$Q:$Q))),0),"")</f>
        <v/>
      </c>
      <c r="AJ64" s="24" t="str">
        <f>IF(NOT(ISBLANK($F64)),$AI64 + COUNTIF(Tab!$Q:$Q,$AF64) - 1,"")</f>
        <v/>
      </c>
      <c r="AK64" s="24" t="str">
        <f t="shared" si="4"/>
        <v/>
      </c>
      <c r="AM64" s="24" t="str">
        <f t="shared" si="9"/>
        <v/>
      </c>
      <c r="AN64" s="24" t="str">
        <f ca="1">IF(NOT(ISBLANK($H64)),MATCH($AM64,INDIRECT(CONCATENATE("Tab!$R$2:$R$",COUNTA(Tab!$R:$R))),0),"")</f>
        <v/>
      </c>
      <c r="AP64" s="24" t="str">
        <f t="shared" si="10"/>
        <v/>
      </c>
      <c r="AQ64" s="24" t="str">
        <f t="shared" si="11"/>
        <v/>
      </c>
      <c r="AR64" s="24" t="str">
        <f t="shared" si="12"/>
        <v/>
      </c>
      <c r="AS64" s="24" t="str">
        <f t="shared" si="13"/>
        <v/>
      </c>
    </row>
    <row r="65" spans="2:45" s="24" customFormat="1" ht="15.6" x14ac:dyDescent="0.3">
      <c r="B65" s="23">
        <v>49</v>
      </c>
      <c r="C65" s="27"/>
      <c r="D65" s="28"/>
      <c r="E65" s="28"/>
      <c r="F65" s="28"/>
      <c r="G65" s="36" t="str">
        <f ca="1">IFERROR(OFFSET(Tab!$M$1,$AG65,2,1,1),"")</f>
        <v/>
      </c>
      <c r="H65" s="28"/>
      <c r="I65" s="37" t="str">
        <f ca="1">IF(COUNTIF($AP65:$AS65,"X")=0,IFERROR(OFFSET(Tab!$T$1,$AN65,0,1,1),""),0)</f>
        <v/>
      </c>
      <c r="J65" s="48"/>
      <c r="K65" s="49"/>
      <c r="L65" s="47"/>
      <c r="M65" s="39">
        <v>1</v>
      </c>
      <c r="N65" s="37">
        <f t="shared" ca="1" si="0"/>
        <v>0</v>
      </c>
      <c r="O65" s="43">
        <v>0</v>
      </c>
      <c r="R65" s="24" t="str">
        <f t="shared" si="5"/>
        <v/>
      </c>
      <c r="S65" s="24" t="str">
        <f ca="1">IF(NOT(ISBLANK($C65)),MATCH($R65,INDIRECT(CONCATENATE("Tab!$D$1:$D$",COUNTA(Tab!$F:$F))),0),"")</f>
        <v/>
      </c>
      <c r="T65" s="24" t="str">
        <f>IF(NOT(ISBLANK($C65)),$S65 + COUNTIF(Tab!$D:$D,$R65) - 1,"")</f>
        <v/>
      </c>
      <c r="U65" s="24" t="str">
        <f t="shared" si="15"/>
        <v/>
      </c>
      <c r="W65" s="24" t="str">
        <f t="shared" si="6"/>
        <v/>
      </c>
      <c r="X65" s="24" t="str">
        <f ca="1">IF(NOT(ISBLANK($D65)),MATCH($W65,INDIRECT(CONCATENATE("Tab!$H$1:$H$",COUNTA(Tab!$J:$J))),0),"")</f>
        <v/>
      </c>
      <c r="Y65" s="24" t="str">
        <f>IF(NOT(ISBLANK($D65)),$X65 + COUNTIF(Tab!$H:$H,$W65) - 1,"")</f>
        <v/>
      </c>
      <c r="Z65" s="24" t="str">
        <f t="shared" si="2"/>
        <v/>
      </c>
      <c r="AB65" s="24" t="str">
        <f t="shared" si="7"/>
        <v/>
      </c>
      <c r="AC65" s="24" t="str">
        <f ca="1">IF(NOT(ISBLANK($E65)),MATCH($AB65,INDIRECT(CONCATENATE("Tab!$L$1:$L$",COUNTA(Tab!$N:$N))),0),"")</f>
        <v/>
      </c>
      <c r="AD65" s="24" t="str">
        <f>IF(NOT(ISBLANK($E65)),$AC65 + COUNTIF(Tab!$L:$L,$AB65) - 1,"")</f>
        <v/>
      </c>
      <c r="AE65" s="24" t="str">
        <f t="shared" si="3"/>
        <v/>
      </c>
      <c r="AF65" s="24" t="str">
        <f t="shared" si="8"/>
        <v/>
      </c>
      <c r="AG65" s="24" t="str">
        <f ca="1">IF(NOT(ISBLANK($F65)),MATCH($AF65,INDIRECT(CONCATENATE("Tab!$M$2:$M$",COUNTA(Tab!$M:$M))),0),"")</f>
        <v/>
      </c>
      <c r="AI65" s="24" t="str">
        <f ca="1">IF(NOT(ISBLANK($F65)),MATCH($AF65,INDIRECT(CONCATENATE("Tab!$Q$1:$Q$",COUNTA(Tab!$Q:$Q))),0),"")</f>
        <v/>
      </c>
      <c r="AJ65" s="24" t="str">
        <f>IF(NOT(ISBLANK($F65)),$AI65 + COUNTIF(Tab!$Q:$Q,$AF65) - 1,"")</f>
        <v/>
      </c>
      <c r="AK65" s="24" t="str">
        <f t="shared" si="4"/>
        <v/>
      </c>
      <c r="AM65" s="24" t="str">
        <f t="shared" si="9"/>
        <v/>
      </c>
      <c r="AN65" s="24" t="str">
        <f ca="1">IF(NOT(ISBLANK($H65)),MATCH($AM65,INDIRECT(CONCATENATE("Tab!$R$2:$R$",COUNTA(Tab!$R:$R))),0),"")</f>
        <v/>
      </c>
      <c r="AP65" s="24" t="str">
        <f t="shared" si="10"/>
        <v/>
      </c>
      <c r="AQ65" s="24" t="str">
        <f t="shared" si="11"/>
        <v/>
      </c>
      <c r="AR65" s="24" t="str">
        <f t="shared" si="12"/>
        <v/>
      </c>
      <c r="AS65" s="24" t="str">
        <f t="shared" si="13"/>
        <v/>
      </c>
    </row>
    <row r="66" spans="2:45" s="24" customFormat="1" ht="15.6" x14ac:dyDescent="0.3">
      <c r="B66" s="23">
        <v>50</v>
      </c>
      <c r="C66" s="27"/>
      <c r="D66" s="28"/>
      <c r="E66" s="28"/>
      <c r="F66" s="28"/>
      <c r="G66" s="36" t="str">
        <f ca="1">IFERROR(OFFSET(Tab!$M$1,$AG66,2,1,1),"")</f>
        <v/>
      </c>
      <c r="H66" s="28"/>
      <c r="I66" s="37" t="str">
        <f ca="1">IF(COUNTIF($AP66:$AS66,"X")=0,IFERROR(OFFSET(Tab!$T$1,$AN66,0,1,1),""),0)</f>
        <v/>
      </c>
      <c r="J66" s="48"/>
      <c r="K66" s="49"/>
      <c r="L66" s="47"/>
      <c r="M66" s="39">
        <v>1</v>
      </c>
      <c r="N66" s="37">
        <f t="shared" ca="1" si="0"/>
        <v>0</v>
      </c>
      <c r="O66" s="43">
        <v>0</v>
      </c>
      <c r="R66" s="24" t="str">
        <f t="shared" si="5"/>
        <v/>
      </c>
      <c r="S66" s="24" t="str">
        <f ca="1">IF(NOT(ISBLANK($C66)),MATCH($R66,INDIRECT(CONCATENATE("Tab!$D$1:$D$",COUNTA(Tab!$F:$F))),0),"")</f>
        <v/>
      </c>
      <c r="T66" s="24" t="str">
        <f>IF(NOT(ISBLANK($C66)),$S66 + COUNTIF(Tab!$D:$D,$R66) - 1,"")</f>
        <v/>
      </c>
      <c r="U66" s="24" t="str">
        <f t="shared" si="15"/>
        <v/>
      </c>
      <c r="W66" s="24" t="str">
        <f t="shared" si="6"/>
        <v/>
      </c>
      <c r="X66" s="24" t="str">
        <f ca="1">IF(NOT(ISBLANK($D66)),MATCH($W66,INDIRECT(CONCATENATE("Tab!$H$1:$H$",COUNTA(Tab!$J:$J))),0),"")</f>
        <v/>
      </c>
      <c r="Y66" s="24" t="str">
        <f>IF(NOT(ISBLANK($D66)),$X66 + COUNTIF(Tab!$H:$H,$W66) - 1,"")</f>
        <v/>
      </c>
      <c r="Z66" s="24" t="str">
        <f t="shared" si="2"/>
        <v/>
      </c>
      <c r="AB66" s="24" t="str">
        <f t="shared" si="7"/>
        <v/>
      </c>
      <c r="AC66" s="24" t="str">
        <f ca="1">IF(NOT(ISBLANK($E66)),MATCH($AB66,INDIRECT(CONCATENATE("Tab!$L$1:$L$",COUNTA(Tab!$N:$N))),0),"")</f>
        <v/>
      </c>
      <c r="AD66" s="24" t="str">
        <f>IF(NOT(ISBLANK($E66)),$AC66 + COUNTIF(Tab!$L:$L,$AB66) - 1,"")</f>
        <v/>
      </c>
      <c r="AE66" s="24" t="str">
        <f t="shared" si="3"/>
        <v/>
      </c>
      <c r="AF66" s="24" t="str">
        <f t="shared" si="8"/>
        <v/>
      </c>
      <c r="AG66" s="24" t="str">
        <f ca="1">IF(NOT(ISBLANK($F66)),MATCH($AF66,INDIRECT(CONCATENATE("Tab!$M$2:$M$",COUNTA(Tab!$M:$M))),0),"")</f>
        <v/>
      </c>
      <c r="AI66" s="24" t="str">
        <f ca="1">IF(NOT(ISBLANK($F66)),MATCH($AF66,INDIRECT(CONCATENATE("Tab!$Q$1:$Q$",COUNTA(Tab!$Q:$Q))),0),"")</f>
        <v/>
      </c>
      <c r="AJ66" s="24" t="str">
        <f>IF(NOT(ISBLANK($F66)),$AI66 + COUNTIF(Tab!$Q:$Q,$AF66) - 1,"")</f>
        <v/>
      </c>
      <c r="AK66" s="24" t="str">
        <f t="shared" si="4"/>
        <v/>
      </c>
      <c r="AM66" s="24" t="str">
        <f t="shared" si="9"/>
        <v/>
      </c>
      <c r="AN66" s="24" t="str">
        <f ca="1">IF(NOT(ISBLANK($H66)),MATCH($AM66,INDIRECT(CONCATENATE("Tab!$R$2:$R$",COUNTA(Tab!$R:$R))),0),"")</f>
        <v/>
      </c>
      <c r="AP66" s="24" t="str">
        <f t="shared" si="10"/>
        <v/>
      </c>
      <c r="AQ66" s="24" t="str">
        <f t="shared" si="11"/>
        <v/>
      </c>
      <c r="AR66" s="24" t="str">
        <f t="shared" si="12"/>
        <v/>
      </c>
      <c r="AS66" s="24" t="str">
        <f t="shared" si="13"/>
        <v/>
      </c>
    </row>
    <row r="67" spans="2:45" s="24" customFormat="1" ht="15.6" x14ac:dyDescent="0.3">
      <c r="B67" s="23">
        <v>51</v>
      </c>
      <c r="C67" s="27"/>
      <c r="D67" s="28"/>
      <c r="E67" s="28"/>
      <c r="F67" s="28"/>
      <c r="G67" s="36" t="str">
        <f ca="1">IFERROR(OFFSET(Tab!$M$1,$AG67,2,1,1),"")</f>
        <v/>
      </c>
      <c r="H67" s="28"/>
      <c r="I67" s="37" t="str">
        <f ca="1">IF(COUNTIF($AP67:$AS67,"X")=0,IFERROR(OFFSET(Tab!$T$1,$AN67,0,1,1),""),0)</f>
        <v/>
      </c>
      <c r="J67" s="48"/>
      <c r="K67" s="49"/>
      <c r="L67" s="47"/>
      <c r="M67" s="39">
        <v>1</v>
      </c>
      <c r="N67" s="37">
        <f t="shared" ca="1" si="0"/>
        <v>0</v>
      </c>
      <c r="O67" s="43">
        <v>0</v>
      </c>
      <c r="R67" s="24" t="str">
        <f t="shared" si="5"/>
        <v/>
      </c>
      <c r="S67" s="24" t="str">
        <f ca="1">IF(NOT(ISBLANK($C67)),MATCH($R67,INDIRECT(CONCATENATE("Tab!$D$1:$D$",COUNTA(Tab!$F:$F))),0),"")</f>
        <v/>
      </c>
      <c r="T67" s="24" t="str">
        <f>IF(NOT(ISBLANK($C67)),$S67 + COUNTIF(Tab!$D:$D,$R67) - 1,"")</f>
        <v/>
      </c>
      <c r="U67" s="24" t="str">
        <f t="shared" si="15"/>
        <v/>
      </c>
      <c r="W67" s="24" t="str">
        <f t="shared" si="6"/>
        <v/>
      </c>
      <c r="X67" s="24" t="str">
        <f ca="1">IF(NOT(ISBLANK($D67)),MATCH($W67,INDIRECT(CONCATENATE("Tab!$H$1:$H$",COUNTA(Tab!$J:$J))),0),"")</f>
        <v/>
      </c>
      <c r="Y67" s="24" t="str">
        <f>IF(NOT(ISBLANK($D67)),$X67 + COUNTIF(Tab!$H:$H,$W67) - 1,"")</f>
        <v/>
      </c>
      <c r="Z67" s="24" t="str">
        <f t="shared" si="2"/>
        <v/>
      </c>
      <c r="AB67" s="24" t="str">
        <f t="shared" si="7"/>
        <v/>
      </c>
      <c r="AC67" s="24" t="str">
        <f ca="1">IF(NOT(ISBLANK($E67)),MATCH($AB67,INDIRECT(CONCATENATE("Tab!$L$1:$L$",COUNTA(Tab!$N:$N))),0),"")</f>
        <v/>
      </c>
      <c r="AD67" s="24" t="str">
        <f>IF(NOT(ISBLANK($E67)),$AC67 + COUNTIF(Tab!$L:$L,$AB67) - 1,"")</f>
        <v/>
      </c>
      <c r="AE67" s="24" t="str">
        <f t="shared" si="3"/>
        <v/>
      </c>
      <c r="AF67" s="24" t="str">
        <f t="shared" si="8"/>
        <v/>
      </c>
      <c r="AG67" s="24" t="str">
        <f ca="1">IF(NOT(ISBLANK($F67)),MATCH($AF67,INDIRECT(CONCATENATE("Tab!$M$2:$M$",COUNTA(Tab!$M:$M))),0),"")</f>
        <v/>
      </c>
      <c r="AI67" s="24" t="str">
        <f ca="1">IF(NOT(ISBLANK($F67)),MATCH($AF67,INDIRECT(CONCATENATE("Tab!$Q$1:$Q$",COUNTA(Tab!$Q:$Q))),0),"")</f>
        <v/>
      </c>
      <c r="AJ67" s="24" t="str">
        <f>IF(NOT(ISBLANK($F67)),$AI67 + COUNTIF(Tab!$Q:$Q,$AF67) - 1,"")</f>
        <v/>
      </c>
      <c r="AK67" s="24" t="str">
        <f t="shared" si="4"/>
        <v/>
      </c>
      <c r="AM67" s="24" t="str">
        <f t="shared" si="9"/>
        <v/>
      </c>
      <c r="AN67" s="24" t="str">
        <f ca="1">IF(NOT(ISBLANK($H67)),MATCH($AM67,INDIRECT(CONCATENATE("Tab!$R$2:$R$",COUNTA(Tab!$R:$R))),0),"")</f>
        <v/>
      </c>
      <c r="AP67" s="24" t="str">
        <f t="shared" si="10"/>
        <v/>
      </c>
      <c r="AQ67" s="24" t="str">
        <f t="shared" si="11"/>
        <v/>
      </c>
      <c r="AR67" s="24" t="str">
        <f t="shared" si="12"/>
        <v/>
      </c>
      <c r="AS67" s="24" t="str">
        <f t="shared" si="13"/>
        <v/>
      </c>
    </row>
    <row r="68" spans="2:45" s="24" customFormat="1" ht="15.6" x14ac:dyDescent="0.3">
      <c r="B68" s="23">
        <v>52</v>
      </c>
      <c r="C68" s="27"/>
      <c r="D68" s="28"/>
      <c r="E68" s="28"/>
      <c r="F68" s="28"/>
      <c r="G68" s="36" t="str">
        <f ca="1">IFERROR(OFFSET(Tab!$M$1,$AG68,2,1,1),"")</f>
        <v/>
      </c>
      <c r="H68" s="28"/>
      <c r="I68" s="37" t="str">
        <f ca="1">IF(COUNTIF($AP68:$AS68,"X")=0,IFERROR(OFFSET(Tab!$T$1,$AN68,0,1,1),""),0)</f>
        <v/>
      </c>
      <c r="J68" s="48"/>
      <c r="K68" s="49"/>
      <c r="L68" s="47"/>
      <c r="M68" s="39">
        <v>1</v>
      </c>
      <c r="N68" s="37">
        <f t="shared" ca="1" si="0"/>
        <v>0</v>
      </c>
      <c r="O68" s="43">
        <v>0</v>
      </c>
      <c r="R68" s="24" t="str">
        <f t="shared" si="5"/>
        <v/>
      </c>
      <c r="S68" s="24" t="str">
        <f ca="1">IF(NOT(ISBLANK($C68)),MATCH($R68,INDIRECT(CONCATENATE("Tab!$D$1:$D$",COUNTA(Tab!$F:$F))),0),"")</f>
        <v/>
      </c>
      <c r="T68" s="24" t="str">
        <f>IF(NOT(ISBLANK($C68)),$S68 + COUNTIF(Tab!$D:$D,$R68) - 1,"")</f>
        <v/>
      </c>
      <c r="U68" s="24" t="str">
        <f t="shared" si="15"/>
        <v/>
      </c>
      <c r="W68" s="24" t="str">
        <f t="shared" si="6"/>
        <v/>
      </c>
      <c r="X68" s="24" t="str">
        <f ca="1">IF(NOT(ISBLANK($D68)),MATCH($W68,INDIRECT(CONCATENATE("Tab!$H$1:$H$",COUNTA(Tab!$J:$J))),0),"")</f>
        <v/>
      </c>
      <c r="Y68" s="24" t="str">
        <f>IF(NOT(ISBLANK($D68)),$X68 + COUNTIF(Tab!$H:$H,$W68) - 1,"")</f>
        <v/>
      </c>
      <c r="Z68" s="24" t="str">
        <f t="shared" si="2"/>
        <v/>
      </c>
      <c r="AB68" s="24" t="str">
        <f t="shared" si="7"/>
        <v/>
      </c>
      <c r="AC68" s="24" t="str">
        <f ca="1">IF(NOT(ISBLANK($E68)),MATCH($AB68,INDIRECT(CONCATENATE("Tab!$L$1:$L$",COUNTA(Tab!$N:$N))),0),"")</f>
        <v/>
      </c>
      <c r="AD68" s="24" t="str">
        <f>IF(NOT(ISBLANK($E68)),$AC68 + COUNTIF(Tab!$L:$L,$AB68) - 1,"")</f>
        <v/>
      </c>
      <c r="AE68" s="24" t="str">
        <f t="shared" si="3"/>
        <v/>
      </c>
      <c r="AF68" s="24" t="str">
        <f t="shared" si="8"/>
        <v/>
      </c>
      <c r="AG68" s="24" t="str">
        <f ca="1">IF(NOT(ISBLANK($F68)),MATCH($AF68,INDIRECT(CONCATENATE("Tab!$M$2:$M$",COUNTA(Tab!$M:$M))),0),"")</f>
        <v/>
      </c>
      <c r="AI68" s="24" t="str">
        <f ca="1">IF(NOT(ISBLANK($F68)),MATCH($AF68,INDIRECT(CONCATENATE("Tab!$Q$1:$Q$",COUNTA(Tab!$Q:$Q))),0),"")</f>
        <v/>
      </c>
      <c r="AJ68" s="24" t="str">
        <f>IF(NOT(ISBLANK($F68)),$AI68 + COUNTIF(Tab!$Q:$Q,$AF68) - 1,"")</f>
        <v/>
      </c>
      <c r="AK68" s="24" t="str">
        <f t="shared" si="4"/>
        <v/>
      </c>
      <c r="AM68" s="24" t="str">
        <f t="shared" si="9"/>
        <v/>
      </c>
      <c r="AN68" s="24" t="str">
        <f ca="1">IF(NOT(ISBLANK($H68)),MATCH($AM68,INDIRECT(CONCATENATE("Tab!$R$2:$R$",COUNTA(Tab!$R:$R))),0),"")</f>
        <v/>
      </c>
      <c r="AP68" s="24" t="str">
        <f t="shared" si="10"/>
        <v/>
      </c>
      <c r="AQ68" s="24" t="str">
        <f t="shared" si="11"/>
        <v/>
      </c>
      <c r="AR68" s="24" t="str">
        <f t="shared" si="12"/>
        <v/>
      </c>
      <c r="AS68" s="24" t="str">
        <f t="shared" si="13"/>
        <v/>
      </c>
    </row>
    <row r="69" spans="2:45" s="24" customFormat="1" ht="15.6" x14ac:dyDescent="0.3">
      <c r="B69" s="23">
        <v>53</v>
      </c>
      <c r="C69" s="27"/>
      <c r="D69" s="28"/>
      <c r="E69" s="28"/>
      <c r="F69" s="28"/>
      <c r="G69" s="36" t="str">
        <f ca="1">IFERROR(OFFSET(Tab!$M$1,$AG69,2,1,1),"")</f>
        <v/>
      </c>
      <c r="H69" s="28"/>
      <c r="I69" s="37" t="str">
        <f ca="1">IF(COUNTIF($AP69:$AS69,"X")=0,IFERROR(OFFSET(Tab!$T$1,$AN69,0,1,1),""),0)</f>
        <v/>
      </c>
      <c r="J69" s="48"/>
      <c r="K69" s="49"/>
      <c r="L69" s="47"/>
      <c r="M69" s="39">
        <v>1</v>
      </c>
      <c r="N69" s="37">
        <f t="shared" ca="1" si="0"/>
        <v>0</v>
      </c>
      <c r="O69" s="43">
        <v>0</v>
      </c>
      <c r="R69" s="24" t="str">
        <f t="shared" si="5"/>
        <v/>
      </c>
      <c r="S69" s="24" t="str">
        <f ca="1">IF(NOT(ISBLANK($C69)),MATCH($R69,INDIRECT(CONCATENATE("Tab!$D$1:$D$",COUNTA(Tab!$F:$F))),0),"")</f>
        <v/>
      </c>
      <c r="T69" s="24" t="str">
        <f>IF(NOT(ISBLANK($C69)),$S69 + COUNTIF(Tab!$D:$D,$R69) - 1,"")</f>
        <v/>
      </c>
      <c r="U69" s="24" t="str">
        <f t="shared" si="15"/>
        <v/>
      </c>
      <c r="W69" s="24" t="str">
        <f t="shared" si="6"/>
        <v/>
      </c>
      <c r="X69" s="24" t="str">
        <f ca="1">IF(NOT(ISBLANK($D69)),MATCH($W69,INDIRECT(CONCATENATE("Tab!$H$1:$H$",COUNTA(Tab!$J:$J))),0),"")</f>
        <v/>
      </c>
      <c r="Y69" s="24" t="str">
        <f>IF(NOT(ISBLANK($D69)),$X69 + COUNTIF(Tab!$H:$H,$W69) - 1,"")</f>
        <v/>
      </c>
      <c r="Z69" s="24" t="str">
        <f t="shared" si="2"/>
        <v/>
      </c>
      <c r="AB69" s="24" t="str">
        <f t="shared" si="7"/>
        <v/>
      </c>
      <c r="AC69" s="24" t="str">
        <f ca="1">IF(NOT(ISBLANK($E69)),MATCH($AB69,INDIRECT(CONCATENATE("Tab!$L$1:$L$",COUNTA(Tab!$N:$N))),0),"")</f>
        <v/>
      </c>
      <c r="AD69" s="24" t="str">
        <f>IF(NOT(ISBLANK($E69)),$AC69 + COUNTIF(Tab!$L:$L,$AB69) - 1,"")</f>
        <v/>
      </c>
      <c r="AE69" s="24" t="str">
        <f t="shared" si="3"/>
        <v/>
      </c>
      <c r="AF69" s="24" t="str">
        <f t="shared" si="8"/>
        <v/>
      </c>
      <c r="AG69" s="24" t="str">
        <f ca="1">IF(NOT(ISBLANK($F69)),MATCH($AF69,INDIRECT(CONCATENATE("Tab!$M$2:$M$",COUNTA(Tab!$M:$M))),0),"")</f>
        <v/>
      </c>
      <c r="AI69" s="24" t="str">
        <f ca="1">IF(NOT(ISBLANK($F69)),MATCH($AF69,INDIRECT(CONCATENATE("Tab!$Q$1:$Q$",COUNTA(Tab!$Q:$Q))),0),"")</f>
        <v/>
      </c>
      <c r="AJ69" s="24" t="str">
        <f>IF(NOT(ISBLANK($F69)),$AI69 + COUNTIF(Tab!$Q:$Q,$AF69) - 1,"")</f>
        <v/>
      </c>
      <c r="AK69" s="24" t="str">
        <f t="shared" si="4"/>
        <v/>
      </c>
      <c r="AM69" s="24" t="str">
        <f t="shared" si="9"/>
        <v/>
      </c>
      <c r="AN69" s="24" t="str">
        <f ca="1">IF(NOT(ISBLANK($H69)),MATCH($AM69,INDIRECT(CONCATENATE("Tab!$R$2:$R$",COUNTA(Tab!$R:$R))),0),"")</f>
        <v/>
      </c>
      <c r="AP69" s="24" t="str">
        <f t="shared" si="10"/>
        <v/>
      </c>
      <c r="AQ69" s="24" t="str">
        <f t="shared" si="11"/>
        <v/>
      </c>
      <c r="AR69" s="24" t="str">
        <f t="shared" si="12"/>
        <v/>
      </c>
      <c r="AS69" s="24" t="str">
        <f t="shared" si="13"/>
        <v/>
      </c>
    </row>
    <row r="70" spans="2:45" s="24" customFormat="1" ht="15.6" x14ac:dyDescent="0.3">
      <c r="B70" s="23">
        <v>54</v>
      </c>
      <c r="C70" s="27"/>
      <c r="D70" s="28"/>
      <c r="E70" s="28"/>
      <c r="F70" s="28"/>
      <c r="G70" s="36" t="str">
        <f ca="1">IFERROR(OFFSET(Tab!$M$1,$AG70,2,1,1),"")</f>
        <v/>
      </c>
      <c r="H70" s="28"/>
      <c r="I70" s="37" t="str">
        <f ca="1">IF(COUNTIF($AP70:$AS70,"X")=0,IFERROR(OFFSET(Tab!$T$1,$AN70,0,1,1),""),0)</f>
        <v/>
      </c>
      <c r="J70" s="48"/>
      <c r="K70" s="49"/>
      <c r="L70" s="47"/>
      <c r="M70" s="39">
        <v>1</v>
      </c>
      <c r="N70" s="37">
        <f t="shared" ca="1" si="0"/>
        <v>0</v>
      </c>
      <c r="O70" s="43">
        <v>0</v>
      </c>
      <c r="R70" s="24" t="str">
        <f t="shared" si="5"/>
        <v/>
      </c>
      <c r="S70" s="24" t="str">
        <f ca="1">IF(NOT(ISBLANK($C70)),MATCH($R70,INDIRECT(CONCATENATE("Tab!$D$1:$D$",COUNTA(Tab!$F:$F))),0),"")</f>
        <v/>
      </c>
      <c r="T70" s="24" t="str">
        <f>IF(NOT(ISBLANK($C70)),$S70 + COUNTIF(Tab!$D:$D,$R70) - 1,"")</f>
        <v/>
      </c>
      <c r="U70" s="24" t="str">
        <f t="shared" si="15"/>
        <v/>
      </c>
      <c r="W70" s="24" t="str">
        <f t="shared" si="6"/>
        <v/>
      </c>
      <c r="X70" s="24" t="str">
        <f ca="1">IF(NOT(ISBLANK($D70)),MATCH($W70,INDIRECT(CONCATENATE("Tab!$H$1:$H$",COUNTA(Tab!$J:$J))),0),"")</f>
        <v/>
      </c>
      <c r="Y70" s="24" t="str">
        <f>IF(NOT(ISBLANK($D70)),$X70 + COUNTIF(Tab!$H:$H,$W70) - 1,"")</f>
        <v/>
      </c>
      <c r="Z70" s="24" t="str">
        <f t="shared" si="2"/>
        <v/>
      </c>
      <c r="AB70" s="24" t="str">
        <f t="shared" si="7"/>
        <v/>
      </c>
      <c r="AC70" s="24" t="str">
        <f ca="1">IF(NOT(ISBLANK($E70)),MATCH($AB70,INDIRECT(CONCATENATE("Tab!$L$1:$L$",COUNTA(Tab!$N:$N))),0),"")</f>
        <v/>
      </c>
      <c r="AD70" s="24" t="str">
        <f>IF(NOT(ISBLANK($E70)),$AC70 + COUNTIF(Tab!$L:$L,$AB70) - 1,"")</f>
        <v/>
      </c>
      <c r="AE70" s="24" t="str">
        <f t="shared" si="3"/>
        <v/>
      </c>
      <c r="AF70" s="24" t="str">
        <f t="shared" si="8"/>
        <v/>
      </c>
      <c r="AG70" s="24" t="str">
        <f ca="1">IF(NOT(ISBLANK($F70)),MATCH($AF70,INDIRECT(CONCATENATE("Tab!$M$2:$M$",COUNTA(Tab!$M:$M))),0),"")</f>
        <v/>
      </c>
      <c r="AI70" s="24" t="str">
        <f ca="1">IF(NOT(ISBLANK($F70)),MATCH($AF70,INDIRECT(CONCATENATE("Tab!$Q$1:$Q$",COUNTA(Tab!$Q:$Q))),0),"")</f>
        <v/>
      </c>
      <c r="AJ70" s="24" t="str">
        <f>IF(NOT(ISBLANK($F70)),$AI70 + COUNTIF(Tab!$Q:$Q,$AF70) - 1,"")</f>
        <v/>
      </c>
      <c r="AK70" s="24" t="str">
        <f t="shared" si="4"/>
        <v/>
      </c>
      <c r="AM70" s="24" t="str">
        <f t="shared" si="9"/>
        <v/>
      </c>
      <c r="AN70" s="24" t="str">
        <f ca="1">IF(NOT(ISBLANK($H70)),MATCH($AM70,INDIRECT(CONCATENATE("Tab!$R$2:$R$",COUNTA(Tab!$R:$R))),0),"")</f>
        <v/>
      </c>
      <c r="AP70" s="24" t="str">
        <f t="shared" si="10"/>
        <v/>
      </c>
      <c r="AQ70" s="24" t="str">
        <f t="shared" si="11"/>
        <v/>
      </c>
      <c r="AR70" s="24" t="str">
        <f t="shared" si="12"/>
        <v/>
      </c>
      <c r="AS70" s="24" t="str">
        <f t="shared" si="13"/>
        <v/>
      </c>
    </row>
    <row r="71" spans="2:45" s="24" customFormat="1" ht="15.6" x14ac:dyDescent="0.3">
      <c r="B71" s="23">
        <v>55</v>
      </c>
      <c r="C71" s="27"/>
      <c r="D71" s="28"/>
      <c r="E71" s="28"/>
      <c r="F71" s="28"/>
      <c r="G71" s="36" t="str">
        <f ca="1">IFERROR(OFFSET(Tab!$M$1,$AG71,2,1,1),"")</f>
        <v/>
      </c>
      <c r="H71" s="28"/>
      <c r="I71" s="37" t="str">
        <f ca="1">IF(COUNTIF($AP71:$AS71,"X")=0,IFERROR(OFFSET(Tab!$T$1,$AN71,0,1,1),""),0)</f>
        <v/>
      </c>
      <c r="J71" s="48"/>
      <c r="K71" s="49"/>
      <c r="L71" s="47"/>
      <c r="M71" s="39">
        <v>1</v>
      </c>
      <c r="N71" s="37">
        <f t="shared" ca="1" si="0"/>
        <v>0</v>
      </c>
      <c r="O71" s="43">
        <v>0</v>
      </c>
      <c r="R71" s="24" t="str">
        <f t="shared" si="5"/>
        <v/>
      </c>
      <c r="S71" s="24" t="str">
        <f ca="1">IF(NOT(ISBLANK($C71)),MATCH($R71,INDIRECT(CONCATENATE("Tab!$D$1:$D$",COUNTA(Tab!$F:$F))),0),"")</f>
        <v/>
      </c>
      <c r="T71" s="24" t="str">
        <f>IF(NOT(ISBLANK($C71)),$S71 + COUNTIF(Tab!$D:$D,$R71) - 1,"")</f>
        <v/>
      </c>
      <c r="U71" s="24" t="str">
        <f t="shared" si="15"/>
        <v/>
      </c>
      <c r="W71" s="24" t="str">
        <f t="shared" si="6"/>
        <v/>
      </c>
      <c r="X71" s="24" t="str">
        <f ca="1">IF(NOT(ISBLANK($D71)),MATCH($W71,INDIRECT(CONCATENATE("Tab!$H$1:$H$",COUNTA(Tab!$J:$J))),0),"")</f>
        <v/>
      </c>
      <c r="Y71" s="24" t="str">
        <f>IF(NOT(ISBLANK($D71)),$X71 + COUNTIF(Tab!$H:$H,$W71) - 1,"")</f>
        <v/>
      </c>
      <c r="Z71" s="24" t="str">
        <f t="shared" si="2"/>
        <v/>
      </c>
      <c r="AB71" s="24" t="str">
        <f t="shared" si="7"/>
        <v/>
      </c>
      <c r="AC71" s="24" t="str">
        <f ca="1">IF(NOT(ISBLANK($E71)),MATCH($AB71,INDIRECT(CONCATENATE("Tab!$L$1:$L$",COUNTA(Tab!$N:$N))),0),"")</f>
        <v/>
      </c>
      <c r="AD71" s="24" t="str">
        <f>IF(NOT(ISBLANK($E71)),$AC71 + COUNTIF(Tab!$L:$L,$AB71) - 1,"")</f>
        <v/>
      </c>
      <c r="AE71" s="24" t="str">
        <f t="shared" si="3"/>
        <v/>
      </c>
      <c r="AF71" s="24" t="str">
        <f t="shared" si="8"/>
        <v/>
      </c>
      <c r="AG71" s="24" t="str">
        <f ca="1">IF(NOT(ISBLANK($F71)),MATCH($AF71,INDIRECT(CONCATENATE("Tab!$M$2:$M$",COUNTA(Tab!$M:$M))),0),"")</f>
        <v/>
      </c>
      <c r="AI71" s="24" t="str">
        <f ca="1">IF(NOT(ISBLANK($F71)),MATCH($AF71,INDIRECT(CONCATENATE("Tab!$Q$1:$Q$",COUNTA(Tab!$Q:$Q))),0),"")</f>
        <v/>
      </c>
      <c r="AJ71" s="24" t="str">
        <f>IF(NOT(ISBLANK($F71)),$AI71 + COUNTIF(Tab!$Q:$Q,$AF71) - 1,"")</f>
        <v/>
      </c>
      <c r="AK71" s="24" t="str">
        <f t="shared" si="4"/>
        <v/>
      </c>
      <c r="AM71" s="24" t="str">
        <f t="shared" si="9"/>
        <v/>
      </c>
      <c r="AN71" s="24" t="str">
        <f ca="1">IF(NOT(ISBLANK($H71)),MATCH($AM71,INDIRECT(CONCATENATE("Tab!$R$2:$R$",COUNTA(Tab!$R:$R))),0),"")</f>
        <v/>
      </c>
      <c r="AP71" s="24" t="str">
        <f t="shared" si="10"/>
        <v/>
      </c>
      <c r="AQ71" s="24" t="str">
        <f t="shared" si="11"/>
        <v/>
      </c>
      <c r="AR71" s="24" t="str">
        <f t="shared" si="12"/>
        <v/>
      </c>
      <c r="AS71" s="24" t="str">
        <f t="shared" si="13"/>
        <v/>
      </c>
    </row>
    <row r="72" spans="2:45" s="24" customFormat="1" ht="15.6" x14ac:dyDescent="0.3">
      <c r="B72" s="23">
        <v>56</v>
      </c>
      <c r="C72" s="27"/>
      <c r="D72" s="28"/>
      <c r="E72" s="28"/>
      <c r="F72" s="28"/>
      <c r="G72" s="36" t="str">
        <f ca="1">IFERROR(OFFSET(Tab!$M$1,$AG72,2,1,1),"")</f>
        <v/>
      </c>
      <c r="H72" s="28"/>
      <c r="I72" s="37" t="str">
        <f ca="1">IF(COUNTIF($AP72:$AS72,"X")=0,IFERROR(OFFSET(Tab!$T$1,$AN72,0,1,1),""),0)</f>
        <v/>
      </c>
      <c r="J72" s="48"/>
      <c r="K72" s="49"/>
      <c r="L72" s="47"/>
      <c r="M72" s="39">
        <v>1</v>
      </c>
      <c r="N72" s="37">
        <f t="shared" ca="1" si="0"/>
        <v>0</v>
      </c>
      <c r="O72" s="43">
        <v>0</v>
      </c>
      <c r="R72" s="24" t="str">
        <f t="shared" si="5"/>
        <v/>
      </c>
      <c r="S72" s="24" t="str">
        <f ca="1">IF(NOT(ISBLANK($C72)),MATCH($R72,INDIRECT(CONCATENATE("Tab!$D$1:$D$",COUNTA(Tab!$F:$F))),0),"")</f>
        <v/>
      </c>
      <c r="T72" s="24" t="str">
        <f>IF(NOT(ISBLANK($C72)),$S72 + COUNTIF(Tab!$D:$D,$R72) - 1,"")</f>
        <v/>
      </c>
      <c r="U72" s="24" t="str">
        <f t="shared" si="15"/>
        <v/>
      </c>
      <c r="W72" s="24" t="str">
        <f t="shared" si="6"/>
        <v/>
      </c>
      <c r="X72" s="24" t="str">
        <f ca="1">IF(NOT(ISBLANK($D72)),MATCH($W72,INDIRECT(CONCATENATE("Tab!$H$1:$H$",COUNTA(Tab!$J:$J))),0),"")</f>
        <v/>
      </c>
      <c r="Y72" s="24" t="str">
        <f>IF(NOT(ISBLANK($D72)),$X72 + COUNTIF(Tab!$H:$H,$W72) - 1,"")</f>
        <v/>
      </c>
      <c r="Z72" s="24" t="str">
        <f t="shared" si="2"/>
        <v/>
      </c>
      <c r="AB72" s="24" t="str">
        <f t="shared" si="7"/>
        <v/>
      </c>
      <c r="AC72" s="24" t="str">
        <f ca="1">IF(NOT(ISBLANK($E72)),MATCH($AB72,INDIRECT(CONCATENATE("Tab!$L$1:$L$",COUNTA(Tab!$N:$N))),0),"")</f>
        <v/>
      </c>
      <c r="AD72" s="24" t="str">
        <f>IF(NOT(ISBLANK($E72)),$AC72 + COUNTIF(Tab!$L:$L,$AB72) - 1,"")</f>
        <v/>
      </c>
      <c r="AE72" s="24" t="str">
        <f t="shared" si="3"/>
        <v/>
      </c>
      <c r="AF72" s="24" t="str">
        <f t="shared" si="8"/>
        <v/>
      </c>
      <c r="AG72" s="24" t="str">
        <f ca="1">IF(NOT(ISBLANK($F72)),MATCH($AF72,INDIRECT(CONCATENATE("Tab!$M$2:$M$",COUNTA(Tab!$M:$M))),0),"")</f>
        <v/>
      </c>
      <c r="AI72" s="24" t="str">
        <f ca="1">IF(NOT(ISBLANK($F72)),MATCH($AF72,INDIRECT(CONCATENATE("Tab!$Q$1:$Q$",COUNTA(Tab!$Q:$Q))),0),"")</f>
        <v/>
      </c>
      <c r="AJ72" s="24" t="str">
        <f>IF(NOT(ISBLANK($F72)),$AI72 + COUNTIF(Tab!$Q:$Q,$AF72) - 1,"")</f>
        <v/>
      </c>
      <c r="AK72" s="24" t="str">
        <f t="shared" si="4"/>
        <v/>
      </c>
      <c r="AM72" s="24" t="str">
        <f t="shared" si="9"/>
        <v/>
      </c>
      <c r="AN72" s="24" t="str">
        <f ca="1">IF(NOT(ISBLANK($H72)),MATCH($AM72,INDIRECT(CONCATENATE("Tab!$R$2:$R$",COUNTA(Tab!$R:$R))),0),"")</f>
        <v/>
      </c>
      <c r="AP72" s="24" t="str">
        <f t="shared" si="10"/>
        <v/>
      </c>
      <c r="AQ72" s="24" t="str">
        <f t="shared" si="11"/>
        <v/>
      </c>
      <c r="AR72" s="24" t="str">
        <f t="shared" si="12"/>
        <v/>
      </c>
      <c r="AS72" s="24" t="str">
        <f t="shared" si="13"/>
        <v/>
      </c>
    </row>
    <row r="73" spans="2:45" s="24" customFormat="1" ht="15.6" x14ac:dyDescent="0.3">
      <c r="B73" s="23">
        <v>57</v>
      </c>
      <c r="C73" s="34"/>
      <c r="D73" s="35"/>
      <c r="E73" s="28"/>
      <c r="F73" s="28"/>
      <c r="G73" s="36" t="str">
        <f ca="1">IFERROR(OFFSET(Tab!$M$1,$AG73,2,1,1),"")</f>
        <v/>
      </c>
      <c r="H73" s="28"/>
      <c r="I73" s="37" t="str">
        <f ca="1">IF(COUNTIF($AP73:$AS73,"X")=0,IFERROR(OFFSET(Tab!$T$1,$AN73,0,1,1),""),0)</f>
        <v/>
      </c>
      <c r="J73" s="48"/>
      <c r="K73" s="49"/>
      <c r="L73" s="47"/>
      <c r="M73" s="39">
        <v>1</v>
      </c>
      <c r="N73" s="37">
        <f t="shared" ca="1" si="0"/>
        <v>0</v>
      </c>
      <c r="O73" s="43">
        <v>0</v>
      </c>
      <c r="R73" s="24" t="str">
        <f t="shared" si="5"/>
        <v/>
      </c>
      <c r="S73" s="24" t="str">
        <f ca="1">IF(NOT(ISBLANK($C73)),MATCH($R73,INDIRECT(CONCATENATE("Tab!$D$1:$D$",COUNTA(Tab!$F:$F))),0),"")</f>
        <v/>
      </c>
      <c r="T73" s="24" t="str">
        <f>IF(NOT(ISBLANK($C73)),$S73 + COUNTIF(Tab!$D:$D,$R73) - 1,"")</f>
        <v/>
      </c>
      <c r="U73" s="24" t="str">
        <f t="shared" si="15"/>
        <v/>
      </c>
      <c r="W73" s="24" t="str">
        <f t="shared" si="6"/>
        <v/>
      </c>
      <c r="X73" s="24" t="str">
        <f ca="1">IF(NOT(ISBLANK($D73)),MATCH($W73,INDIRECT(CONCATENATE("Tab!$H$1:$H$",COUNTA(Tab!$J:$J))),0),"")</f>
        <v/>
      </c>
      <c r="Y73" s="24" t="str">
        <f>IF(NOT(ISBLANK($D73)),$X73 + COUNTIF(Tab!$H:$H,$W73) - 1,"")</f>
        <v/>
      </c>
      <c r="Z73" s="24" t="str">
        <f t="shared" si="2"/>
        <v/>
      </c>
      <c r="AB73" s="24" t="str">
        <f t="shared" si="7"/>
        <v/>
      </c>
      <c r="AC73" s="24" t="str">
        <f ca="1">IF(NOT(ISBLANK($E73)),MATCH($AB73,INDIRECT(CONCATENATE("Tab!$L$1:$L$",COUNTA(Tab!$N:$N))),0),"")</f>
        <v/>
      </c>
      <c r="AD73" s="24" t="str">
        <f>IF(NOT(ISBLANK($E73)),$AC73 + COUNTIF(Tab!$L:$L,$AB73) - 1,"")</f>
        <v/>
      </c>
      <c r="AE73" s="24" t="str">
        <f t="shared" si="3"/>
        <v/>
      </c>
      <c r="AF73" s="24" t="str">
        <f t="shared" si="8"/>
        <v/>
      </c>
      <c r="AG73" s="24" t="str">
        <f ca="1">IF(NOT(ISBLANK($F73)),MATCH($AF73,INDIRECT(CONCATENATE("Tab!$M$2:$M$",COUNTA(Tab!$M:$M))),0),"")</f>
        <v/>
      </c>
      <c r="AI73" s="24" t="str">
        <f ca="1">IF(NOT(ISBLANK($F73)),MATCH($AF73,INDIRECT(CONCATENATE("Tab!$Q$1:$Q$",COUNTA(Tab!$S:$S))),0),"")</f>
        <v/>
      </c>
      <c r="AJ73" s="24" t="str">
        <f>IF(NOT(ISBLANK($F73)),$AI73 + COUNTIF(Tab!$Q:$Q,$AF73) - 1,"")</f>
        <v/>
      </c>
      <c r="AK73" s="24" t="str">
        <f t="shared" si="4"/>
        <v/>
      </c>
      <c r="AM73" s="24" t="str">
        <f t="shared" si="9"/>
        <v/>
      </c>
      <c r="AN73" s="24" t="str">
        <f ca="1">IF(NOT(ISBLANK($H73)),MATCH($AM73,INDIRECT(CONCATENATE("Tab!$R$2:$R$",COUNTA(Tab!$S:$S))),0),"")</f>
        <v/>
      </c>
      <c r="AP73" s="24" t="str">
        <f t="shared" si="10"/>
        <v/>
      </c>
      <c r="AQ73" s="24" t="str">
        <f t="shared" si="11"/>
        <v/>
      </c>
      <c r="AR73" s="24" t="str">
        <f t="shared" si="12"/>
        <v/>
      </c>
      <c r="AS73" s="24" t="str">
        <f t="shared" si="13"/>
        <v/>
      </c>
    </row>
    <row r="74" spans="2:45" s="24" customFormat="1" ht="15.6" x14ac:dyDescent="0.3">
      <c r="B74" s="23">
        <v>58</v>
      </c>
      <c r="C74" s="34"/>
      <c r="D74" s="35"/>
      <c r="E74" s="28"/>
      <c r="F74" s="28"/>
      <c r="G74" s="36" t="str">
        <f ca="1">IFERROR(OFFSET(Tab!$M$1,$AG74,2,1,1),"")</f>
        <v/>
      </c>
      <c r="H74" s="28"/>
      <c r="I74" s="37" t="str">
        <f ca="1">IF(COUNTIF($AP74:$AS74,"X")=0,IFERROR(OFFSET(Tab!$T$1,$AN74,0,1,1),""),0)</f>
        <v/>
      </c>
      <c r="J74" s="48"/>
      <c r="K74" s="49"/>
      <c r="L74" s="47"/>
      <c r="M74" s="39">
        <v>1</v>
      </c>
      <c r="N74" s="37">
        <f t="shared" ca="1" si="0"/>
        <v>0</v>
      </c>
      <c r="O74" s="43">
        <v>0</v>
      </c>
      <c r="R74" s="24" t="str">
        <f t="shared" si="5"/>
        <v/>
      </c>
      <c r="S74" s="24" t="str">
        <f ca="1">IF(NOT(ISBLANK($C74)),MATCH($R74,INDIRECT(CONCATENATE("Tab!$D$1:$D$",COUNTA(Tab!$F:$F))),0),"")</f>
        <v/>
      </c>
      <c r="T74" s="24" t="str">
        <f>IF(NOT(ISBLANK($C74)),$S74 + COUNTIF(Tab!$D:$D,$R74) - 1,"")</f>
        <v/>
      </c>
      <c r="U74" s="24" t="str">
        <f t="shared" si="15"/>
        <v/>
      </c>
      <c r="W74" s="24" t="str">
        <f t="shared" si="6"/>
        <v/>
      </c>
      <c r="X74" s="24" t="str">
        <f ca="1">IF(NOT(ISBLANK($D74)),MATCH($W74,INDIRECT(CONCATENATE("Tab!$H$1:$H$",COUNTA(Tab!$J:$J))),0),"")</f>
        <v/>
      </c>
      <c r="Y74" s="24" t="str">
        <f>IF(NOT(ISBLANK($D74)),$X74 + COUNTIF(Tab!$H:$H,$W74) - 1,"")</f>
        <v/>
      </c>
      <c r="Z74" s="24" t="str">
        <f t="shared" si="2"/>
        <v/>
      </c>
      <c r="AB74" s="24" t="str">
        <f t="shared" si="7"/>
        <v/>
      </c>
      <c r="AC74" s="24" t="str">
        <f ca="1">IF(NOT(ISBLANK($E74)),MATCH($AB74,INDIRECT(CONCATENATE("Tab!$L$1:$L$",COUNTA(Tab!$N:$N))),0),"")</f>
        <v/>
      </c>
      <c r="AD74" s="24" t="str">
        <f>IF(NOT(ISBLANK($E74)),$AC74 + COUNTIF(Tab!$L:$L,$AB74) - 1,"")</f>
        <v/>
      </c>
      <c r="AE74" s="24" t="str">
        <f t="shared" si="3"/>
        <v/>
      </c>
      <c r="AF74" s="24" t="str">
        <f t="shared" si="8"/>
        <v/>
      </c>
      <c r="AG74" s="24" t="str">
        <f ca="1">IF(NOT(ISBLANK($F74)),MATCH($AF74,INDIRECT(CONCATENATE("Tab!$M$2:$M$",COUNTA(Tab!$M:$M))),0),"")</f>
        <v/>
      </c>
      <c r="AI74" s="24" t="str">
        <f ca="1">IF(NOT(ISBLANK($F74)),MATCH($AF74,INDIRECT(CONCATENATE("Tab!$Q$1:$Q$",COUNTA(Tab!$S:$S))),0),"")</f>
        <v/>
      </c>
      <c r="AJ74" s="24" t="str">
        <f>IF(NOT(ISBLANK($F74)),$AI74 + COUNTIF(Tab!$Q:$Q,$AF74) - 1,"")</f>
        <v/>
      </c>
      <c r="AK74" s="24" t="str">
        <f t="shared" si="4"/>
        <v/>
      </c>
      <c r="AM74" s="24" t="str">
        <f t="shared" si="9"/>
        <v/>
      </c>
      <c r="AN74" s="24" t="str">
        <f ca="1">IF(NOT(ISBLANK($H74)),MATCH($AM74,INDIRECT(CONCATENATE("Tab!$R$2:$R$",COUNTA(Tab!$S:$S))),0),"")</f>
        <v/>
      </c>
      <c r="AP74" s="24" t="str">
        <f t="shared" si="10"/>
        <v/>
      </c>
      <c r="AQ74" s="24" t="str">
        <f t="shared" si="11"/>
        <v/>
      </c>
      <c r="AR74" s="24" t="str">
        <f t="shared" si="12"/>
        <v/>
      </c>
      <c r="AS74" s="24" t="str">
        <f t="shared" si="13"/>
        <v/>
      </c>
    </row>
    <row r="75" spans="2:45" s="24" customFormat="1" ht="15.6" x14ac:dyDescent="0.3">
      <c r="B75" s="23">
        <v>59</v>
      </c>
      <c r="C75" s="34"/>
      <c r="D75" s="28"/>
      <c r="E75" s="28"/>
      <c r="F75" s="28"/>
      <c r="G75" s="36" t="str">
        <f ca="1">IFERROR(OFFSET(Tab!$M$1,$AG75,2,1,1),"")</f>
        <v/>
      </c>
      <c r="H75" s="28"/>
      <c r="I75" s="37" t="str">
        <f ca="1">IF(COUNTIF($AP75:$AS75,"X")=0,IFERROR(OFFSET(Tab!$T$1,$AN75,0,1,1),""),0)</f>
        <v/>
      </c>
      <c r="J75" s="48"/>
      <c r="K75" s="49"/>
      <c r="L75" s="47"/>
      <c r="M75" s="39">
        <v>1</v>
      </c>
      <c r="N75" s="37">
        <f t="shared" ca="1" si="0"/>
        <v>0</v>
      </c>
      <c r="O75" s="43">
        <v>0</v>
      </c>
      <c r="R75" s="24" t="str">
        <f t="shared" si="5"/>
        <v/>
      </c>
      <c r="S75" s="24" t="str">
        <f ca="1">IF(NOT(ISBLANK($C75)),MATCH($R75,INDIRECT(CONCATENATE("Tab!$D$1:$D$",COUNTA(Tab!$F:$F))),0),"")</f>
        <v/>
      </c>
      <c r="T75" s="24" t="str">
        <f>IF(NOT(ISBLANK($C75)),$S75 + COUNTIF(Tab!$D:$D,$R75) - 1,"")</f>
        <v/>
      </c>
      <c r="U75" s="24" t="str">
        <f t="shared" si="15"/>
        <v/>
      </c>
      <c r="W75" s="24" t="str">
        <f t="shared" si="6"/>
        <v/>
      </c>
      <c r="X75" s="24" t="str">
        <f ca="1">IF(NOT(ISBLANK($D75)),MATCH($W75,INDIRECT(CONCATENATE("Tab!$H$1:$H$",COUNTA(Tab!$J:$J))),0),"")</f>
        <v/>
      </c>
      <c r="Y75" s="24" t="str">
        <f>IF(NOT(ISBLANK($D75)),$X75 + COUNTIF(Tab!$H:$H,$W75) - 1,"")</f>
        <v/>
      </c>
      <c r="Z75" s="24" t="str">
        <f t="shared" si="2"/>
        <v/>
      </c>
      <c r="AB75" s="24" t="str">
        <f t="shared" si="7"/>
        <v/>
      </c>
      <c r="AC75" s="24" t="str">
        <f ca="1">IF(NOT(ISBLANK($E75)),MATCH($AB75,INDIRECT(CONCATENATE("Tab!$L$1:$L$",COUNTA(Tab!$N:$N))),0),"")</f>
        <v/>
      </c>
      <c r="AD75" s="24" t="str">
        <f>IF(NOT(ISBLANK($E75)),$AC75 + COUNTIF(Tab!$L:$L,$AB75) - 1,"")</f>
        <v/>
      </c>
      <c r="AE75" s="24" t="str">
        <f t="shared" si="3"/>
        <v/>
      </c>
      <c r="AF75" s="24" t="str">
        <f t="shared" si="8"/>
        <v/>
      </c>
      <c r="AG75" s="24" t="str">
        <f ca="1">IF(NOT(ISBLANK($F75)),MATCH($AF75,INDIRECT(CONCATENATE("Tab!$M$2:$M$",COUNTA(Tab!$M:$M))),0),"")</f>
        <v/>
      </c>
      <c r="AI75" s="24" t="str">
        <f ca="1">IF(NOT(ISBLANK($F75)),MATCH($AF75,INDIRECT(CONCATENATE("Tab!$Q$1:$Q$",COUNTA(Tab!$S:$S))),0),"")</f>
        <v/>
      </c>
      <c r="AJ75" s="24" t="str">
        <f>IF(NOT(ISBLANK($F75)),$AI75 + COUNTIF(Tab!$Q:$Q,$AF75) - 1,"")</f>
        <v/>
      </c>
      <c r="AK75" s="24" t="str">
        <f t="shared" si="4"/>
        <v/>
      </c>
      <c r="AM75" s="24" t="str">
        <f t="shared" si="9"/>
        <v/>
      </c>
      <c r="AN75" s="24" t="str">
        <f ca="1">IF(NOT(ISBLANK($H75)),MATCH($AM75,INDIRECT(CONCATENATE("Tab!$R$2:$R$",COUNTA(Tab!$S:$S))),0),"")</f>
        <v/>
      </c>
      <c r="AP75" s="24" t="str">
        <f t="shared" si="10"/>
        <v/>
      </c>
      <c r="AQ75" s="24" t="str">
        <f t="shared" si="11"/>
        <v/>
      </c>
      <c r="AR75" s="24" t="str">
        <f t="shared" si="12"/>
        <v/>
      </c>
      <c r="AS75" s="24" t="str">
        <f t="shared" si="13"/>
        <v/>
      </c>
    </row>
    <row r="76" spans="2:45" s="24" customFormat="1" ht="15.6" x14ac:dyDescent="0.3">
      <c r="B76" s="23">
        <v>60</v>
      </c>
      <c r="C76" s="34"/>
      <c r="D76" s="28"/>
      <c r="E76" s="28"/>
      <c r="F76" s="28"/>
      <c r="G76" s="36" t="str">
        <f ca="1">IFERROR(OFFSET(Tab!$M$1,$AG76,2,1,1),"")</f>
        <v/>
      </c>
      <c r="H76" s="28"/>
      <c r="I76" s="37" t="str">
        <f ca="1">IF(COUNTIF($AP76:$AS76,"X")=0,IFERROR(OFFSET(Tab!$T$1,$AN76,0,1,1),""),0)</f>
        <v/>
      </c>
      <c r="J76" s="48"/>
      <c r="K76" s="49"/>
      <c r="L76" s="47"/>
      <c r="M76" s="39">
        <v>1</v>
      </c>
      <c r="N76" s="37">
        <f t="shared" ca="1" si="0"/>
        <v>0</v>
      </c>
      <c r="O76" s="43">
        <v>0</v>
      </c>
      <c r="R76" s="24" t="str">
        <f t="shared" si="5"/>
        <v/>
      </c>
      <c r="S76" s="24" t="str">
        <f ca="1">IF(NOT(ISBLANK($C76)),MATCH($R76,INDIRECT(CONCATENATE("Tab!$D$1:$D$",COUNTA(Tab!$F:$F))),0),"")</f>
        <v/>
      </c>
      <c r="T76" s="24" t="str">
        <f>IF(NOT(ISBLANK($C76)),$S76 + COUNTIF(Tab!$D:$D,$R76) - 1,"")</f>
        <v/>
      </c>
      <c r="U76" s="24" t="str">
        <f t="shared" si="15"/>
        <v/>
      </c>
      <c r="W76" s="24" t="str">
        <f t="shared" si="6"/>
        <v/>
      </c>
      <c r="X76" s="24" t="str">
        <f ca="1">IF(NOT(ISBLANK($D76)),MATCH($W76,INDIRECT(CONCATENATE("Tab!$H$1:$H$",COUNTA(Tab!$J:$J))),0),"")</f>
        <v/>
      </c>
      <c r="Y76" s="24" t="str">
        <f>IF(NOT(ISBLANK($D76)),$X76 + COUNTIF(Tab!$H:$H,$W76) - 1,"")</f>
        <v/>
      </c>
      <c r="Z76" s="24" t="str">
        <f t="shared" si="2"/>
        <v/>
      </c>
      <c r="AB76" s="24" t="str">
        <f t="shared" si="7"/>
        <v/>
      </c>
      <c r="AC76" s="24" t="str">
        <f ca="1">IF(NOT(ISBLANK($E76)),MATCH($AB76,INDIRECT(CONCATENATE("Tab!$L$1:$L$",COUNTA(Tab!$N:$N))),0),"")</f>
        <v/>
      </c>
      <c r="AD76" s="24" t="str">
        <f>IF(NOT(ISBLANK($E76)),$AC76 + COUNTIF(Tab!$L:$L,$AB76) - 1,"")</f>
        <v/>
      </c>
      <c r="AE76" s="24" t="str">
        <f t="shared" si="3"/>
        <v/>
      </c>
      <c r="AF76" s="24" t="str">
        <f t="shared" si="8"/>
        <v/>
      </c>
      <c r="AG76" s="24" t="str">
        <f ca="1">IF(NOT(ISBLANK($F76)),MATCH($AF76,INDIRECT(CONCATENATE("Tab!$M$2:$M$",COUNTA(Tab!$M:$M))),0),"")</f>
        <v/>
      </c>
      <c r="AI76" s="24" t="str">
        <f ca="1">IF(NOT(ISBLANK($F76)),MATCH($AF76,INDIRECT(CONCATENATE("Tab!$Q$1:$Q$",COUNTA(Tab!$S:$S))),0),"")</f>
        <v/>
      </c>
      <c r="AJ76" s="24" t="str">
        <f>IF(NOT(ISBLANK($F76)),$AI76 + COUNTIF(Tab!$Q:$Q,$AF76) - 1,"")</f>
        <v/>
      </c>
      <c r="AK76" s="24" t="str">
        <f t="shared" si="4"/>
        <v/>
      </c>
      <c r="AM76" s="24" t="str">
        <f t="shared" si="9"/>
        <v/>
      </c>
      <c r="AN76" s="24" t="str">
        <f ca="1">IF(NOT(ISBLANK($H76)),MATCH($AM76,INDIRECT(CONCATENATE("Tab!$R$2:$R$",COUNTA(Tab!$S:$S))),0),"")</f>
        <v/>
      </c>
      <c r="AP76" s="24" t="str">
        <f t="shared" si="10"/>
        <v/>
      </c>
      <c r="AQ76" s="24" t="str">
        <f t="shared" si="11"/>
        <v/>
      </c>
      <c r="AR76" s="24" t="str">
        <f t="shared" si="12"/>
        <v/>
      </c>
      <c r="AS76" s="24" t="str">
        <f t="shared" si="13"/>
        <v/>
      </c>
    </row>
    <row r="77" spans="2:45" s="24" customFormat="1" ht="15.6" x14ac:dyDescent="0.3">
      <c r="B77" s="23">
        <v>61</v>
      </c>
      <c r="C77" s="34"/>
      <c r="D77" s="28"/>
      <c r="E77" s="28"/>
      <c r="F77" s="28"/>
      <c r="G77" s="36" t="str">
        <f ca="1">IFERROR(OFFSET(Tab!$M$1,$AG77,2,1,1),"")</f>
        <v/>
      </c>
      <c r="H77" s="28"/>
      <c r="I77" s="37" t="str">
        <f ca="1">IF(COUNTIF($AP77:$AS77,"X")=0,IFERROR(OFFSET(Tab!$T$1,$AN77,0,1,1),""),0)</f>
        <v/>
      </c>
      <c r="J77" s="48"/>
      <c r="K77" s="49"/>
      <c r="L77" s="47"/>
      <c r="M77" s="39">
        <v>1</v>
      </c>
      <c r="N77" s="37">
        <f t="shared" ca="1" si="0"/>
        <v>0</v>
      </c>
      <c r="O77" s="43">
        <v>0</v>
      </c>
      <c r="R77" s="24" t="str">
        <f t="shared" si="5"/>
        <v/>
      </c>
      <c r="S77" s="24" t="str">
        <f ca="1">IF(NOT(ISBLANK($C77)),MATCH($R77,INDIRECT(CONCATENATE("Tab!$D$1:$D$",COUNTA(Tab!$F:$F))),0),"")</f>
        <v/>
      </c>
      <c r="T77" s="24" t="str">
        <f>IF(NOT(ISBLANK($C77)),$S77 + COUNTIF(Tab!$D:$D,$R77) - 1,"")</f>
        <v/>
      </c>
      <c r="U77" s="24" t="str">
        <f t="shared" si="15"/>
        <v/>
      </c>
      <c r="W77" s="24" t="str">
        <f t="shared" si="6"/>
        <v/>
      </c>
      <c r="X77" s="24" t="str">
        <f ca="1">IF(NOT(ISBLANK($D77)),MATCH($W77,INDIRECT(CONCATENATE("Tab!$H$1:$H$",COUNTA(Tab!$J:$J))),0),"")</f>
        <v/>
      </c>
      <c r="Y77" s="24" t="str">
        <f>IF(NOT(ISBLANK($D77)),$X77 + COUNTIF(Tab!$H:$H,$W77) - 1,"")</f>
        <v/>
      </c>
      <c r="Z77" s="24" t="str">
        <f t="shared" si="2"/>
        <v/>
      </c>
      <c r="AB77" s="24" t="str">
        <f t="shared" si="7"/>
        <v/>
      </c>
      <c r="AC77" s="24" t="str">
        <f ca="1">IF(NOT(ISBLANK($E77)),MATCH($AB77,INDIRECT(CONCATENATE("Tab!$L$1:$L$",COUNTA(Tab!$N:$N))),0),"")</f>
        <v/>
      </c>
      <c r="AD77" s="24" t="str">
        <f>IF(NOT(ISBLANK($E77)),$AC77 + COUNTIF(Tab!$L:$L,$AB77) - 1,"")</f>
        <v/>
      </c>
      <c r="AE77" s="24" t="str">
        <f t="shared" si="3"/>
        <v/>
      </c>
      <c r="AF77" s="24" t="str">
        <f t="shared" si="8"/>
        <v/>
      </c>
      <c r="AG77" s="24" t="str">
        <f ca="1">IF(NOT(ISBLANK($F77)),MATCH($AF77,INDIRECT(CONCATENATE("Tab!$M$2:$M$",COUNTA(Tab!$M:$M))),0),"")</f>
        <v/>
      </c>
      <c r="AI77" s="24" t="str">
        <f ca="1">IF(NOT(ISBLANK($F77)),MATCH($AF77,INDIRECT(CONCATENATE("Tab!$Q$1:$Q$",COUNTA(Tab!$S:$S))),0),"")</f>
        <v/>
      </c>
      <c r="AJ77" s="24" t="str">
        <f>IF(NOT(ISBLANK($F77)),$AI77 + COUNTIF(Tab!$Q:$Q,$AF77) - 1,"")</f>
        <v/>
      </c>
      <c r="AK77" s="24" t="str">
        <f t="shared" si="4"/>
        <v/>
      </c>
      <c r="AM77" s="24" t="str">
        <f t="shared" si="9"/>
        <v/>
      </c>
      <c r="AN77" s="24" t="str">
        <f ca="1">IF(NOT(ISBLANK($H77)),MATCH($AM77,INDIRECT(CONCATENATE("Tab!$R$2:$R$",COUNTA(Tab!$S:$S))),0),"")</f>
        <v/>
      </c>
      <c r="AP77" s="24" t="str">
        <f t="shared" si="10"/>
        <v/>
      </c>
      <c r="AQ77" s="24" t="str">
        <f t="shared" si="11"/>
        <v/>
      </c>
      <c r="AR77" s="24" t="str">
        <f t="shared" si="12"/>
        <v/>
      </c>
      <c r="AS77" s="24" t="str">
        <f t="shared" si="13"/>
        <v/>
      </c>
    </row>
    <row r="78" spans="2:45" s="24" customFormat="1" ht="15.6" x14ac:dyDescent="0.3">
      <c r="B78" s="23">
        <v>62</v>
      </c>
      <c r="C78" s="34"/>
      <c r="D78" s="28"/>
      <c r="E78" s="28"/>
      <c r="F78" s="28"/>
      <c r="G78" s="36" t="str">
        <f ca="1">IFERROR(OFFSET(Tab!$M$1,$AG78,2,1,1),"")</f>
        <v/>
      </c>
      <c r="H78" s="28"/>
      <c r="I78" s="37" t="str">
        <f ca="1">IF(COUNTIF($AP78:$AS78,"X")=0,IFERROR(OFFSET(Tab!$T$1,$AN78,0,1,1),""),0)</f>
        <v/>
      </c>
      <c r="J78" s="48"/>
      <c r="K78" s="49"/>
      <c r="L78" s="47"/>
      <c r="M78" s="39">
        <v>1</v>
      </c>
      <c r="N78" s="37">
        <f t="shared" ca="1" si="0"/>
        <v>0</v>
      </c>
      <c r="O78" s="43">
        <v>0</v>
      </c>
      <c r="R78" s="24" t="str">
        <f t="shared" si="5"/>
        <v/>
      </c>
      <c r="S78" s="24" t="str">
        <f ca="1">IF(NOT(ISBLANK($C78)),MATCH($R78,INDIRECT(CONCATENATE("Tab!$D$1:$D$",COUNTA(Tab!$F:$F))),0),"")</f>
        <v/>
      </c>
      <c r="T78" s="24" t="str">
        <f>IF(NOT(ISBLANK($C78)),$S78 + COUNTIF(Tab!$D:$D,$R78) - 1,"")</f>
        <v/>
      </c>
      <c r="U78" s="24" t="str">
        <f t="shared" si="15"/>
        <v/>
      </c>
      <c r="W78" s="24" t="str">
        <f t="shared" si="6"/>
        <v/>
      </c>
      <c r="X78" s="24" t="str">
        <f ca="1">IF(NOT(ISBLANK($D78)),MATCH($W78,INDIRECT(CONCATENATE("Tab!$H$1:$H$",COUNTA(Tab!$J:$J))),0),"")</f>
        <v/>
      </c>
      <c r="Y78" s="24" t="str">
        <f>IF(NOT(ISBLANK($D78)),$X78 + COUNTIF(Tab!$H:$H,$W78) - 1,"")</f>
        <v/>
      </c>
      <c r="Z78" s="24" t="str">
        <f t="shared" si="2"/>
        <v/>
      </c>
      <c r="AB78" s="24" t="str">
        <f t="shared" si="7"/>
        <v/>
      </c>
      <c r="AC78" s="24" t="str">
        <f ca="1">IF(NOT(ISBLANK($E78)),MATCH($AB78,INDIRECT(CONCATENATE("Tab!$L$1:$L$",COUNTA(Tab!$N:$N))),0),"")</f>
        <v/>
      </c>
      <c r="AD78" s="24" t="str">
        <f>IF(NOT(ISBLANK($E78)),$AC78 + COUNTIF(Tab!$L:$L,$AB78) - 1,"")</f>
        <v/>
      </c>
      <c r="AE78" s="24" t="str">
        <f t="shared" si="3"/>
        <v/>
      </c>
      <c r="AF78" s="24" t="str">
        <f t="shared" si="8"/>
        <v/>
      </c>
      <c r="AG78" s="24" t="str">
        <f ca="1">IF(NOT(ISBLANK($F78)),MATCH($AF78,INDIRECT(CONCATENATE("Tab!$M$2:$M$",COUNTA(Tab!$M:$M))),0),"")</f>
        <v/>
      </c>
      <c r="AI78" s="24" t="str">
        <f ca="1">IF(NOT(ISBLANK($F78)),MATCH($AF78,INDIRECT(CONCATENATE("Tab!$Q$1:$Q$",COUNTA(Tab!$S:$S))),0),"")</f>
        <v/>
      </c>
      <c r="AJ78" s="24" t="str">
        <f>IF(NOT(ISBLANK($F78)),$AI78 + COUNTIF(Tab!$Q:$Q,$AF78) - 1,"")</f>
        <v/>
      </c>
      <c r="AK78" s="24" t="str">
        <f t="shared" si="4"/>
        <v/>
      </c>
      <c r="AM78" s="24" t="str">
        <f t="shared" si="9"/>
        <v/>
      </c>
      <c r="AN78" s="24" t="str">
        <f ca="1">IF(NOT(ISBLANK($H78)),MATCH($AM78,INDIRECT(CONCATENATE("Tab!$R$2:$R$",COUNTA(Tab!$S:$S))),0),"")</f>
        <v/>
      </c>
      <c r="AP78" s="24" t="str">
        <f t="shared" si="10"/>
        <v/>
      </c>
      <c r="AQ78" s="24" t="str">
        <f t="shared" si="11"/>
        <v/>
      </c>
      <c r="AR78" s="24" t="str">
        <f t="shared" si="12"/>
        <v/>
      </c>
      <c r="AS78" s="24" t="str">
        <f t="shared" si="13"/>
        <v/>
      </c>
    </row>
    <row r="79" spans="2:45" s="24" customFormat="1" ht="15.6" x14ac:dyDescent="0.3">
      <c r="B79" s="23">
        <v>63</v>
      </c>
      <c r="C79" s="34"/>
      <c r="D79" s="28"/>
      <c r="E79" s="28"/>
      <c r="F79" s="28"/>
      <c r="G79" s="36" t="str">
        <f ca="1">IFERROR(OFFSET(Tab!$M$1,$AG79,2,1,1),"")</f>
        <v/>
      </c>
      <c r="H79" s="28"/>
      <c r="I79" s="37" t="str">
        <f ca="1">IF(COUNTIF($AP79:$AS79,"X")=0,IFERROR(OFFSET(Tab!$T$1,$AN79,0,1,1),""),0)</f>
        <v/>
      </c>
      <c r="J79" s="48"/>
      <c r="K79" s="49"/>
      <c r="L79" s="47"/>
      <c r="M79" s="39">
        <v>1</v>
      </c>
      <c r="N79" s="37">
        <f t="shared" ca="1" si="0"/>
        <v>0</v>
      </c>
      <c r="O79" s="43">
        <v>0</v>
      </c>
      <c r="R79" s="24" t="str">
        <f t="shared" si="5"/>
        <v/>
      </c>
      <c r="S79" s="24" t="str">
        <f ca="1">IF(NOT(ISBLANK($C79)),MATCH($R79,INDIRECT(CONCATENATE("Tab!$D$1:$D$",COUNTA(Tab!$F:$F))),0),"")</f>
        <v/>
      </c>
      <c r="T79" s="24" t="str">
        <f>IF(NOT(ISBLANK($C79)),$S79 + COUNTIF(Tab!$D:$D,$R79) - 1,"")</f>
        <v/>
      </c>
      <c r="U79" s="24" t="str">
        <f t="shared" si="15"/>
        <v/>
      </c>
      <c r="W79" s="24" t="str">
        <f t="shared" si="6"/>
        <v/>
      </c>
      <c r="X79" s="24" t="str">
        <f ca="1">IF(NOT(ISBLANK($D79)),MATCH($W79,INDIRECT(CONCATENATE("Tab!$H$1:$H$",COUNTA(Tab!$J:$J))),0),"")</f>
        <v/>
      </c>
      <c r="Y79" s="24" t="str">
        <f>IF(NOT(ISBLANK($D79)),$X79 + COUNTIF(Tab!$H:$H,$W79) - 1,"")</f>
        <v/>
      </c>
      <c r="Z79" s="24" t="str">
        <f t="shared" si="2"/>
        <v/>
      </c>
      <c r="AB79" s="24" t="str">
        <f t="shared" si="7"/>
        <v/>
      </c>
      <c r="AC79" s="24" t="str">
        <f ca="1">IF(NOT(ISBLANK($E79)),MATCH($AB79,INDIRECT(CONCATENATE("Tab!$L$1:$L$",COUNTA(Tab!$N:$N))),0),"")</f>
        <v/>
      </c>
      <c r="AD79" s="24" t="str">
        <f>IF(NOT(ISBLANK($E79)),$AC79 + COUNTIF(Tab!$L:$L,$AB79) - 1,"")</f>
        <v/>
      </c>
      <c r="AE79" s="24" t="str">
        <f t="shared" si="3"/>
        <v/>
      </c>
      <c r="AF79" s="24" t="str">
        <f t="shared" si="8"/>
        <v/>
      </c>
      <c r="AG79" s="24" t="str">
        <f ca="1">IF(NOT(ISBLANK($F79)),MATCH($AF79,INDIRECT(CONCATENATE("Tab!$M$2:$M$",COUNTA(Tab!$M:$M))),0),"")</f>
        <v/>
      </c>
      <c r="AI79" s="24" t="str">
        <f ca="1">IF(NOT(ISBLANK($F79)),MATCH($AF79,INDIRECT(CONCATENATE("Tab!$Q$1:$Q$",COUNTA(Tab!$S:$S))),0),"")</f>
        <v/>
      </c>
      <c r="AJ79" s="24" t="str">
        <f>IF(NOT(ISBLANK($F79)),$AI79 + COUNTIF(Tab!$Q:$Q,$AF79) - 1,"")</f>
        <v/>
      </c>
      <c r="AK79" s="24" t="str">
        <f t="shared" si="4"/>
        <v/>
      </c>
      <c r="AM79" s="24" t="str">
        <f t="shared" si="9"/>
        <v/>
      </c>
      <c r="AN79" s="24" t="str">
        <f ca="1">IF(NOT(ISBLANK($H79)),MATCH($AM79,INDIRECT(CONCATENATE("Tab!$R$2:$R$",COUNTA(Tab!$S:$S))),0),"")</f>
        <v/>
      </c>
      <c r="AP79" s="24" t="str">
        <f t="shared" si="10"/>
        <v/>
      </c>
      <c r="AQ79" s="24" t="str">
        <f t="shared" si="11"/>
        <v/>
      </c>
      <c r="AR79" s="24" t="str">
        <f t="shared" si="12"/>
        <v/>
      </c>
      <c r="AS79" s="24" t="str">
        <f t="shared" si="13"/>
        <v/>
      </c>
    </row>
    <row r="80" spans="2:45" s="24" customFormat="1" ht="15.6" x14ac:dyDescent="0.3">
      <c r="B80" s="23">
        <v>64</v>
      </c>
      <c r="C80" s="34"/>
      <c r="D80" s="28"/>
      <c r="E80" s="28"/>
      <c r="F80" s="28"/>
      <c r="G80" s="36" t="str">
        <f ca="1">IFERROR(OFFSET(Tab!$M$1,$AG80,2,1,1),"")</f>
        <v/>
      </c>
      <c r="H80" s="28"/>
      <c r="I80" s="37" t="str">
        <f ca="1">IF(COUNTIF($AP80:$AS80,"X")=0,IFERROR(OFFSET(Tab!$T$1,$AN80,0,1,1),""),0)</f>
        <v/>
      </c>
      <c r="J80" s="48"/>
      <c r="K80" s="49"/>
      <c r="L80" s="47"/>
      <c r="M80" s="39">
        <v>1</v>
      </c>
      <c r="N80" s="37">
        <f t="shared" ca="1" si="0"/>
        <v>0</v>
      </c>
      <c r="O80" s="43">
        <v>0</v>
      </c>
      <c r="R80" s="24" t="str">
        <f t="shared" si="5"/>
        <v/>
      </c>
      <c r="S80" s="24" t="str">
        <f ca="1">IF(NOT(ISBLANK($C80)),MATCH($R80,INDIRECT(CONCATENATE("Tab!$D$1:$D$",COUNTA(Tab!$F:$F))),0),"")</f>
        <v/>
      </c>
      <c r="T80" s="24" t="str">
        <f>IF(NOT(ISBLANK($C80)),$S80 + COUNTIF(Tab!$D:$D,$R80) - 1,"")</f>
        <v/>
      </c>
      <c r="U80" s="24" t="str">
        <f t="shared" si="15"/>
        <v/>
      </c>
      <c r="W80" s="24" t="str">
        <f t="shared" si="6"/>
        <v/>
      </c>
      <c r="X80" s="24" t="str">
        <f ca="1">IF(NOT(ISBLANK($D80)),MATCH($W80,INDIRECT(CONCATENATE("Tab!$H$1:$H$",COUNTA(Tab!$J:$J))),0),"")</f>
        <v/>
      </c>
      <c r="Y80" s="24" t="str">
        <f>IF(NOT(ISBLANK($D80)),$X80 + COUNTIF(Tab!$H:$H,$W80) - 1,"")</f>
        <v/>
      </c>
      <c r="Z80" s="24" t="str">
        <f t="shared" si="2"/>
        <v/>
      </c>
      <c r="AB80" s="24" t="str">
        <f t="shared" si="7"/>
        <v/>
      </c>
      <c r="AC80" s="24" t="str">
        <f ca="1">IF(NOT(ISBLANK($E80)),MATCH($AB80,INDIRECT(CONCATENATE("Tab!$L$1:$L$",COUNTA(Tab!$N:$N))),0),"")</f>
        <v/>
      </c>
      <c r="AD80" s="24" t="str">
        <f>IF(NOT(ISBLANK($E80)),$AC80 + COUNTIF(Tab!$L:$L,$AB80) - 1,"")</f>
        <v/>
      </c>
      <c r="AE80" s="24" t="str">
        <f t="shared" si="3"/>
        <v/>
      </c>
      <c r="AF80" s="24" t="str">
        <f t="shared" si="8"/>
        <v/>
      </c>
      <c r="AG80" s="24" t="str">
        <f ca="1">IF(NOT(ISBLANK($F80)),MATCH($AF80,INDIRECT(CONCATENATE("Tab!$M$2:$M$",COUNTA(Tab!$M:$M))),0),"")</f>
        <v/>
      </c>
      <c r="AI80" s="24" t="str">
        <f ca="1">IF(NOT(ISBLANK($F80)),MATCH($AF80,INDIRECT(CONCATENATE("Tab!$Q$1:$Q$",COUNTA(Tab!$S:$S))),0),"")</f>
        <v/>
      </c>
      <c r="AJ80" s="24" t="str">
        <f>IF(NOT(ISBLANK($F80)),$AI80 + COUNTIF(Tab!$Q:$Q,$AF80) - 1,"")</f>
        <v/>
      </c>
      <c r="AK80" s="24" t="str">
        <f t="shared" si="4"/>
        <v/>
      </c>
      <c r="AM80" s="24" t="str">
        <f t="shared" si="9"/>
        <v/>
      </c>
      <c r="AN80" s="24" t="str">
        <f ca="1">IF(NOT(ISBLANK($H80)),MATCH($AM80,INDIRECT(CONCATENATE("Tab!$R$2:$R$",COUNTA(Tab!$S:$S))),0),"")</f>
        <v/>
      </c>
      <c r="AP80" s="24" t="str">
        <f t="shared" si="10"/>
        <v/>
      </c>
      <c r="AQ80" s="24" t="str">
        <f t="shared" si="11"/>
        <v/>
      </c>
      <c r="AR80" s="24" t="str">
        <f t="shared" si="12"/>
        <v/>
      </c>
      <c r="AS80" s="24" t="str">
        <f t="shared" si="13"/>
        <v/>
      </c>
    </row>
    <row r="81" spans="2:45" s="24" customFormat="1" ht="15.6" x14ac:dyDescent="0.3">
      <c r="B81" s="23">
        <v>65</v>
      </c>
      <c r="C81" s="34"/>
      <c r="D81" s="28"/>
      <c r="E81" s="28"/>
      <c r="F81" s="28"/>
      <c r="G81" s="36" t="str">
        <f ca="1">IFERROR(OFFSET(Tab!$M$1,$AG81,2,1,1),"")</f>
        <v/>
      </c>
      <c r="H81" s="28"/>
      <c r="I81" s="37" t="str">
        <f ca="1">IF(COUNTIF($AP81:$AS81,"X")=0,IFERROR(OFFSET(Tab!$T$1,$AN81,0,1,1),""),0)</f>
        <v/>
      </c>
      <c r="J81" s="48"/>
      <c r="K81" s="49"/>
      <c r="L81" s="47"/>
      <c r="M81" s="39">
        <v>1</v>
      </c>
      <c r="N81" s="37">
        <f t="shared" ca="1" si="0"/>
        <v>0</v>
      </c>
      <c r="O81" s="43">
        <v>0</v>
      </c>
      <c r="R81" s="24" t="str">
        <f t="shared" si="5"/>
        <v/>
      </c>
      <c r="S81" s="24" t="str">
        <f ca="1">IF(NOT(ISBLANK($C81)),MATCH($R81,INDIRECT(CONCATENATE("Tab!$D$1:$D$",COUNTA(Tab!$F:$F))),0),"")</f>
        <v/>
      </c>
      <c r="T81" s="24" t="str">
        <f>IF(NOT(ISBLANK($C81)),$S81 + COUNTIF(Tab!$D:$D,$R81) - 1,"")</f>
        <v/>
      </c>
      <c r="U81" s="24" t="str">
        <f t="shared" si="15"/>
        <v/>
      </c>
      <c r="W81" s="24" t="str">
        <f t="shared" si="6"/>
        <v/>
      </c>
      <c r="X81" s="24" t="str">
        <f ca="1">IF(NOT(ISBLANK($D81)),MATCH($W81,INDIRECT(CONCATENATE("Tab!$H$1:$H$",COUNTA(Tab!$J:$J))),0),"")</f>
        <v/>
      </c>
      <c r="Y81" s="24" t="str">
        <f>IF(NOT(ISBLANK($D81)),$X81 + COUNTIF(Tab!$H:$H,$W81) - 1,"")</f>
        <v/>
      </c>
      <c r="Z81" s="24" t="str">
        <f t="shared" si="2"/>
        <v/>
      </c>
      <c r="AB81" s="24" t="str">
        <f t="shared" si="7"/>
        <v/>
      </c>
      <c r="AC81" s="24" t="str">
        <f ca="1">IF(NOT(ISBLANK($E81)),MATCH($AB81,INDIRECT(CONCATENATE("Tab!$L$1:$L$",COUNTA(Tab!$N:$N))),0),"")</f>
        <v/>
      </c>
      <c r="AD81" s="24" t="str">
        <f>IF(NOT(ISBLANK($E81)),$AC81 + COUNTIF(Tab!$L:$L,$AB81) - 1,"")</f>
        <v/>
      </c>
      <c r="AE81" s="24" t="str">
        <f t="shared" si="3"/>
        <v/>
      </c>
      <c r="AF81" s="24" t="str">
        <f t="shared" si="8"/>
        <v/>
      </c>
      <c r="AG81" s="24" t="str">
        <f ca="1">IF(NOT(ISBLANK($F81)),MATCH($AF81,INDIRECT(CONCATENATE("Tab!$M$2:$M$",COUNTA(Tab!$M:$M))),0),"")</f>
        <v/>
      </c>
      <c r="AI81" s="24" t="str">
        <f ca="1">IF(NOT(ISBLANK($F81)),MATCH($AF81,INDIRECT(CONCATENATE("Tab!$Q$1:$Q$",COUNTA(Tab!$S:$S))),0),"")</f>
        <v/>
      </c>
      <c r="AJ81" s="24" t="str">
        <f>IF(NOT(ISBLANK($F81)),$AI81 + COUNTIF(Tab!$Q:$Q,$AF81) - 1,"")</f>
        <v/>
      </c>
      <c r="AK81" s="24" t="str">
        <f t="shared" si="4"/>
        <v/>
      </c>
      <c r="AM81" s="24" t="str">
        <f t="shared" si="9"/>
        <v/>
      </c>
      <c r="AN81" s="24" t="str">
        <f ca="1">IF(NOT(ISBLANK($H81)),MATCH($AM81,INDIRECT(CONCATENATE("Tab!$R$2:$R$",COUNTA(Tab!$S:$S))),0),"")</f>
        <v/>
      </c>
      <c r="AP81" s="24" t="str">
        <f t="shared" si="10"/>
        <v/>
      </c>
      <c r="AQ81" s="24" t="str">
        <f t="shared" si="11"/>
        <v/>
      </c>
      <c r="AR81" s="24" t="str">
        <f t="shared" si="12"/>
        <v/>
      </c>
      <c r="AS81" s="24" t="str">
        <f t="shared" si="13"/>
        <v/>
      </c>
    </row>
    <row r="82" spans="2:45" s="24" customFormat="1" ht="15.6" x14ac:dyDescent="0.3">
      <c r="B82" s="23">
        <v>66</v>
      </c>
      <c r="C82" s="34"/>
      <c r="D82" s="28"/>
      <c r="E82" s="28"/>
      <c r="F82" s="28"/>
      <c r="G82" s="36" t="str">
        <f ca="1">IFERROR(OFFSET(Tab!$M$1,$AG82,2,1,1),"")</f>
        <v/>
      </c>
      <c r="H82" s="28"/>
      <c r="I82" s="37" t="str">
        <f ca="1">IF(COUNTIF($AP82:$AS82,"X")=0,IFERROR(OFFSET(Tab!$T$1,$AN82,0,1,1),""),0)</f>
        <v/>
      </c>
      <c r="J82" s="48"/>
      <c r="K82" s="49"/>
      <c r="L82" s="47"/>
      <c r="M82" s="39">
        <v>1</v>
      </c>
      <c r="N82" s="37">
        <f t="shared" ca="1" si="0"/>
        <v>0</v>
      </c>
      <c r="O82" s="43">
        <v>0</v>
      </c>
      <c r="R82" s="24" t="str">
        <f t="shared" si="5"/>
        <v/>
      </c>
      <c r="S82" s="24" t="str">
        <f ca="1">IF(NOT(ISBLANK($C82)),MATCH($R82,INDIRECT(CONCATENATE("Tab!$D$1:$D$",COUNTA(Tab!$F:$F))),0),"")</f>
        <v/>
      </c>
      <c r="T82" s="24" t="str">
        <f>IF(NOT(ISBLANK($C82)),$S82 + COUNTIF(Tab!$D:$D,$R82) - 1,"")</f>
        <v/>
      </c>
      <c r="U82" s="24" t="str">
        <f t="shared" si="15"/>
        <v/>
      </c>
      <c r="W82" s="24" t="str">
        <f t="shared" si="6"/>
        <v/>
      </c>
      <c r="X82" s="24" t="str">
        <f ca="1">IF(NOT(ISBLANK($D82)),MATCH($W82,INDIRECT(CONCATENATE("Tab!$H$1:$H$",COUNTA(Tab!$J:$J))),0),"")</f>
        <v/>
      </c>
      <c r="Y82" s="24" t="str">
        <f>IF(NOT(ISBLANK($D82)),$X82 + COUNTIF(Tab!$H:$H,$W82) - 1,"")</f>
        <v/>
      </c>
      <c r="Z82" s="24" t="str">
        <f t="shared" si="2"/>
        <v/>
      </c>
      <c r="AB82" s="24" t="str">
        <f t="shared" si="7"/>
        <v/>
      </c>
      <c r="AC82" s="24" t="str">
        <f ca="1">IF(NOT(ISBLANK($E82)),MATCH($AB82,INDIRECT(CONCATENATE("Tab!$L$1:$L$",COUNTA(Tab!$N:$N))),0),"")</f>
        <v/>
      </c>
      <c r="AD82" s="24" t="str">
        <f>IF(NOT(ISBLANK($E82)),$AC82 + COUNTIF(Tab!$L:$L,$AB82) - 1,"")</f>
        <v/>
      </c>
      <c r="AE82" s="24" t="str">
        <f t="shared" si="3"/>
        <v/>
      </c>
      <c r="AF82" s="24" t="str">
        <f t="shared" si="8"/>
        <v/>
      </c>
      <c r="AG82" s="24" t="str">
        <f ca="1">IF(NOT(ISBLANK($F82)),MATCH($AF82,INDIRECT(CONCATENATE("Tab!$M$2:$M$",COUNTA(Tab!$M:$M))),0),"")</f>
        <v/>
      </c>
      <c r="AI82" s="24" t="str">
        <f ca="1">IF(NOT(ISBLANK($F82)),MATCH($AF82,INDIRECT(CONCATENATE("Tab!$Q$1:$Q$",COUNTA(Tab!$S:$S))),0),"")</f>
        <v/>
      </c>
      <c r="AJ82" s="24" t="str">
        <f>IF(NOT(ISBLANK($F82)),$AI82 + COUNTIF(Tab!$Q:$Q,$AF82) - 1,"")</f>
        <v/>
      </c>
      <c r="AK82" s="24" t="str">
        <f t="shared" si="4"/>
        <v/>
      </c>
      <c r="AM82" s="24" t="str">
        <f t="shared" si="9"/>
        <v/>
      </c>
      <c r="AN82" s="24" t="str">
        <f ca="1">IF(NOT(ISBLANK($H82)),MATCH($AM82,INDIRECT(CONCATENATE("Tab!$R$2:$R$",COUNTA(Tab!$S:$S))),0),"")</f>
        <v/>
      </c>
      <c r="AP82" s="24" t="str">
        <f t="shared" si="10"/>
        <v/>
      </c>
      <c r="AQ82" s="24" t="str">
        <f t="shared" si="11"/>
        <v/>
      </c>
      <c r="AR82" s="24" t="str">
        <f t="shared" si="12"/>
        <v/>
      </c>
      <c r="AS82" s="24" t="str">
        <f t="shared" si="13"/>
        <v/>
      </c>
    </row>
    <row r="83" spans="2:45" s="24" customFormat="1" ht="15.6" x14ac:dyDescent="0.3">
      <c r="B83" s="23">
        <v>67</v>
      </c>
      <c r="C83" s="34"/>
      <c r="D83" s="28"/>
      <c r="E83" s="28"/>
      <c r="F83" s="28"/>
      <c r="G83" s="36" t="str">
        <f ca="1">IFERROR(OFFSET(Tab!$M$1,$AG83,2,1,1),"")</f>
        <v/>
      </c>
      <c r="H83" s="28"/>
      <c r="I83" s="37" t="str">
        <f ca="1">IF(COUNTIF($AP83:$AS83,"X")=0,IFERROR(OFFSET(Tab!$T$1,$AN83,0,1,1),""),0)</f>
        <v/>
      </c>
      <c r="J83" s="48"/>
      <c r="K83" s="49"/>
      <c r="L83" s="47"/>
      <c r="M83" s="39">
        <v>1</v>
      </c>
      <c r="N83" s="37">
        <f t="shared" ca="1" si="0"/>
        <v>0</v>
      </c>
      <c r="O83" s="43">
        <v>0</v>
      </c>
      <c r="R83" s="24" t="str">
        <f t="shared" si="5"/>
        <v/>
      </c>
      <c r="S83" s="24" t="str">
        <f ca="1">IF(NOT(ISBLANK($C83)),MATCH($R83,INDIRECT(CONCATENATE("Tab!$D$1:$D$",COUNTA(Tab!$F:$F))),0),"")</f>
        <v/>
      </c>
      <c r="T83" s="24" t="str">
        <f>IF(NOT(ISBLANK($C83)),$S83 + COUNTIF(Tab!$D:$D,$R83) - 1,"")</f>
        <v/>
      </c>
      <c r="U83" s="24" t="str">
        <f t="shared" si="15"/>
        <v/>
      </c>
      <c r="W83" s="24" t="str">
        <f t="shared" si="6"/>
        <v/>
      </c>
      <c r="X83" s="24" t="str">
        <f ca="1">IF(NOT(ISBLANK($D83)),MATCH($W83,INDIRECT(CONCATENATE("Tab!$H$1:$H$",COUNTA(Tab!$J:$J))),0),"")</f>
        <v/>
      </c>
      <c r="Y83" s="24" t="str">
        <f>IF(NOT(ISBLANK($D83)),$X83 + COUNTIF(Tab!$H:$H,$W83) - 1,"")</f>
        <v/>
      </c>
      <c r="Z83" s="24" t="str">
        <f t="shared" si="2"/>
        <v/>
      </c>
      <c r="AB83" s="24" t="str">
        <f t="shared" si="7"/>
        <v/>
      </c>
      <c r="AC83" s="24" t="str">
        <f ca="1">IF(NOT(ISBLANK($E83)),MATCH($AB83,INDIRECT(CONCATENATE("Tab!$L$1:$L$",COUNTA(Tab!$N:$N))),0),"")</f>
        <v/>
      </c>
      <c r="AD83" s="24" t="str">
        <f>IF(NOT(ISBLANK($E83)),$AC83 + COUNTIF(Tab!$L:$L,$AB83) - 1,"")</f>
        <v/>
      </c>
      <c r="AE83" s="24" t="str">
        <f t="shared" si="3"/>
        <v/>
      </c>
      <c r="AF83" s="24" t="str">
        <f t="shared" si="8"/>
        <v/>
      </c>
      <c r="AG83" s="24" t="str">
        <f ca="1">IF(NOT(ISBLANK($F83)),MATCH($AF83,INDIRECT(CONCATENATE("Tab!$M$2:$M$",COUNTA(Tab!$M:$M))),0),"")</f>
        <v/>
      </c>
      <c r="AI83" s="24" t="str">
        <f ca="1">IF(NOT(ISBLANK($F83)),MATCH($AF83,INDIRECT(CONCATENATE("Tab!$Q$1:$Q$",COUNTA(Tab!$S:$S))),0),"")</f>
        <v/>
      </c>
      <c r="AJ83" s="24" t="str">
        <f>IF(NOT(ISBLANK($F83)),$AI83 + COUNTIF(Tab!$Q:$Q,$AF83) - 1,"")</f>
        <v/>
      </c>
      <c r="AK83" s="24" t="str">
        <f t="shared" si="4"/>
        <v/>
      </c>
      <c r="AM83" s="24" t="str">
        <f t="shared" si="9"/>
        <v/>
      </c>
      <c r="AN83" s="24" t="str">
        <f ca="1">IF(NOT(ISBLANK($H83)),MATCH($AM83,INDIRECT(CONCATENATE("Tab!$R$2:$R$",COUNTA(Tab!$S:$S))),0),"")</f>
        <v/>
      </c>
      <c r="AP83" s="24" t="str">
        <f t="shared" si="10"/>
        <v/>
      </c>
      <c r="AQ83" s="24" t="str">
        <f t="shared" si="11"/>
        <v/>
      </c>
      <c r="AR83" s="24" t="str">
        <f t="shared" si="12"/>
        <v/>
      </c>
      <c r="AS83" s="24" t="str">
        <f t="shared" si="13"/>
        <v/>
      </c>
    </row>
    <row r="84" spans="2:45" s="24" customFormat="1" ht="15.6" x14ac:dyDescent="0.3">
      <c r="B84" s="23">
        <v>68</v>
      </c>
      <c r="C84" s="34"/>
      <c r="D84" s="28"/>
      <c r="E84" s="28"/>
      <c r="F84" s="28"/>
      <c r="G84" s="36" t="str">
        <f ca="1">IFERROR(OFFSET(Tab!$M$1,$AG84,2,1,1),"")</f>
        <v/>
      </c>
      <c r="H84" s="28"/>
      <c r="I84" s="37" t="str">
        <f ca="1">IF(COUNTIF($AP84:$AS84,"X")=0,IFERROR(OFFSET(Tab!$T$1,$AN84,0,1,1),""),0)</f>
        <v/>
      </c>
      <c r="J84" s="48"/>
      <c r="K84" s="49"/>
      <c r="L84" s="47"/>
      <c r="M84" s="39">
        <v>1</v>
      </c>
      <c r="N84" s="37">
        <f t="shared" ca="1" si="0"/>
        <v>0</v>
      </c>
      <c r="O84" s="43">
        <v>0</v>
      </c>
      <c r="R84" s="24" t="str">
        <f t="shared" si="5"/>
        <v/>
      </c>
      <c r="S84" s="24" t="str">
        <f ca="1">IF(NOT(ISBLANK($C84)),MATCH($R84,INDIRECT(CONCATENATE("Tab!$D$1:$D$",COUNTA(Tab!$F:$F))),0),"")</f>
        <v/>
      </c>
      <c r="T84" s="24" t="str">
        <f>IF(NOT(ISBLANK($C84)),$S84 + COUNTIF(Tab!$D:$D,$R84) - 1,"")</f>
        <v/>
      </c>
      <c r="U84" s="24" t="str">
        <f t="shared" si="15"/>
        <v/>
      </c>
      <c r="W84" s="24" t="str">
        <f t="shared" si="6"/>
        <v/>
      </c>
      <c r="X84" s="24" t="str">
        <f ca="1">IF(NOT(ISBLANK($D84)),MATCH($W84,INDIRECT(CONCATENATE("Tab!$H$1:$H$",COUNTA(Tab!$J:$J))),0),"")</f>
        <v/>
      </c>
      <c r="Y84" s="24" t="str">
        <f>IF(NOT(ISBLANK($D84)),$X84 + COUNTIF(Tab!$H:$H,$W84) - 1,"")</f>
        <v/>
      </c>
      <c r="Z84" s="24" t="str">
        <f t="shared" si="2"/>
        <v/>
      </c>
      <c r="AB84" s="24" t="str">
        <f t="shared" si="7"/>
        <v/>
      </c>
      <c r="AC84" s="24" t="str">
        <f ca="1">IF(NOT(ISBLANK($E84)),MATCH($AB84,INDIRECT(CONCATENATE("Tab!$L$1:$L$",COUNTA(Tab!$N:$N))),0),"")</f>
        <v/>
      </c>
      <c r="AD84" s="24" t="str">
        <f>IF(NOT(ISBLANK($E84)),$AC84 + COUNTIF(Tab!$L:$L,$AB84) - 1,"")</f>
        <v/>
      </c>
      <c r="AE84" s="24" t="str">
        <f t="shared" si="3"/>
        <v/>
      </c>
      <c r="AF84" s="24" t="str">
        <f t="shared" si="8"/>
        <v/>
      </c>
      <c r="AG84" s="24" t="str">
        <f ca="1">IF(NOT(ISBLANK($F84)),MATCH($AF84,INDIRECT(CONCATENATE("Tab!$M$2:$M$",COUNTA(Tab!$M:$M))),0),"")</f>
        <v/>
      </c>
      <c r="AI84" s="24" t="str">
        <f ca="1">IF(NOT(ISBLANK($F84)),MATCH($AF84,INDIRECT(CONCATENATE("Tab!$Q$1:$Q$",COUNTA(Tab!$S:$S))),0),"")</f>
        <v/>
      </c>
      <c r="AJ84" s="24" t="str">
        <f>IF(NOT(ISBLANK($F84)),$AI84 + COUNTIF(Tab!$Q:$Q,$AF84) - 1,"")</f>
        <v/>
      </c>
      <c r="AK84" s="24" t="str">
        <f t="shared" si="4"/>
        <v/>
      </c>
      <c r="AM84" s="24" t="str">
        <f t="shared" si="9"/>
        <v/>
      </c>
      <c r="AN84" s="24" t="str">
        <f ca="1">IF(NOT(ISBLANK($H84)),MATCH($AM84,INDIRECT(CONCATENATE("Tab!$R$2:$R$",COUNTA(Tab!$S:$S))),0),"")</f>
        <v/>
      </c>
      <c r="AP84" s="24" t="str">
        <f t="shared" si="10"/>
        <v/>
      </c>
      <c r="AQ84" s="24" t="str">
        <f t="shared" si="11"/>
        <v/>
      </c>
      <c r="AR84" s="24" t="str">
        <f t="shared" si="12"/>
        <v/>
      </c>
      <c r="AS84" s="24" t="str">
        <f t="shared" si="13"/>
        <v/>
      </c>
    </row>
    <row r="85" spans="2:45" s="24" customFormat="1" ht="15.6" x14ac:dyDescent="0.3">
      <c r="B85" s="23">
        <v>69</v>
      </c>
      <c r="C85" s="34"/>
      <c r="D85" s="28"/>
      <c r="E85" s="28"/>
      <c r="F85" s="28"/>
      <c r="G85" s="36" t="str">
        <f ca="1">IFERROR(OFFSET(Tab!$M$1,$AG85,2,1,1),"")</f>
        <v/>
      </c>
      <c r="H85" s="28"/>
      <c r="I85" s="37" t="str">
        <f ca="1">IF(COUNTIF($AP85:$AS85,"X")=0,IFERROR(OFFSET(Tab!$T$1,$AN85,0,1,1),""),0)</f>
        <v/>
      </c>
      <c r="J85" s="48"/>
      <c r="K85" s="49"/>
      <c r="L85" s="47"/>
      <c r="M85" s="39">
        <v>1</v>
      </c>
      <c r="N85" s="37">
        <f t="shared" ca="1" si="0"/>
        <v>0</v>
      </c>
      <c r="O85" s="43">
        <v>0</v>
      </c>
      <c r="R85" s="24" t="str">
        <f t="shared" si="5"/>
        <v/>
      </c>
      <c r="S85" s="24" t="str">
        <f ca="1">IF(NOT(ISBLANK($C85)),MATCH($R85,INDIRECT(CONCATENATE("Tab!$D$1:$D$",COUNTA(Tab!$F:$F))),0),"")</f>
        <v/>
      </c>
      <c r="T85" s="24" t="str">
        <f>IF(NOT(ISBLANK($C85)),$S85 + COUNTIF(Tab!$D:$D,$R85) - 1,"")</f>
        <v/>
      </c>
      <c r="U85" s="24" t="str">
        <f t="shared" si="14"/>
        <v/>
      </c>
      <c r="W85" s="24" t="str">
        <f t="shared" si="6"/>
        <v/>
      </c>
      <c r="X85" s="24" t="str">
        <f ca="1">IF(NOT(ISBLANK($D85)),MATCH($W85,INDIRECT(CONCATENATE("Tab!$H$1:$H$",COUNTA(Tab!$J:$J))),0),"")</f>
        <v/>
      </c>
      <c r="Y85" s="24" t="str">
        <f>IF(NOT(ISBLANK($D85)),$X85 + COUNTIF(Tab!$H:$H,$W85) - 1,"")</f>
        <v/>
      </c>
      <c r="Z85" s="24" t="str">
        <f t="shared" si="2"/>
        <v/>
      </c>
      <c r="AB85" s="24" t="str">
        <f t="shared" si="7"/>
        <v/>
      </c>
      <c r="AC85" s="24" t="str">
        <f ca="1">IF(NOT(ISBLANK($E85)),MATCH($AB85,INDIRECT(CONCATENATE("Tab!$L$1:$L$",COUNTA(Tab!$N:$N))),0),"")</f>
        <v/>
      </c>
      <c r="AD85" s="24" t="str">
        <f>IF(NOT(ISBLANK($E85)),$AC85 + COUNTIF(Tab!$L:$L,$AB85) - 1,"")</f>
        <v/>
      </c>
      <c r="AE85" s="24" t="str">
        <f t="shared" si="3"/>
        <v/>
      </c>
      <c r="AF85" s="24" t="str">
        <f t="shared" si="8"/>
        <v/>
      </c>
      <c r="AG85" s="24" t="str">
        <f ca="1">IF(NOT(ISBLANK($F85)),MATCH($AF85,INDIRECT(CONCATENATE("Tab!$M$2:$M$",COUNTA(Tab!$M:$M))),0),"")</f>
        <v/>
      </c>
      <c r="AI85" s="24" t="str">
        <f ca="1">IF(NOT(ISBLANK($F85)),MATCH($AF85,INDIRECT(CONCATENATE("Tab!$Q$1:$Q$",COUNTA(Tab!$S:$S))),0),"")</f>
        <v/>
      </c>
      <c r="AJ85" s="24" t="str">
        <f>IF(NOT(ISBLANK($F85)),$AI85 + COUNTIF(Tab!$Q:$Q,$AF85) - 1,"")</f>
        <v/>
      </c>
      <c r="AK85" s="24" t="str">
        <f t="shared" si="4"/>
        <v/>
      </c>
      <c r="AM85" s="24" t="str">
        <f t="shared" si="9"/>
        <v/>
      </c>
      <c r="AN85" s="24" t="str">
        <f ca="1">IF(NOT(ISBLANK($H85)),MATCH($AM85,INDIRECT(CONCATENATE("Tab!$R$2:$R$",COUNTA(Tab!$S:$S))),0),"")</f>
        <v/>
      </c>
      <c r="AP85" s="24" t="str">
        <f t="shared" si="10"/>
        <v/>
      </c>
      <c r="AQ85" s="24" t="str">
        <f t="shared" si="11"/>
        <v/>
      </c>
      <c r="AR85" s="24" t="str">
        <f t="shared" si="12"/>
        <v/>
      </c>
      <c r="AS85" s="24" t="str">
        <f t="shared" si="13"/>
        <v/>
      </c>
    </row>
    <row r="86" spans="2:45" s="24" customFormat="1" ht="15.6" x14ac:dyDescent="0.3">
      <c r="B86" s="23">
        <v>70</v>
      </c>
      <c r="C86" s="27"/>
      <c r="D86" s="28"/>
      <c r="E86" s="28"/>
      <c r="F86" s="28"/>
      <c r="G86" s="36" t="str">
        <f ca="1">IFERROR(OFFSET(Tab!$M$1,$AG86,2,1,1),"")</f>
        <v/>
      </c>
      <c r="H86" s="28"/>
      <c r="I86" s="37" t="str">
        <f ca="1">IF(COUNTIF($AP86:$AS86,"X")=0,IFERROR(OFFSET(Tab!$T$1,$AN86,0,1,1),""),0)</f>
        <v/>
      </c>
      <c r="J86" s="48"/>
      <c r="K86" s="49"/>
      <c r="L86" s="47"/>
      <c r="M86" s="39">
        <v>1</v>
      </c>
      <c r="N86" s="37">
        <f t="shared" ca="1" si="0"/>
        <v>0</v>
      </c>
      <c r="O86" s="43">
        <v>0</v>
      </c>
      <c r="R86" s="24" t="str">
        <f t="shared" si="5"/>
        <v/>
      </c>
      <c r="S86" s="24" t="str">
        <f ca="1">IF(NOT(ISBLANK($C86)),MATCH($R86,INDIRECT(CONCATENATE("Tab!$D$1:$D$",COUNTA(Tab!$F:$F))),0),"")</f>
        <v/>
      </c>
      <c r="T86" s="24" t="str">
        <f>IF(NOT(ISBLANK($C86)),$S86 + COUNTIF(Tab!$D:$D,$R86) - 1,"")</f>
        <v/>
      </c>
      <c r="U86" s="24" t="str">
        <f t="shared" si="14"/>
        <v/>
      </c>
      <c r="W86" s="24" t="str">
        <f t="shared" si="6"/>
        <v/>
      </c>
      <c r="X86" s="24" t="str">
        <f ca="1">IF(NOT(ISBLANK($D86)),MATCH($W86,INDIRECT(CONCATENATE("Tab!$H$1:$H$",COUNTA(Tab!$J:$J))),0),"")</f>
        <v/>
      </c>
      <c r="Y86" s="24" t="str">
        <f>IF(NOT(ISBLANK($D86)),$X86 + COUNTIF(Tab!$H:$H,$W86) - 1,"")</f>
        <v/>
      </c>
      <c r="Z86" s="24" t="str">
        <f t="shared" si="2"/>
        <v/>
      </c>
      <c r="AB86" s="24" t="str">
        <f t="shared" si="7"/>
        <v/>
      </c>
      <c r="AC86" s="24" t="str">
        <f ca="1">IF(NOT(ISBLANK($E86)),MATCH($AB86,INDIRECT(CONCATENATE("Tab!$L$1:$L$",COUNTA(Tab!$N:$N))),0),"")</f>
        <v/>
      </c>
      <c r="AD86" s="24" t="str">
        <f>IF(NOT(ISBLANK($E86)),$AC86 + COUNTIF(Tab!$L:$L,$AB86) - 1,"")</f>
        <v/>
      </c>
      <c r="AE86" s="24" t="str">
        <f t="shared" si="3"/>
        <v/>
      </c>
      <c r="AF86" s="24" t="str">
        <f t="shared" si="8"/>
        <v/>
      </c>
      <c r="AG86" s="24" t="str">
        <f ca="1">IF(NOT(ISBLANK($F86)),MATCH($AF86,INDIRECT(CONCATENATE("Tab!$M$2:$M$",COUNTA(Tab!$M:$M))),0),"")</f>
        <v/>
      </c>
      <c r="AI86" s="24" t="str">
        <f ca="1">IF(NOT(ISBLANK($F86)),MATCH($AF86,INDIRECT(CONCATENATE("Tab!$Q$1:$Q$",COUNTA(Tab!$Q:$Q))),0),"")</f>
        <v/>
      </c>
      <c r="AJ86" s="24" t="str">
        <f>IF(NOT(ISBLANK($F86)),$AI86 + COUNTIF(Tab!$Q:$Q,$AF86) - 1,"")</f>
        <v/>
      </c>
      <c r="AK86" s="24" t="str">
        <f t="shared" si="4"/>
        <v/>
      </c>
      <c r="AM86" s="24" t="str">
        <f t="shared" si="9"/>
        <v/>
      </c>
      <c r="AN86" s="24" t="str">
        <f ca="1">IF(NOT(ISBLANK($H86)),MATCH($AM86,INDIRECT(CONCATENATE("Tab!$R$2:$R$",COUNTA(Tab!$R:$R))),0),"")</f>
        <v/>
      </c>
      <c r="AP86" s="24" t="str">
        <f t="shared" si="10"/>
        <v/>
      </c>
      <c r="AQ86" s="24" t="str">
        <f t="shared" si="11"/>
        <v/>
      </c>
      <c r="AR86" s="24" t="str">
        <f t="shared" si="12"/>
        <v/>
      </c>
      <c r="AS86" s="24" t="str">
        <f t="shared" si="13"/>
        <v/>
      </c>
    </row>
    <row r="87" spans="2:45" s="24" customFormat="1" ht="15.6" x14ac:dyDescent="0.3">
      <c r="B87" s="23">
        <v>71</v>
      </c>
      <c r="C87" s="27"/>
      <c r="D87" s="28"/>
      <c r="E87" s="28"/>
      <c r="F87" s="28"/>
      <c r="G87" s="36" t="str">
        <f ca="1">IFERROR(OFFSET(Tab!$M$1,$AG87,2,1,1),"")</f>
        <v/>
      </c>
      <c r="H87" s="28"/>
      <c r="I87" s="37" t="str">
        <f ca="1">IF(COUNTIF($AP87:$AS87,"X")=0,IFERROR(OFFSET(Tab!$T$1,$AN87,0,1,1),""),0)</f>
        <v/>
      </c>
      <c r="J87" s="48"/>
      <c r="K87" s="49"/>
      <c r="L87" s="47"/>
      <c r="M87" s="39">
        <v>1</v>
      </c>
      <c r="N87" s="37">
        <f t="shared" ca="1" si="0"/>
        <v>0</v>
      </c>
      <c r="O87" s="43">
        <v>0</v>
      </c>
      <c r="R87" s="24" t="str">
        <f t="shared" si="5"/>
        <v/>
      </c>
      <c r="S87" s="24" t="str">
        <f ca="1">IF(NOT(ISBLANK($C87)),MATCH($R87,INDIRECT(CONCATENATE("Tab!$D$1:$D$",COUNTA(Tab!$F:$F))),0),"")</f>
        <v/>
      </c>
      <c r="T87" s="24" t="str">
        <f>IF(NOT(ISBLANK($C87)),$S87 + COUNTIF(Tab!$D:$D,$R87) - 1,"")</f>
        <v/>
      </c>
      <c r="U87" s="24" t="str">
        <f t="shared" si="14"/>
        <v/>
      </c>
      <c r="W87" s="24" t="str">
        <f t="shared" si="6"/>
        <v/>
      </c>
      <c r="X87" s="24" t="str">
        <f ca="1">IF(NOT(ISBLANK($D87)),MATCH($W87,INDIRECT(CONCATENATE("Tab!$H$1:$H$",COUNTA(Tab!$J:$J))),0),"")</f>
        <v/>
      </c>
      <c r="Y87" s="24" t="str">
        <f>IF(NOT(ISBLANK($D87)),$X87 + COUNTIF(Tab!$H:$H,$W87) - 1,"")</f>
        <v/>
      </c>
      <c r="Z87" s="24" t="str">
        <f t="shared" si="2"/>
        <v/>
      </c>
      <c r="AB87" s="24" t="str">
        <f t="shared" si="7"/>
        <v/>
      </c>
      <c r="AC87" s="24" t="str">
        <f ca="1">IF(NOT(ISBLANK($E87)),MATCH($AB87,INDIRECT(CONCATENATE("Tab!$L$1:$L$",COUNTA(Tab!$N:$N))),0),"")</f>
        <v/>
      </c>
      <c r="AD87" s="24" t="str">
        <f>IF(NOT(ISBLANK($E87)),$AC87 + COUNTIF(Tab!$L:$L,$AB87) - 1,"")</f>
        <v/>
      </c>
      <c r="AE87" s="24" t="str">
        <f t="shared" si="3"/>
        <v/>
      </c>
      <c r="AF87" s="24" t="str">
        <f t="shared" si="8"/>
        <v/>
      </c>
      <c r="AG87" s="24" t="str">
        <f ca="1">IF(NOT(ISBLANK($F87)),MATCH($AF87,INDIRECT(CONCATENATE("Tab!$M$2:$M$",COUNTA(Tab!$M:$M))),0),"")</f>
        <v/>
      </c>
      <c r="AI87" s="24" t="str">
        <f ca="1">IF(NOT(ISBLANK($F87)),MATCH($AF87,INDIRECT(CONCATENATE("Tab!$Q$1:$Q$",COUNTA(Tab!$Q:$Q))),0),"")</f>
        <v/>
      </c>
      <c r="AJ87" s="24" t="str">
        <f>IF(NOT(ISBLANK($F87)),$AI87 + COUNTIF(Tab!$Q:$Q,$AF87) - 1,"")</f>
        <v/>
      </c>
      <c r="AK87" s="24" t="str">
        <f t="shared" si="4"/>
        <v/>
      </c>
      <c r="AM87" s="24" t="str">
        <f t="shared" si="9"/>
        <v/>
      </c>
      <c r="AN87" s="24" t="str">
        <f ca="1">IF(NOT(ISBLANK($H87)),MATCH($AM87,INDIRECT(CONCATENATE("Tab!$R$2:$R$",COUNTA(Tab!$R:$R))),0),"")</f>
        <v/>
      </c>
      <c r="AP87" s="24" t="str">
        <f t="shared" si="10"/>
        <v/>
      </c>
      <c r="AQ87" s="24" t="str">
        <f t="shared" si="11"/>
        <v/>
      </c>
      <c r="AR87" s="24" t="str">
        <f t="shared" si="12"/>
        <v/>
      </c>
      <c r="AS87" s="24" t="str">
        <f t="shared" si="13"/>
        <v/>
      </c>
    </row>
    <row r="88" spans="2:45" s="24" customFormat="1" ht="15.6" x14ac:dyDescent="0.3">
      <c r="B88" s="23">
        <v>72</v>
      </c>
      <c r="C88" s="27"/>
      <c r="D88" s="28"/>
      <c r="E88" s="28"/>
      <c r="F88" s="28"/>
      <c r="G88" s="36" t="str">
        <f ca="1">IFERROR(OFFSET(Tab!$M$1,$AG88,2,1,1),"")</f>
        <v/>
      </c>
      <c r="H88" s="28"/>
      <c r="I88" s="37" t="str">
        <f ca="1">IF(COUNTIF($AP88:$AS88,"X")=0,IFERROR(OFFSET(Tab!$T$1,$AN88,0,1,1),""),0)</f>
        <v/>
      </c>
      <c r="J88" s="48"/>
      <c r="K88" s="49"/>
      <c r="L88" s="47"/>
      <c r="M88" s="39">
        <v>1</v>
      </c>
      <c r="N88" s="37">
        <f t="shared" ca="1" si="0"/>
        <v>0</v>
      </c>
      <c r="O88" s="43">
        <v>0</v>
      </c>
      <c r="R88" s="24" t="str">
        <f t="shared" si="5"/>
        <v/>
      </c>
      <c r="S88" s="24" t="str">
        <f ca="1">IF(NOT(ISBLANK($C88)),MATCH($R88,INDIRECT(CONCATENATE("Tab!$D$1:$D$",COUNTA(Tab!$F:$F))),0),"")</f>
        <v/>
      </c>
      <c r="T88" s="24" t="str">
        <f>IF(NOT(ISBLANK($C88)),$S88 + COUNTIF(Tab!$D:$D,$R88) - 1,"")</f>
        <v/>
      </c>
      <c r="U88" s="24" t="str">
        <f t="shared" si="14"/>
        <v/>
      </c>
      <c r="W88" s="24" t="str">
        <f t="shared" si="6"/>
        <v/>
      </c>
      <c r="X88" s="24" t="str">
        <f ca="1">IF(NOT(ISBLANK($D88)),MATCH($W88,INDIRECT(CONCATENATE("Tab!$H$1:$H$",COUNTA(Tab!$J:$J))),0),"")</f>
        <v/>
      </c>
      <c r="Y88" s="24" t="str">
        <f>IF(NOT(ISBLANK($D88)),$X88 + COUNTIF(Tab!$H:$H,$W88) - 1,"")</f>
        <v/>
      </c>
      <c r="Z88" s="24" t="str">
        <f t="shared" si="2"/>
        <v/>
      </c>
      <c r="AB88" s="24" t="str">
        <f t="shared" si="7"/>
        <v/>
      </c>
      <c r="AC88" s="24" t="str">
        <f ca="1">IF(NOT(ISBLANK($E88)),MATCH($AB88,INDIRECT(CONCATENATE("Tab!$L$1:$L$",COUNTA(Tab!$N:$N))),0),"")</f>
        <v/>
      </c>
      <c r="AD88" s="24" t="str">
        <f>IF(NOT(ISBLANK($E88)),$AC88 + COUNTIF(Tab!$L:$L,$AB88) - 1,"")</f>
        <v/>
      </c>
      <c r="AE88" s="24" t="str">
        <f t="shared" si="3"/>
        <v/>
      </c>
      <c r="AF88" s="24" t="str">
        <f t="shared" si="8"/>
        <v/>
      </c>
      <c r="AG88" s="24" t="str">
        <f ca="1">IF(NOT(ISBLANK($F88)),MATCH($AF88,INDIRECT(CONCATENATE("Tab!$M$2:$M$",COUNTA(Tab!$M:$M))),0),"")</f>
        <v/>
      </c>
      <c r="AI88" s="24" t="str">
        <f ca="1">IF(NOT(ISBLANK($F88)),MATCH($AF88,INDIRECT(CONCATENATE("Tab!$Q$1:$Q$",COUNTA(Tab!$Q:$Q))),0),"")</f>
        <v/>
      </c>
      <c r="AJ88" s="24" t="str">
        <f>IF(NOT(ISBLANK($F88)),$AI88 + COUNTIF(Tab!$Q:$Q,$AF88) - 1,"")</f>
        <v/>
      </c>
      <c r="AK88" s="24" t="str">
        <f t="shared" si="4"/>
        <v/>
      </c>
      <c r="AM88" s="24" t="str">
        <f t="shared" si="9"/>
        <v/>
      </c>
      <c r="AN88" s="24" t="str">
        <f ca="1">IF(NOT(ISBLANK($H88)),MATCH($AM88,INDIRECT(CONCATENATE("Tab!$R$2:$R$",COUNTA(Tab!$R:$R))),0),"")</f>
        <v/>
      </c>
      <c r="AP88" s="24" t="str">
        <f t="shared" si="10"/>
        <v/>
      </c>
      <c r="AQ88" s="24" t="str">
        <f t="shared" si="11"/>
        <v/>
      </c>
      <c r="AR88" s="24" t="str">
        <f t="shared" si="12"/>
        <v/>
      </c>
      <c r="AS88" s="24" t="str">
        <f t="shared" si="13"/>
        <v/>
      </c>
    </row>
    <row r="89" spans="2:45" s="24" customFormat="1" ht="15.6" x14ac:dyDescent="0.3">
      <c r="B89" s="23">
        <v>73</v>
      </c>
      <c r="C89" s="27"/>
      <c r="D89" s="28"/>
      <c r="E89" s="28"/>
      <c r="F89" s="28"/>
      <c r="G89" s="36" t="str">
        <f ca="1">IFERROR(OFFSET(Tab!$M$1,$AG89,2,1,1),"")</f>
        <v/>
      </c>
      <c r="H89" s="28"/>
      <c r="I89" s="37" t="str">
        <f ca="1">IF(COUNTIF($AP89:$AS89,"X")=0,IFERROR(OFFSET(Tab!$T$1,$AN89,0,1,1),""),0)</f>
        <v/>
      </c>
      <c r="J89" s="48"/>
      <c r="K89" s="49"/>
      <c r="L89" s="47"/>
      <c r="M89" s="39">
        <v>1</v>
      </c>
      <c r="N89" s="37">
        <f t="shared" ca="1" si="0"/>
        <v>0</v>
      </c>
      <c r="O89" s="43">
        <v>0</v>
      </c>
      <c r="R89" s="24" t="str">
        <f t="shared" si="5"/>
        <v/>
      </c>
      <c r="S89" s="24" t="str">
        <f ca="1">IF(NOT(ISBLANK($C89)),MATCH($R89,INDIRECT(CONCATENATE("Tab!$D$1:$D$",COUNTA(Tab!$F:$F))),0),"")</f>
        <v/>
      </c>
      <c r="T89" s="24" t="str">
        <f>IF(NOT(ISBLANK($C89)),$S89 + COUNTIF(Tab!$D:$D,$R89) - 1,"")</f>
        <v/>
      </c>
      <c r="U89" s="24" t="str">
        <f t="shared" si="14"/>
        <v/>
      </c>
      <c r="W89" s="24" t="str">
        <f t="shared" si="6"/>
        <v/>
      </c>
      <c r="X89" s="24" t="str">
        <f ca="1">IF(NOT(ISBLANK($D89)),MATCH($W89,INDIRECT(CONCATENATE("Tab!$H$1:$H$",COUNTA(Tab!$J:$J))),0),"")</f>
        <v/>
      </c>
      <c r="Y89" s="24" t="str">
        <f>IF(NOT(ISBLANK($D89)),$X89 + COUNTIF(Tab!$H:$H,$W89) - 1,"")</f>
        <v/>
      </c>
      <c r="Z89" s="24" t="str">
        <f t="shared" si="2"/>
        <v/>
      </c>
      <c r="AB89" s="24" t="str">
        <f t="shared" si="7"/>
        <v/>
      </c>
      <c r="AC89" s="24" t="str">
        <f ca="1">IF(NOT(ISBLANK($E89)),MATCH($AB89,INDIRECT(CONCATENATE("Tab!$L$1:$L$",COUNTA(Tab!$N:$N))),0),"")</f>
        <v/>
      </c>
      <c r="AD89" s="24" t="str">
        <f>IF(NOT(ISBLANK($E89)),$AC89 + COUNTIF(Tab!$L:$L,$AB89) - 1,"")</f>
        <v/>
      </c>
      <c r="AE89" s="24" t="str">
        <f t="shared" si="3"/>
        <v/>
      </c>
      <c r="AF89" s="24" t="str">
        <f t="shared" si="8"/>
        <v/>
      </c>
      <c r="AG89" s="24" t="str">
        <f ca="1">IF(NOT(ISBLANK($F89)),MATCH($AF89,INDIRECT(CONCATENATE("Tab!$M$2:$M$",COUNTA(Tab!$M:$M))),0),"")</f>
        <v/>
      </c>
      <c r="AI89" s="24" t="str">
        <f ca="1">IF(NOT(ISBLANK($F89)),MATCH($AF89,INDIRECT(CONCATENATE("Tab!$Q$1:$Q$",COUNTA(Tab!$Q:$Q))),0),"")</f>
        <v/>
      </c>
      <c r="AJ89" s="24" t="str">
        <f>IF(NOT(ISBLANK($F89)),$AI89 + COUNTIF(Tab!$Q:$Q,$AF89) - 1,"")</f>
        <v/>
      </c>
      <c r="AK89" s="24" t="str">
        <f t="shared" si="4"/>
        <v/>
      </c>
      <c r="AM89" s="24" t="str">
        <f t="shared" si="9"/>
        <v/>
      </c>
      <c r="AN89" s="24" t="str">
        <f ca="1">IF(NOT(ISBLANK($H89)),MATCH($AM89,INDIRECT(CONCATENATE("Tab!$R$2:$R$",COUNTA(Tab!$R:$R))),0),"")</f>
        <v/>
      </c>
      <c r="AP89" s="24" t="str">
        <f t="shared" si="10"/>
        <v/>
      </c>
      <c r="AQ89" s="24" t="str">
        <f t="shared" si="11"/>
        <v/>
      </c>
      <c r="AR89" s="24" t="str">
        <f t="shared" si="12"/>
        <v/>
      </c>
      <c r="AS89" s="24" t="str">
        <f t="shared" si="13"/>
        <v/>
      </c>
    </row>
    <row r="90" spans="2:45" s="24" customFormat="1" ht="15.6" x14ac:dyDescent="0.3">
      <c r="B90" s="23">
        <v>74</v>
      </c>
      <c r="C90" s="27"/>
      <c r="D90" s="28"/>
      <c r="E90" s="28"/>
      <c r="F90" s="28"/>
      <c r="G90" s="36" t="str">
        <f ca="1">IFERROR(OFFSET(Tab!$M$1,$AG90,2,1,1),"")</f>
        <v/>
      </c>
      <c r="H90" s="28"/>
      <c r="I90" s="37" t="str">
        <f ca="1">IF(COUNTIF($AP90:$AS90,"X")=0,IFERROR(OFFSET(Tab!$T$1,$AN90,0,1,1),""),0)</f>
        <v/>
      </c>
      <c r="J90" s="48"/>
      <c r="K90" s="49"/>
      <c r="L90" s="47"/>
      <c r="M90" s="39">
        <v>1</v>
      </c>
      <c r="N90" s="37">
        <f t="shared" ca="1" si="0"/>
        <v>0</v>
      </c>
      <c r="O90" s="43">
        <v>0</v>
      </c>
      <c r="R90" s="24" t="str">
        <f t="shared" si="5"/>
        <v/>
      </c>
      <c r="S90" s="24" t="str">
        <f ca="1">IF(NOT(ISBLANK($C90)),MATCH($R90,INDIRECT(CONCATENATE("Tab!$D$1:$D$",COUNTA(Tab!$F:$F))),0),"")</f>
        <v/>
      </c>
      <c r="T90" s="24" t="str">
        <f>IF(NOT(ISBLANK($C90)),$S90 + COUNTIF(Tab!$D:$D,$R90) - 1,"")</f>
        <v/>
      </c>
      <c r="U90" s="24" t="str">
        <f t="shared" si="14"/>
        <v/>
      </c>
      <c r="W90" s="24" t="str">
        <f t="shared" si="6"/>
        <v/>
      </c>
      <c r="X90" s="24" t="str">
        <f ca="1">IF(NOT(ISBLANK($D90)),MATCH($W90,INDIRECT(CONCATENATE("Tab!$H$1:$H$",COUNTA(Tab!$J:$J))),0),"")</f>
        <v/>
      </c>
      <c r="Y90" s="24" t="str">
        <f>IF(NOT(ISBLANK($D90)),$X90 + COUNTIF(Tab!$H:$H,$W90) - 1,"")</f>
        <v/>
      </c>
      <c r="Z90" s="24" t="str">
        <f t="shared" si="2"/>
        <v/>
      </c>
      <c r="AB90" s="24" t="str">
        <f t="shared" si="7"/>
        <v/>
      </c>
      <c r="AC90" s="24" t="str">
        <f ca="1">IF(NOT(ISBLANK($E90)),MATCH($AB90,INDIRECT(CONCATENATE("Tab!$L$1:$L$",COUNTA(Tab!$N:$N))),0),"")</f>
        <v/>
      </c>
      <c r="AD90" s="24" t="str">
        <f>IF(NOT(ISBLANK($E90)),$AC90 + COUNTIF(Tab!$L:$L,$AB90) - 1,"")</f>
        <v/>
      </c>
      <c r="AE90" s="24" t="str">
        <f t="shared" si="3"/>
        <v/>
      </c>
      <c r="AF90" s="24" t="str">
        <f t="shared" si="8"/>
        <v/>
      </c>
      <c r="AG90" s="24" t="str">
        <f ca="1">IF(NOT(ISBLANK($F90)),MATCH($AF90,INDIRECT(CONCATENATE("Tab!$M$2:$M$",COUNTA(Tab!$M:$M))),0),"")</f>
        <v/>
      </c>
      <c r="AI90" s="24" t="str">
        <f ca="1">IF(NOT(ISBLANK($F90)),MATCH($AF90,INDIRECT(CONCATENATE("Tab!$Q$1:$Q$",COUNTA(Tab!$Q:$Q))),0),"")</f>
        <v/>
      </c>
      <c r="AJ90" s="24" t="str">
        <f>IF(NOT(ISBLANK($F90)),$AI90 + COUNTIF(Tab!$Q:$Q,$AF90) - 1,"")</f>
        <v/>
      </c>
      <c r="AK90" s="24" t="str">
        <f t="shared" si="4"/>
        <v/>
      </c>
      <c r="AM90" s="24" t="str">
        <f t="shared" si="9"/>
        <v/>
      </c>
      <c r="AN90" s="24" t="str">
        <f ca="1">IF(NOT(ISBLANK($H90)),MATCH($AM90,INDIRECT(CONCATENATE("Tab!$R$2:$R$",COUNTA(Tab!$R:$R))),0),"")</f>
        <v/>
      </c>
      <c r="AP90" s="24" t="str">
        <f t="shared" si="10"/>
        <v/>
      </c>
      <c r="AQ90" s="24" t="str">
        <f t="shared" si="11"/>
        <v/>
      </c>
      <c r="AR90" s="24" t="str">
        <f t="shared" si="12"/>
        <v/>
      </c>
      <c r="AS90" s="24" t="str">
        <f t="shared" si="13"/>
        <v/>
      </c>
    </row>
    <row r="91" spans="2:45" s="24" customFormat="1" ht="15.6" x14ac:dyDescent="0.3">
      <c r="B91" s="23">
        <v>75</v>
      </c>
      <c r="C91" s="27"/>
      <c r="D91" s="28"/>
      <c r="E91" s="28"/>
      <c r="F91" s="28"/>
      <c r="G91" s="36" t="str">
        <f ca="1">IFERROR(OFFSET(Tab!$M$1,$AG91,2,1,1),"")</f>
        <v/>
      </c>
      <c r="H91" s="28"/>
      <c r="I91" s="37" t="str">
        <f ca="1">IF(COUNTIF($AP91:$AS91,"X")=0,IFERROR(OFFSET(Tab!$T$1,$AN91,0,1,1),""),0)</f>
        <v/>
      </c>
      <c r="J91" s="48"/>
      <c r="K91" s="49"/>
      <c r="L91" s="47"/>
      <c r="M91" s="39">
        <v>1</v>
      </c>
      <c r="N91" s="37">
        <f t="shared" ca="1" si="0"/>
        <v>0</v>
      </c>
      <c r="O91" s="43">
        <v>0</v>
      </c>
      <c r="R91" s="24" t="str">
        <f t="shared" si="5"/>
        <v/>
      </c>
      <c r="S91" s="24" t="str">
        <f ca="1">IF(NOT(ISBLANK($C91)),MATCH($R91,INDIRECT(CONCATENATE("Tab!$D$1:$D$",COUNTA(Tab!$F:$F))),0),"")</f>
        <v/>
      </c>
      <c r="T91" s="24" t="str">
        <f>IF(NOT(ISBLANK($C91)),$S91 + COUNTIF(Tab!$D:$D,$R91) - 1,"")</f>
        <v/>
      </c>
      <c r="U91" s="24" t="str">
        <f t="shared" si="14"/>
        <v/>
      </c>
      <c r="W91" s="24" t="str">
        <f t="shared" si="6"/>
        <v/>
      </c>
      <c r="X91" s="24" t="str">
        <f ca="1">IF(NOT(ISBLANK($D91)),MATCH($W91,INDIRECT(CONCATENATE("Tab!$H$1:$H$",COUNTA(Tab!$J:$J))),0),"")</f>
        <v/>
      </c>
      <c r="Y91" s="24" t="str">
        <f>IF(NOT(ISBLANK($D91)),$X91 + COUNTIF(Tab!$H:$H,$W91) - 1,"")</f>
        <v/>
      </c>
      <c r="Z91" s="24" t="str">
        <f t="shared" si="2"/>
        <v/>
      </c>
      <c r="AB91" s="24" t="str">
        <f t="shared" si="7"/>
        <v/>
      </c>
      <c r="AC91" s="24" t="str">
        <f ca="1">IF(NOT(ISBLANK($E91)),MATCH($AB91,INDIRECT(CONCATENATE("Tab!$L$1:$L$",COUNTA(Tab!$N:$N))),0),"")</f>
        <v/>
      </c>
      <c r="AD91" s="24" t="str">
        <f>IF(NOT(ISBLANK($E91)),$AC91 + COUNTIF(Tab!$L:$L,$AB91) - 1,"")</f>
        <v/>
      </c>
      <c r="AE91" s="24" t="str">
        <f t="shared" si="3"/>
        <v/>
      </c>
      <c r="AF91" s="24" t="str">
        <f t="shared" si="8"/>
        <v/>
      </c>
      <c r="AG91" s="24" t="str">
        <f ca="1">IF(NOT(ISBLANK($F91)),MATCH($AF91,INDIRECT(CONCATENATE("Tab!$M$2:$M$",COUNTA(Tab!$M:$M))),0),"")</f>
        <v/>
      </c>
      <c r="AI91" s="24" t="str">
        <f ca="1">IF(NOT(ISBLANK($F91)),MATCH($AF91,INDIRECT(CONCATENATE("Tab!$Q$1:$Q$",COUNTA(Tab!$Q:$Q))),0),"")</f>
        <v/>
      </c>
      <c r="AJ91" s="24" t="str">
        <f>IF(NOT(ISBLANK($F91)),$AI91 + COUNTIF(Tab!$Q:$Q,$AF91) - 1,"")</f>
        <v/>
      </c>
      <c r="AK91" s="24" t="str">
        <f t="shared" si="4"/>
        <v/>
      </c>
      <c r="AM91" s="24" t="str">
        <f t="shared" si="9"/>
        <v/>
      </c>
      <c r="AN91" s="24" t="str">
        <f ca="1">IF(NOT(ISBLANK($H91)),MATCH($AM91,INDIRECT(CONCATENATE("Tab!$R$2:$R$",COUNTA(Tab!$R:$R))),0),"")</f>
        <v/>
      </c>
      <c r="AP91" s="24" t="str">
        <f t="shared" si="10"/>
        <v/>
      </c>
      <c r="AQ91" s="24" t="str">
        <f t="shared" si="11"/>
        <v/>
      </c>
      <c r="AR91" s="24" t="str">
        <f t="shared" si="12"/>
        <v/>
      </c>
      <c r="AS91" s="24" t="str">
        <f t="shared" si="13"/>
        <v/>
      </c>
    </row>
    <row r="92" spans="2:45" s="24" customFormat="1" ht="15.6" x14ac:dyDescent="0.3">
      <c r="B92" s="23">
        <v>76</v>
      </c>
      <c r="C92" s="27"/>
      <c r="D92" s="28"/>
      <c r="E92" s="28"/>
      <c r="F92" s="28"/>
      <c r="G92" s="36" t="str">
        <f ca="1">IFERROR(OFFSET(Tab!$M$1,$AG92,2,1,1),"")</f>
        <v/>
      </c>
      <c r="H92" s="28"/>
      <c r="I92" s="37" t="str">
        <f ca="1">IF(COUNTIF($AP92:$AS92,"X")=0,IFERROR(OFFSET(Tab!$T$1,$AN92,0,1,1),""),0)</f>
        <v/>
      </c>
      <c r="J92" s="48"/>
      <c r="K92" s="49"/>
      <c r="L92" s="47"/>
      <c r="M92" s="39">
        <v>1</v>
      </c>
      <c r="N92" s="37">
        <f t="shared" ca="1" si="0"/>
        <v>0</v>
      </c>
      <c r="O92" s="43">
        <v>0</v>
      </c>
      <c r="R92" s="24" t="str">
        <f t="shared" si="5"/>
        <v/>
      </c>
      <c r="S92" s="24" t="str">
        <f ca="1">IF(NOT(ISBLANK($C92)),MATCH($R92,INDIRECT(CONCATENATE("Tab!$D$1:$D$",COUNTA(Tab!$F:$F))),0),"")</f>
        <v/>
      </c>
      <c r="T92" s="24" t="str">
        <f>IF(NOT(ISBLANK($C92)),$S92 + COUNTIF(Tab!$D:$D,$R92) - 1,"")</f>
        <v/>
      </c>
      <c r="U92" s="24" t="str">
        <f t="shared" si="14"/>
        <v/>
      </c>
      <c r="W92" s="24" t="str">
        <f t="shared" si="6"/>
        <v/>
      </c>
      <c r="X92" s="24" t="str">
        <f ca="1">IF(NOT(ISBLANK($D92)),MATCH($W92,INDIRECT(CONCATENATE("Tab!$H$1:$H$",COUNTA(Tab!$J:$J))),0),"")</f>
        <v/>
      </c>
      <c r="Y92" s="24" t="str">
        <f>IF(NOT(ISBLANK($D92)),$X92 + COUNTIF(Tab!$H:$H,$W92) - 1,"")</f>
        <v/>
      </c>
      <c r="Z92" s="24" t="str">
        <f t="shared" si="2"/>
        <v/>
      </c>
      <c r="AB92" s="24" t="str">
        <f t="shared" si="7"/>
        <v/>
      </c>
      <c r="AC92" s="24" t="str">
        <f ca="1">IF(NOT(ISBLANK($E92)),MATCH($AB92,INDIRECT(CONCATENATE("Tab!$L$1:$L$",COUNTA(Tab!$N:$N))),0),"")</f>
        <v/>
      </c>
      <c r="AD92" s="24" t="str">
        <f>IF(NOT(ISBLANK($E92)),$AC92 + COUNTIF(Tab!$L:$L,$AB92) - 1,"")</f>
        <v/>
      </c>
      <c r="AE92" s="24" t="str">
        <f t="shared" si="3"/>
        <v/>
      </c>
      <c r="AF92" s="24" t="str">
        <f t="shared" si="8"/>
        <v/>
      </c>
      <c r="AG92" s="24" t="str">
        <f ca="1">IF(NOT(ISBLANK($F92)),MATCH($AF92,INDIRECT(CONCATENATE("Tab!$M$2:$M$",COUNTA(Tab!$M:$M))),0),"")</f>
        <v/>
      </c>
      <c r="AI92" s="24" t="str">
        <f ca="1">IF(NOT(ISBLANK($F92)),MATCH($AF92,INDIRECT(CONCATENATE("Tab!$Q$1:$Q$",COUNTA(Tab!$Q:$Q))),0),"")</f>
        <v/>
      </c>
      <c r="AJ92" s="24" t="str">
        <f>IF(NOT(ISBLANK($F92)),$AI92 + COUNTIF(Tab!$Q:$Q,$AF92) - 1,"")</f>
        <v/>
      </c>
      <c r="AK92" s="24" t="str">
        <f t="shared" si="4"/>
        <v/>
      </c>
      <c r="AM92" s="24" t="str">
        <f t="shared" si="9"/>
        <v/>
      </c>
      <c r="AN92" s="24" t="str">
        <f ca="1">IF(NOT(ISBLANK($H92)),MATCH($AM92,INDIRECT(CONCATENATE("Tab!$R$2:$R$",COUNTA(Tab!$R:$R))),0),"")</f>
        <v/>
      </c>
      <c r="AP92" s="24" t="str">
        <f t="shared" si="10"/>
        <v/>
      </c>
      <c r="AQ92" s="24" t="str">
        <f t="shared" si="11"/>
        <v/>
      </c>
      <c r="AR92" s="24" t="str">
        <f t="shared" si="12"/>
        <v/>
      </c>
      <c r="AS92" s="24" t="str">
        <f t="shared" si="13"/>
        <v/>
      </c>
    </row>
    <row r="93" spans="2:45" s="24" customFormat="1" ht="15.6" x14ac:dyDescent="0.3">
      <c r="B93" s="23">
        <v>77</v>
      </c>
      <c r="C93" s="27"/>
      <c r="D93" s="28"/>
      <c r="E93" s="28"/>
      <c r="F93" s="28"/>
      <c r="G93" s="36" t="str">
        <f ca="1">IFERROR(OFFSET(Tab!$M$1,$AG93,2,1,1),"")</f>
        <v/>
      </c>
      <c r="H93" s="28"/>
      <c r="I93" s="37" t="str">
        <f ca="1">IF(COUNTIF($AP93:$AS93,"X")=0,IFERROR(OFFSET(Tab!$T$1,$AN93,0,1,1),""),0)</f>
        <v/>
      </c>
      <c r="J93" s="48"/>
      <c r="K93" s="49"/>
      <c r="L93" s="47"/>
      <c r="M93" s="39">
        <v>1</v>
      </c>
      <c r="N93" s="37">
        <f t="shared" ca="1" si="0"/>
        <v>0</v>
      </c>
      <c r="O93" s="43">
        <v>0</v>
      </c>
      <c r="R93" s="24" t="str">
        <f t="shared" si="5"/>
        <v/>
      </c>
      <c r="S93" s="24" t="str">
        <f ca="1">IF(NOT(ISBLANK($C93)),MATCH($R93,INDIRECT(CONCATENATE("Tab!$D$1:$D$",COUNTA(Tab!$F:$F))),0),"")</f>
        <v/>
      </c>
      <c r="T93" s="24" t="str">
        <f>IF(NOT(ISBLANK($C93)),$S93 + COUNTIF(Tab!$D:$D,$R93) - 1,"")</f>
        <v/>
      </c>
      <c r="U93" s="24" t="str">
        <f t="shared" si="14"/>
        <v/>
      </c>
      <c r="W93" s="24" t="str">
        <f t="shared" si="6"/>
        <v/>
      </c>
      <c r="X93" s="24" t="str">
        <f ca="1">IF(NOT(ISBLANK($D93)),MATCH($W93,INDIRECT(CONCATENATE("Tab!$H$1:$H$",COUNTA(Tab!$J:$J))),0),"")</f>
        <v/>
      </c>
      <c r="Y93" s="24" t="str">
        <f>IF(NOT(ISBLANK($D93)),$X93 + COUNTIF(Tab!$H:$H,$W93) - 1,"")</f>
        <v/>
      </c>
      <c r="Z93" s="24" t="str">
        <f t="shared" si="2"/>
        <v/>
      </c>
      <c r="AB93" s="24" t="str">
        <f t="shared" si="7"/>
        <v/>
      </c>
      <c r="AC93" s="24" t="str">
        <f ca="1">IF(NOT(ISBLANK($E93)),MATCH($AB93,INDIRECT(CONCATENATE("Tab!$L$1:$L$",COUNTA(Tab!$N:$N))),0),"")</f>
        <v/>
      </c>
      <c r="AD93" s="24" t="str">
        <f>IF(NOT(ISBLANK($E93)),$AC93 + COUNTIF(Tab!$L:$L,$AB93) - 1,"")</f>
        <v/>
      </c>
      <c r="AE93" s="24" t="str">
        <f t="shared" si="3"/>
        <v/>
      </c>
      <c r="AF93" s="24" t="str">
        <f t="shared" si="8"/>
        <v/>
      </c>
      <c r="AG93" s="24" t="str">
        <f ca="1">IF(NOT(ISBLANK($F93)),MATCH($AF93,INDIRECT(CONCATENATE("Tab!$M$2:$M$",COUNTA(Tab!$M:$M))),0),"")</f>
        <v/>
      </c>
      <c r="AI93" s="24" t="str">
        <f ca="1">IF(NOT(ISBLANK($F93)),MATCH($AF93,INDIRECT(CONCATENATE("Tab!$Q$1:$Q$",COUNTA(Tab!$Q:$Q))),0),"")</f>
        <v/>
      </c>
      <c r="AJ93" s="24" t="str">
        <f>IF(NOT(ISBLANK($F93)),$AI93 + COUNTIF(Tab!$Q:$Q,$AF93) - 1,"")</f>
        <v/>
      </c>
      <c r="AK93" s="24" t="str">
        <f t="shared" si="4"/>
        <v/>
      </c>
      <c r="AM93" s="24" t="str">
        <f t="shared" si="9"/>
        <v/>
      </c>
      <c r="AN93" s="24" t="str">
        <f ca="1">IF(NOT(ISBLANK($H93)),MATCH($AM93,INDIRECT(CONCATENATE("Tab!$R$2:$R$",COUNTA(Tab!$R:$R))),0),"")</f>
        <v/>
      </c>
      <c r="AP93" s="24" t="str">
        <f t="shared" si="10"/>
        <v/>
      </c>
      <c r="AQ93" s="24" t="str">
        <f t="shared" si="11"/>
        <v/>
      </c>
      <c r="AR93" s="24" t="str">
        <f t="shared" si="12"/>
        <v/>
      </c>
      <c r="AS93" s="24" t="str">
        <f t="shared" si="13"/>
        <v/>
      </c>
    </row>
    <row r="94" spans="2:45" s="24" customFormat="1" ht="15.6" x14ac:dyDescent="0.3">
      <c r="B94" s="23">
        <v>78</v>
      </c>
      <c r="C94" s="27"/>
      <c r="D94" s="28"/>
      <c r="E94" s="28"/>
      <c r="F94" s="28"/>
      <c r="G94" s="36" t="str">
        <f ca="1">IFERROR(OFFSET(Tab!$M$1,$AG94,2,1,1),"")</f>
        <v/>
      </c>
      <c r="H94" s="28"/>
      <c r="I94" s="37" t="str">
        <f ca="1">IF(COUNTIF($AP94:$AS94,"X")=0,IFERROR(OFFSET(Tab!$T$1,$AN94,0,1,1),""),0)</f>
        <v/>
      </c>
      <c r="J94" s="48"/>
      <c r="K94" s="49"/>
      <c r="L94" s="47"/>
      <c r="M94" s="39">
        <v>1</v>
      </c>
      <c r="N94" s="37">
        <f t="shared" ca="1" si="0"/>
        <v>0</v>
      </c>
      <c r="O94" s="43">
        <v>0</v>
      </c>
      <c r="R94" s="24" t="str">
        <f t="shared" si="5"/>
        <v/>
      </c>
      <c r="S94" s="24" t="str">
        <f ca="1">IF(NOT(ISBLANK($C94)),MATCH($R94,INDIRECT(CONCATENATE("Tab!$D$1:$D$",COUNTA(Tab!$F:$F))),0),"")</f>
        <v/>
      </c>
      <c r="T94" s="24" t="str">
        <f>IF(NOT(ISBLANK($C94)),$S94 + COUNTIF(Tab!$D:$D,$R94) - 1,"")</f>
        <v/>
      </c>
      <c r="U94" s="24" t="str">
        <f t="shared" si="14"/>
        <v/>
      </c>
      <c r="W94" s="24" t="str">
        <f t="shared" si="6"/>
        <v/>
      </c>
      <c r="X94" s="24" t="str">
        <f ca="1">IF(NOT(ISBLANK($D94)),MATCH($W94,INDIRECT(CONCATENATE("Tab!$H$1:$H$",COUNTA(Tab!$J:$J))),0),"")</f>
        <v/>
      </c>
      <c r="Y94" s="24" t="str">
        <f>IF(NOT(ISBLANK($D94)),$X94 + COUNTIF(Tab!$H:$H,$W94) - 1,"")</f>
        <v/>
      </c>
      <c r="Z94" s="24" t="str">
        <f t="shared" si="2"/>
        <v/>
      </c>
      <c r="AB94" s="24" t="str">
        <f t="shared" si="7"/>
        <v/>
      </c>
      <c r="AC94" s="24" t="str">
        <f ca="1">IF(NOT(ISBLANK($E94)),MATCH($AB94,INDIRECT(CONCATENATE("Tab!$L$1:$L$",COUNTA(Tab!$N:$N))),0),"")</f>
        <v/>
      </c>
      <c r="AD94" s="24" t="str">
        <f>IF(NOT(ISBLANK($E94)),$AC94 + COUNTIF(Tab!$L:$L,$AB94) - 1,"")</f>
        <v/>
      </c>
      <c r="AE94" s="24" t="str">
        <f t="shared" si="3"/>
        <v/>
      </c>
      <c r="AF94" s="24" t="str">
        <f t="shared" si="8"/>
        <v/>
      </c>
      <c r="AG94" s="24" t="str">
        <f ca="1">IF(NOT(ISBLANK($F94)),MATCH($AF94,INDIRECT(CONCATENATE("Tab!$M$2:$M$",COUNTA(Tab!$M:$M))),0),"")</f>
        <v/>
      </c>
      <c r="AI94" s="24" t="str">
        <f ca="1">IF(NOT(ISBLANK($F94)),MATCH($AF94,INDIRECT(CONCATENATE("Tab!$Q$1:$Q$",COUNTA(Tab!$Q:$Q))),0),"")</f>
        <v/>
      </c>
      <c r="AJ94" s="24" t="str">
        <f>IF(NOT(ISBLANK($F94)),$AI94 + COUNTIF(Tab!$Q:$Q,$AF94) - 1,"")</f>
        <v/>
      </c>
      <c r="AK94" s="24" t="str">
        <f t="shared" si="4"/>
        <v/>
      </c>
      <c r="AM94" s="24" t="str">
        <f t="shared" si="9"/>
        <v/>
      </c>
      <c r="AN94" s="24" t="str">
        <f ca="1">IF(NOT(ISBLANK($H94)),MATCH($AM94,INDIRECT(CONCATENATE("Tab!$R$2:$R$",COUNTA(Tab!$R:$R))),0),"")</f>
        <v/>
      </c>
      <c r="AP94" s="24" t="str">
        <f t="shared" si="10"/>
        <v/>
      </c>
      <c r="AQ94" s="24" t="str">
        <f t="shared" si="11"/>
        <v/>
      </c>
      <c r="AR94" s="24" t="str">
        <f t="shared" si="12"/>
        <v/>
      </c>
      <c r="AS94" s="24" t="str">
        <f t="shared" si="13"/>
        <v/>
      </c>
    </row>
    <row r="95" spans="2:45" s="24" customFormat="1" ht="15.6" x14ac:dyDescent="0.3">
      <c r="B95" s="23">
        <v>79</v>
      </c>
      <c r="C95" s="27"/>
      <c r="D95" s="28"/>
      <c r="E95" s="28"/>
      <c r="F95" s="28"/>
      <c r="G95" s="36" t="str">
        <f ca="1">IFERROR(OFFSET(Tab!$M$1,$AG95,2,1,1),"")</f>
        <v/>
      </c>
      <c r="H95" s="28"/>
      <c r="I95" s="37" t="str">
        <f ca="1">IF(COUNTIF($AP95:$AS95,"X")=0,IFERROR(OFFSET(Tab!$T$1,$AN95,0,1,1),""),0)</f>
        <v/>
      </c>
      <c r="J95" s="48"/>
      <c r="K95" s="49"/>
      <c r="L95" s="47"/>
      <c r="M95" s="39">
        <v>1</v>
      </c>
      <c r="N95" s="37">
        <f t="shared" ca="1" si="0"/>
        <v>0</v>
      </c>
      <c r="O95" s="43">
        <v>0</v>
      </c>
      <c r="R95" s="24" t="str">
        <f t="shared" si="5"/>
        <v/>
      </c>
      <c r="S95" s="24" t="str">
        <f ca="1">IF(NOT(ISBLANK($C95)),MATCH($R95,INDIRECT(CONCATENATE("Tab!$D$1:$D$",COUNTA(Tab!$F:$F))),0),"")</f>
        <v/>
      </c>
      <c r="T95" s="24" t="str">
        <f>IF(NOT(ISBLANK($C95)),$S95 + COUNTIF(Tab!$D:$D,$R95) - 1,"")</f>
        <v/>
      </c>
      <c r="U95" s="24" t="str">
        <f t="shared" si="14"/>
        <v/>
      </c>
      <c r="W95" s="24" t="str">
        <f t="shared" si="6"/>
        <v/>
      </c>
      <c r="X95" s="24" t="str">
        <f ca="1">IF(NOT(ISBLANK($D95)),MATCH($W95,INDIRECT(CONCATENATE("Tab!$H$1:$H$",COUNTA(Tab!$J:$J))),0),"")</f>
        <v/>
      </c>
      <c r="Y95" s="24" t="str">
        <f>IF(NOT(ISBLANK($D95)),$X95 + COUNTIF(Tab!$H:$H,$W95) - 1,"")</f>
        <v/>
      </c>
      <c r="Z95" s="24" t="str">
        <f t="shared" si="2"/>
        <v/>
      </c>
      <c r="AB95" s="24" t="str">
        <f t="shared" si="7"/>
        <v/>
      </c>
      <c r="AC95" s="24" t="str">
        <f ca="1">IF(NOT(ISBLANK($E95)),MATCH($AB95,INDIRECT(CONCATENATE("Tab!$L$1:$L$",COUNTA(Tab!$N:$N))),0),"")</f>
        <v/>
      </c>
      <c r="AD95" s="24" t="str">
        <f>IF(NOT(ISBLANK($E95)),$AC95 + COUNTIF(Tab!$L:$L,$AB95) - 1,"")</f>
        <v/>
      </c>
      <c r="AE95" s="24" t="str">
        <f t="shared" si="3"/>
        <v/>
      </c>
      <c r="AF95" s="24" t="str">
        <f t="shared" si="8"/>
        <v/>
      </c>
      <c r="AG95" s="24" t="str">
        <f ca="1">IF(NOT(ISBLANK($F95)),MATCH($AF95,INDIRECT(CONCATENATE("Tab!$M$2:$M$",COUNTA(Tab!$M:$M))),0),"")</f>
        <v/>
      </c>
      <c r="AI95" s="24" t="str">
        <f ca="1">IF(NOT(ISBLANK($F95)),MATCH($AF95,INDIRECT(CONCATENATE("Tab!$Q$1:$Q$",COUNTA(Tab!$Q:$Q))),0),"")</f>
        <v/>
      </c>
      <c r="AJ95" s="24" t="str">
        <f>IF(NOT(ISBLANK($F95)),$AI95 + COUNTIF(Tab!$Q:$Q,$AF95) - 1,"")</f>
        <v/>
      </c>
      <c r="AK95" s="24" t="str">
        <f t="shared" si="4"/>
        <v/>
      </c>
      <c r="AM95" s="24" t="str">
        <f t="shared" si="9"/>
        <v/>
      </c>
      <c r="AN95" s="24" t="str">
        <f ca="1">IF(NOT(ISBLANK($H95)),MATCH($AM95,INDIRECT(CONCATENATE("Tab!$R$2:$R$",COUNTA(Tab!$R:$R))),0),"")</f>
        <v/>
      </c>
      <c r="AP95" s="24" t="str">
        <f t="shared" si="10"/>
        <v/>
      </c>
      <c r="AQ95" s="24" t="str">
        <f t="shared" si="11"/>
        <v/>
      </c>
      <c r="AR95" s="24" t="str">
        <f t="shared" si="12"/>
        <v/>
      </c>
      <c r="AS95" s="24" t="str">
        <f t="shared" si="13"/>
        <v/>
      </c>
    </row>
    <row r="96" spans="2:45" s="24" customFormat="1" ht="15.6" x14ac:dyDescent="0.3">
      <c r="B96" s="23">
        <v>80</v>
      </c>
      <c r="C96" s="27"/>
      <c r="D96" s="28"/>
      <c r="E96" s="28"/>
      <c r="F96" s="28"/>
      <c r="G96" s="36" t="str">
        <f ca="1">IFERROR(OFFSET(Tab!$M$1,$AG96,2,1,1),"")</f>
        <v/>
      </c>
      <c r="H96" s="28"/>
      <c r="I96" s="37" t="str">
        <f ca="1">IF(COUNTIF($AP96:$AS96,"X")=0,IFERROR(OFFSET(Tab!$T$1,$AN96,0,1,1),""),0)</f>
        <v/>
      </c>
      <c r="J96" s="48"/>
      <c r="K96" s="49"/>
      <c r="L96" s="47"/>
      <c r="M96" s="39">
        <v>1</v>
      </c>
      <c r="N96" s="37">
        <f t="shared" ca="1" si="0"/>
        <v>0</v>
      </c>
      <c r="O96" s="43">
        <v>0</v>
      </c>
      <c r="R96" s="24" t="str">
        <f t="shared" si="5"/>
        <v/>
      </c>
      <c r="S96" s="24" t="str">
        <f ca="1">IF(NOT(ISBLANK($C96)),MATCH($R96,INDIRECT(CONCATENATE("Tab!$D$1:$D$",COUNTA(Tab!$F:$F))),0),"")</f>
        <v/>
      </c>
      <c r="T96" s="24" t="str">
        <f>IF(NOT(ISBLANK($C96)),$S96 + COUNTIF(Tab!$D:$D,$R96) - 1,"")</f>
        <v/>
      </c>
      <c r="U96" s="24" t="str">
        <f t="shared" si="14"/>
        <v/>
      </c>
      <c r="W96" s="24" t="str">
        <f t="shared" si="6"/>
        <v/>
      </c>
      <c r="X96" s="24" t="str">
        <f ca="1">IF(NOT(ISBLANK($D96)),MATCH($W96,INDIRECT(CONCATENATE("Tab!$H$1:$H$",COUNTA(Tab!$J:$J))),0),"")</f>
        <v/>
      </c>
      <c r="Y96" s="24" t="str">
        <f>IF(NOT(ISBLANK($D96)),$X96 + COUNTIF(Tab!$H:$H,$W96) - 1,"")</f>
        <v/>
      </c>
      <c r="Z96" s="24" t="str">
        <f t="shared" si="2"/>
        <v/>
      </c>
      <c r="AB96" s="24" t="str">
        <f t="shared" si="7"/>
        <v/>
      </c>
      <c r="AC96" s="24" t="str">
        <f ca="1">IF(NOT(ISBLANK($E96)),MATCH($AB96,INDIRECT(CONCATENATE("Tab!$L$1:$L$",COUNTA(Tab!$N:$N))),0),"")</f>
        <v/>
      </c>
      <c r="AD96" s="24" t="str">
        <f>IF(NOT(ISBLANK($E96)),$AC96 + COUNTIF(Tab!$L:$L,$AB96) - 1,"")</f>
        <v/>
      </c>
      <c r="AE96" s="24" t="str">
        <f t="shared" si="3"/>
        <v/>
      </c>
      <c r="AF96" s="24" t="str">
        <f t="shared" si="8"/>
        <v/>
      </c>
      <c r="AG96" s="24" t="str">
        <f ca="1">IF(NOT(ISBLANK($F96)),MATCH($AF96,INDIRECT(CONCATENATE("Tab!$M$2:$M$",COUNTA(Tab!$M:$M))),0),"")</f>
        <v/>
      </c>
      <c r="AI96" s="24" t="str">
        <f ca="1">IF(NOT(ISBLANK($F96)),MATCH($AF96,INDIRECT(CONCATENATE("Tab!$Q$1:$Q$",COUNTA(Tab!$Q:$Q))),0),"")</f>
        <v/>
      </c>
      <c r="AJ96" s="24" t="str">
        <f>IF(NOT(ISBLANK($F96)),$AI96 + COUNTIF(Tab!$Q:$Q,$AF96) - 1,"")</f>
        <v/>
      </c>
      <c r="AK96" s="24" t="str">
        <f t="shared" si="4"/>
        <v/>
      </c>
      <c r="AM96" s="24" t="str">
        <f t="shared" si="9"/>
        <v/>
      </c>
      <c r="AN96" s="24" t="str">
        <f ca="1">IF(NOT(ISBLANK($H96)),MATCH($AM96,INDIRECT(CONCATENATE("Tab!$R$2:$R$",COUNTA(Tab!$R:$R))),0),"")</f>
        <v/>
      </c>
      <c r="AP96" s="24" t="str">
        <f t="shared" si="10"/>
        <v/>
      </c>
      <c r="AQ96" s="24" t="str">
        <f t="shared" si="11"/>
        <v/>
      </c>
      <c r="AR96" s="24" t="str">
        <f t="shared" si="12"/>
        <v/>
      </c>
      <c r="AS96" s="24" t="str">
        <f t="shared" si="13"/>
        <v/>
      </c>
    </row>
    <row r="97" spans="2:45" s="24" customFormat="1" ht="15.6" x14ac:dyDescent="0.3">
      <c r="B97" s="23">
        <v>81</v>
      </c>
      <c r="C97" s="27"/>
      <c r="D97" s="28"/>
      <c r="E97" s="28"/>
      <c r="F97" s="28"/>
      <c r="G97" s="36" t="str">
        <f ca="1">IFERROR(OFFSET(Tab!$M$1,$AG97,2,1,1),"")</f>
        <v/>
      </c>
      <c r="H97" s="28"/>
      <c r="I97" s="37" t="str">
        <f ca="1">IF(COUNTIF($AP97:$AS97,"X")=0,IFERROR(OFFSET(Tab!$T$1,$AN97,0,1,1),""),0)</f>
        <v/>
      </c>
      <c r="J97" s="48"/>
      <c r="K97" s="49"/>
      <c r="L97" s="47"/>
      <c r="M97" s="39">
        <v>1</v>
      </c>
      <c r="N97" s="37">
        <f t="shared" ca="1" si="0"/>
        <v>0</v>
      </c>
      <c r="O97" s="43">
        <v>0</v>
      </c>
      <c r="R97" s="24" t="str">
        <f t="shared" si="5"/>
        <v/>
      </c>
      <c r="S97" s="24" t="str">
        <f ca="1">IF(NOT(ISBLANK($C97)),MATCH($R97,INDIRECT(CONCATENATE("Tab!$D$1:$D$",COUNTA(Tab!$F:$F))),0),"")</f>
        <v/>
      </c>
      <c r="T97" s="24" t="str">
        <f>IF(NOT(ISBLANK($C97)),$S97 + COUNTIF(Tab!$D:$D,$R97) - 1,"")</f>
        <v/>
      </c>
      <c r="U97" s="24" t="str">
        <f t="shared" si="14"/>
        <v/>
      </c>
      <c r="W97" s="24" t="str">
        <f t="shared" si="6"/>
        <v/>
      </c>
      <c r="X97" s="24" t="str">
        <f ca="1">IF(NOT(ISBLANK($D97)),MATCH($W97,INDIRECT(CONCATENATE("Tab!$H$1:$H$",COUNTA(Tab!$J:$J))),0),"")</f>
        <v/>
      </c>
      <c r="Y97" s="24" t="str">
        <f>IF(NOT(ISBLANK($D97)),$X97 + COUNTIF(Tab!$H:$H,$W97) - 1,"")</f>
        <v/>
      </c>
      <c r="Z97" s="24" t="str">
        <f t="shared" si="2"/>
        <v/>
      </c>
      <c r="AB97" s="24" t="str">
        <f t="shared" si="7"/>
        <v/>
      </c>
      <c r="AC97" s="24" t="str">
        <f ca="1">IF(NOT(ISBLANK($E97)),MATCH($AB97,INDIRECT(CONCATENATE("Tab!$L$1:$L$",COUNTA(Tab!$N:$N))),0),"")</f>
        <v/>
      </c>
      <c r="AD97" s="24" t="str">
        <f>IF(NOT(ISBLANK($E97)),$AC97 + COUNTIF(Tab!$L:$L,$AB97) - 1,"")</f>
        <v/>
      </c>
      <c r="AE97" s="24" t="str">
        <f t="shared" si="3"/>
        <v/>
      </c>
      <c r="AF97" s="24" t="str">
        <f t="shared" si="8"/>
        <v/>
      </c>
      <c r="AG97" s="24" t="str">
        <f ca="1">IF(NOT(ISBLANK($F97)),MATCH($AF97,INDIRECT(CONCATENATE("Tab!$M$2:$M$",COUNTA(Tab!$M:$M))),0),"")</f>
        <v/>
      </c>
      <c r="AI97" s="24" t="str">
        <f ca="1">IF(NOT(ISBLANK($F97)),MATCH($AF97,INDIRECT(CONCATENATE("Tab!$Q$1:$Q$",COUNTA(Tab!$Q:$Q))),0),"")</f>
        <v/>
      </c>
      <c r="AJ97" s="24" t="str">
        <f>IF(NOT(ISBLANK($F97)),$AI97 + COUNTIF(Tab!$Q:$Q,$AF97) - 1,"")</f>
        <v/>
      </c>
      <c r="AK97" s="24" t="str">
        <f t="shared" si="4"/>
        <v/>
      </c>
      <c r="AM97" s="24" t="str">
        <f t="shared" si="9"/>
        <v/>
      </c>
      <c r="AN97" s="24" t="str">
        <f ca="1">IF(NOT(ISBLANK($H97)),MATCH($AM97,INDIRECT(CONCATENATE("Tab!$R$2:$R$",COUNTA(Tab!$R:$R))),0),"")</f>
        <v/>
      </c>
      <c r="AP97" s="24" t="str">
        <f t="shared" si="10"/>
        <v/>
      </c>
      <c r="AQ97" s="24" t="str">
        <f t="shared" si="11"/>
        <v/>
      </c>
      <c r="AR97" s="24" t="str">
        <f t="shared" si="12"/>
        <v/>
      </c>
      <c r="AS97" s="24" t="str">
        <f t="shared" si="13"/>
        <v/>
      </c>
    </row>
    <row r="98" spans="2:45" s="24" customFormat="1" ht="15.6" x14ac:dyDescent="0.3">
      <c r="B98" s="23">
        <v>82</v>
      </c>
      <c r="C98" s="27"/>
      <c r="D98" s="28"/>
      <c r="E98" s="28"/>
      <c r="F98" s="28"/>
      <c r="G98" s="36" t="str">
        <f ca="1">IFERROR(OFFSET(Tab!$M$1,$AG98,2,1,1),"")</f>
        <v/>
      </c>
      <c r="H98" s="28"/>
      <c r="I98" s="37" t="str">
        <f ca="1">IF(COUNTIF($AP98:$AS98,"X")=0,IFERROR(OFFSET(Tab!$T$1,$AN98,0,1,1),""),0)</f>
        <v/>
      </c>
      <c r="J98" s="48"/>
      <c r="K98" s="49"/>
      <c r="L98" s="47"/>
      <c r="M98" s="39">
        <v>1</v>
      </c>
      <c r="N98" s="37">
        <f t="shared" ca="1" si="0"/>
        <v>0</v>
      </c>
      <c r="O98" s="43">
        <v>0</v>
      </c>
      <c r="R98" s="24" t="str">
        <f t="shared" si="5"/>
        <v/>
      </c>
      <c r="S98" s="24" t="str">
        <f ca="1">IF(NOT(ISBLANK($C98)),MATCH($R98,INDIRECT(CONCATENATE("Tab!$D$1:$D$",COUNTA(Tab!$F:$F))),0),"")</f>
        <v/>
      </c>
      <c r="T98" s="24" t="str">
        <f>IF(NOT(ISBLANK($C98)),$S98 + COUNTIF(Tab!$D:$D,$R98) - 1,"")</f>
        <v/>
      </c>
      <c r="U98" s="24" t="str">
        <f t="shared" si="14"/>
        <v/>
      </c>
      <c r="W98" s="24" t="str">
        <f t="shared" si="6"/>
        <v/>
      </c>
      <c r="X98" s="24" t="str">
        <f ca="1">IF(NOT(ISBLANK($D98)),MATCH($W98,INDIRECT(CONCATENATE("Tab!$H$1:$H$",COUNTA(Tab!$J:$J))),0),"")</f>
        <v/>
      </c>
      <c r="Y98" s="24" t="str">
        <f>IF(NOT(ISBLANK($D98)),$X98 + COUNTIF(Tab!$H:$H,$W98) - 1,"")</f>
        <v/>
      </c>
      <c r="Z98" s="24" t="str">
        <f t="shared" si="2"/>
        <v/>
      </c>
      <c r="AB98" s="24" t="str">
        <f t="shared" si="7"/>
        <v/>
      </c>
      <c r="AC98" s="24" t="str">
        <f ca="1">IF(NOT(ISBLANK($E98)),MATCH($AB98,INDIRECT(CONCATENATE("Tab!$L$1:$L$",COUNTA(Tab!$N:$N))),0),"")</f>
        <v/>
      </c>
      <c r="AD98" s="24" t="str">
        <f>IF(NOT(ISBLANK($E98)),$AC98 + COUNTIF(Tab!$L:$L,$AB98) - 1,"")</f>
        <v/>
      </c>
      <c r="AE98" s="24" t="str">
        <f t="shared" si="3"/>
        <v/>
      </c>
      <c r="AF98" s="24" t="str">
        <f t="shared" si="8"/>
        <v/>
      </c>
      <c r="AG98" s="24" t="str">
        <f ca="1">IF(NOT(ISBLANK($F98)),MATCH($AF98,INDIRECT(CONCATENATE("Tab!$M$2:$M$",COUNTA(Tab!$M:$M))),0),"")</f>
        <v/>
      </c>
      <c r="AI98" s="24" t="str">
        <f ca="1">IF(NOT(ISBLANK($F98)),MATCH($AF98,INDIRECT(CONCATENATE("Tab!$Q$1:$Q$",COUNTA(Tab!$Q:$Q))),0),"")</f>
        <v/>
      </c>
      <c r="AJ98" s="24" t="str">
        <f>IF(NOT(ISBLANK($F98)),$AI98 + COUNTIF(Tab!$Q:$Q,$AF98) - 1,"")</f>
        <v/>
      </c>
      <c r="AK98" s="24" t="str">
        <f t="shared" si="4"/>
        <v/>
      </c>
      <c r="AM98" s="24" t="str">
        <f t="shared" si="9"/>
        <v/>
      </c>
      <c r="AN98" s="24" t="str">
        <f ca="1">IF(NOT(ISBLANK($H98)),MATCH($AM98,INDIRECT(CONCATENATE("Tab!$R$2:$R$",COUNTA(Tab!$R:$R))),0),"")</f>
        <v/>
      </c>
      <c r="AP98" s="24" t="str">
        <f t="shared" si="10"/>
        <v/>
      </c>
      <c r="AQ98" s="24" t="str">
        <f t="shared" si="11"/>
        <v/>
      </c>
      <c r="AR98" s="24" t="str">
        <f t="shared" si="12"/>
        <v/>
      </c>
      <c r="AS98" s="24" t="str">
        <f t="shared" si="13"/>
        <v/>
      </c>
    </row>
    <row r="99" spans="2:45" s="24" customFormat="1" ht="15.6" x14ac:dyDescent="0.3">
      <c r="B99" s="23">
        <v>83</v>
      </c>
      <c r="C99" s="27"/>
      <c r="D99" s="28"/>
      <c r="E99" s="28"/>
      <c r="F99" s="28"/>
      <c r="G99" s="36" t="str">
        <f ca="1">IFERROR(OFFSET(Tab!$M$1,$AG99,2,1,1),"")</f>
        <v/>
      </c>
      <c r="H99" s="28"/>
      <c r="I99" s="37" t="str">
        <f ca="1">IF(COUNTIF($AP99:$AS99,"X")=0,IFERROR(OFFSET(Tab!$T$1,$AN99,0,1,1),""),0)</f>
        <v/>
      </c>
      <c r="J99" s="48"/>
      <c r="K99" s="49"/>
      <c r="L99" s="47"/>
      <c r="M99" s="39">
        <v>1</v>
      </c>
      <c r="N99" s="37">
        <f t="shared" ca="1" si="0"/>
        <v>0</v>
      </c>
      <c r="O99" s="43">
        <v>0</v>
      </c>
      <c r="R99" s="24" t="str">
        <f t="shared" si="5"/>
        <v/>
      </c>
      <c r="S99" s="24" t="str">
        <f ca="1">IF(NOT(ISBLANK($C99)),MATCH($R99,INDIRECT(CONCATENATE("Tab!$D$1:$D$",COUNTA(Tab!$F:$F))),0),"")</f>
        <v/>
      </c>
      <c r="T99" s="24" t="str">
        <f>IF(NOT(ISBLANK($C99)),$S99 + COUNTIF(Tab!$D:$D,$R99) - 1,"")</f>
        <v/>
      </c>
      <c r="U99" s="24" t="str">
        <f t="shared" si="14"/>
        <v/>
      </c>
      <c r="W99" s="24" t="str">
        <f t="shared" si="6"/>
        <v/>
      </c>
      <c r="X99" s="24" t="str">
        <f ca="1">IF(NOT(ISBLANK($D99)),MATCH($W99,INDIRECT(CONCATENATE("Tab!$H$1:$H$",COUNTA(Tab!$J:$J))),0),"")</f>
        <v/>
      </c>
      <c r="Y99" s="24" t="str">
        <f>IF(NOT(ISBLANK($D99)),$X99 + COUNTIF(Tab!$H:$H,$W99) - 1,"")</f>
        <v/>
      </c>
      <c r="Z99" s="24" t="str">
        <f t="shared" si="2"/>
        <v/>
      </c>
      <c r="AB99" s="24" t="str">
        <f t="shared" si="7"/>
        <v/>
      </c>
      <c r="AC99" s="24" t="str">
        <f ca="1">IF(NOT(ISBLANK($E99)),MATCH($AB99,INDIRECT(CONCATENATE("Tab!$L$1:$L$",COUNTA(Tab!$N:$N))),0),"")</f>
        <v/>
      </c>
      <c r="AD99" s="24" t="str">
        <f>IF(NOT(ISBLANK($E99)),$AC99 + COUNTIF(Tab!$L:$L,$AB99) - 1,"")</f>
        <v/>
      </c>
      <c r="AE99" s="24" t="str">
        <f t="shared" si="3"/>
        <v/>
      </c>
      <c r="AF99" s="24" t="str">
        <f t="shared" si="8"/>
        <v/>
      </c>
      <c r="AG99" s="24" t="str">
        <f ca="1">IF(NOT(ISBLANK($F99)),MATCH($AF99,INDIRECT(CONCATENATE("Tab!$M$2:$M$",COUNTA(Tab!$M:$M))),0),"")</f>
        <v/>
      </c>
      <c r="AI99" s="24" t="str">
        <f ca="1">IF(NOT(ISBLANK($F99)),MATCH($AF99,INDIRECT(CONCATENATE("Tab!$Q$1:$Q$",COUNTA(Tab!$Q:$Q))),0),"")</f>
        <v/>
      </c>
      <c r="AJ99" s="24" t="str">
        <f>IF(NOT(ISBLANK($F99)),$AI99 + COUNTIF(Tab!$Q:$Q,$AF99) - 1,"")</f>
        <v/>
      </c>
      <c r="AK99" s="24" t="str">
        <f t="shared" si="4"/>
        <v/>
      </c>
      <c r="AM99" s="24" t="str">
        <f t="shared" si="9"/>
        <v/>
      </c>
      <c r="AN99" s="24" t="str">
        <f ca="1">IF(NOT(ISBLANK($H99)),MATCH($AM99,INDIRECT(CONCATENATE("Tab!$R$2:$R$",COUNTA(Tab!$R:$R))),0),"")</f>
        <v/>
      </c>
      <c r="AP99" s="24" t="str">
        <f t="shared" si="10"/>
        <v/>
      </c>
      <c r="AQ99" s="24" t="str">
        <f t="shared" si="11"/>
        <v/>
      </c>
      <c r="AR99" s="24" t="str">
        <f t="shared" si="12"/>
        <v/>
      </c>
      <c r="AS99" s="24" t="str">
        <f t="shared" si="13"/>
        <v/>
      </c>
    </row>
    <row r="100" spans="2:45" s="24" customFormat="1" ht="15.6" x14ac:dyDescent="0.3">
      <c r="B100" s="23">
        <v>84</v>
      </c>
      <c r="C100" s="27"/>
      <c r="D100" s="28"/>
      <c r="E100" s="28"/>
      <c r="F100" s="28"/>
      <c r="G100" s="36" t="str">
        <f ca="1">IFERROR(OFFSET(Tab!$M$1,$AG100,2,1,1),"")</f>
        <v/>
      </c>
      <c r="H100" s="28"/>
      <c r="I100" s="37" t="str">
        <f ca="1">IF(COUNTIF($AP100:$AS100,"X")=0,IFERROR(OFFSET(Tab!$T$1,$AN100,0,1,1),""),0)</f>
        <v/>
      </c>
      <c r="J100" s="48"/>
      <c r="K100" s="49"/>
      <c r="L100" s="47"/>
      <c r="M100" s="39">
        <v>1</v>
      </c>
      <c r="N100" s="37">
        <f t="shared" ca="1" si="0"/>
        <v>0</v>
      </c>
      <c r="O100" s="43">
        <v>0</v>
      </c>
      <c r="R100" s="24" t="str">
        <f t="shared" si="5"/>
        <v/>
      </c>
      <c r="S100" s="24" t="str">
        <f ca="1">IF(NOT(ISBLANK($C100)),MATCH($R100,INDIRECT(CONCATENATE("Tab!$D$1:$D$",COUNTA(Tab!$F:$F))),0),"")</f>
        <v/>
      </c>
      <c r="T100" s="24" t="str">
        <f>IF(NOT(ISBLANK($C100)),$S100 + COUNTIF(Tab!$D:$D,$R100) - 1,"")</f>
        <v/>
      </c>
      <c r="U100" s="24" t="str">
        <f t="shared" si="14"/>
        <v/>
      </c>
      <c r="W100" s="24" t="str">
        <f t="shared" si="6"/>
        <v/>
      </c>
      <c r="X100" s="24" t="str">
        <f ca="1">IF(NOT(ISBLANK($D100)),MATCH($W100,INDIRECT(CONCATENATE("Tab!$H$1:$H$",COUNTA(Tab!$J:$J))),0),"")</f>
        <v/>
      </c>
      <c r="Y100" s="24" t="str">
        <f>IF(NOT(ISBLANK($D100)),$X100 + COUNTIF(Tab!$H:$H,$W100) - 1,"")</f>
        <v/>
      </c>
      <c r="Z100" s="24" t="str">
        <f t="shared" si="2"/>
        <v/>
      </c>
      <c r="AB100" s="24" t="str">
        <f t="shared" si="7"/>
        <v/>
      </c>
      <c r="AC100" s="24" t="str">
        <f ca="1">IF(NOT(ISBLANK($E100)),MATCH($AB100,INDIRECT(CONCATENATE("Tab!$L$1:$L$",COUNTA(Tab!$N:$N))),0),"")</f>
        <v/>
      </c>
      <c r="AD100" s="24" t="str">
        <f>IF(NOT(ISBLANK($E100)),$AC100 + COUNTIF(Tab!$L:$L,$AB100) - 1,"")</f>
        <v/>
      </c>
      <c r="AE100" s="24" t="str">
        <f t="shared" si="3"/>
        <v/>
      </c>
      <c r="AF100" s="24" t="str">
        <f t="shared" si="8"/>
        <v/>
      </c>
      <c r="AG100" s="24" t="str">
        <f ca="1">IF(NOT(ISBLANK($F100)),MATCH($AF100,INDIRECT(CONCATENATE("Tab!$M$2:$M$",COUNTA(Tab!$M:$M))),0),"")</f>
        <v/>
      </c>
      <c r="AI100" s="24" t="str">
        <f ca="1">IF(NOT(ISBLANK($F100)),MATCH($AF100,INDIRECT(CONCATENATE("Tab!$Q$1:$Q$",COUNTA(Tab!$Q:$Q))),0),"")</f>
        <v/>
      </c>
      <c r="AJ100" s="24" t="str">
        <f>IF(NOT(ISBLANK($F100)),$AI100 + COUNTIF(Tab!$Q:$Q,$AF100) - 1,"")</f>
        <v/>
      </c>
      <c r="AK100" s="24" t="str">
        <f t="shared" si="4"/>
        <v/>
      </c>
      <c r="AM100" s="24" t="str">
        <f t="shared" si="9"/>
        <v/>
      </c>
      <c r="AN100" s="24" t="str">
        <f ca="1">IF(NOT(ISBLANK($H100)),MATCH($AM100,INDIRECT(CONCATENATE("Tab!$R$2:$R$",COUNTA(Tab!$R:$R))),0),"")</f>
        <v/>
      </c>
      <c r="AP100" s="24" t="str">
        <f t="shared" si="10"/>
        <v/>
      </c>
      <c r="AQ100" s="24" t="str">
        <f t="shared" si="11"/>
        <v/>
      </c>
      <c r="AR100" s="24" t="str">
        <f t="shared" si="12"/>
        <v/>
      </c>
      <c r="AS100" s="24" t="str">
        <f t="shared" si="13"/>
        <v/>
      </c>
    </row>
    <row r="101" spans="2:45" s="24" customFormat="1" ht="15.6" x14ac:dyDescent="0.3">
      <c r="B101" s="23">
        <v>85</v>
      </c>
      <c r="C101" s="27"/>
      <c r="D101" s="28"/>
      <c r="E101" s="28"/>
      <c r="F101" s="28"/>
      <c r="G101" s="36" t="str">
        <f ca="1">IFERROR(OFFSET(Tab!$M$1,$AG101,2,1,1),"")</f>
        <v/>
      </c>
      <c r="H101" s="28"/>
      <c r="I101" s="37" t="str">
        <f ca="1">IF(COUNTIF($AP101:$AS101,"X")=0,IFERROR(OFFSET(Tab!$T$1,$AN101,0,1,1),""),0)</f>
        <v/>
      </c>
      <c r="J101" s="48"/>
      <c r="K101" s="49"/>
      <c r="L101" s="47"/>
      <c r="M101" s="39">
        <v>1</v>
      </c>
      <c r="N101" s="37">
        <f t="shared" ca="1" si="0"/>
        <v>0</v>
      </c>
      <c r="O101" s="43">
        <v>0</v>
      </c>
      <c r="R101" s="24" t="str">
        <f t="shared" si="5"/>
        <v/>
      </c>
      <c r="S101" s="24" t="str">
        <f ca="1">IF(NOT(ISBLANK($C101)),MATCH($R101,INDIRECT(CONCATENATE("Tab!$D$1:$D$",COUNTA(Tab!$F:$F))),0),"")</f>
        <v/>
      </c>
      <c r="T101" s="24" t="str">
        <f>IF(NOT(ISBLANK($C101)),$S101 + COUNTIF(Tab!$D:$D,$R101) - 1,"")</f>
        <v/>
      </c>
      <c r="U101" s="24" t="str">
        <f t="shared" si="14"/>
        <v/>
      </c>
      <c r="W101" s="24" t="str">
        <f t="shared" si="6"/>
        <v/>
      </c>
      <c r="X101" s="24" t="str">
        <f ca="1">IF(NOT(ISBLANK($D101)),MATCH($W101,INDIRECT(CONCATENATE("Tab!$H$1:$H$",COUNTA(Tab!$J:$J))),0),"")</f>
        <v/>
      </c>
      <c r="Y101" s="24" t="str">
        <f>IF(NOT(ISBLANK($D101)),$X101 + COUNTIF(Tab!$H:$H,$W101) - 1,"")</f>
        <v/>
      </c>
      <c r="Z101" s="24" t="str">
        <f t="shared" si="2"/>
        <v/>
      </c>
      <c r="AB101" s="24" t="str">
        <f t="shared" si="7"/>
        <v/>
      </c>
      <c r="AC101" s="24" t="str">
        <f ca="1">IF(NOT(ISBLANK($E101)),MATCH($AB101,INDIRECT(CONCATENATE("Tab!$L$1:$L$",COUNTA(Tab!$N:$N))),0),"")</f>
        <v/>
      </c>
      <c r="AD101" s="24" t="str">
        <f>IF(NOT(ISBLANK($E101)),$AC101 + COUNTIF(Tab!$L:$L,$AB101) - 1,"")</f>
        <v/>
      </c>
      <c r="AE101" s="24" t="str">
        <f t="shared" si="3"/>
        <v/>
      </c>
      <c r="AF101" s="24" t="str">
        <f t="shared" si="8"/>
        <v/>
      </c>
      <c r="AG101" s="24" t="str">
        <f ca="1">IF(NOT(ISBLANK($F101)),MATCH($AF101,INDIRECT(CONCATENATE("Tab!$M$2:$M$",COUNTA(Tab!$M:$M))),0),"")</f>
        <v/>
      </c>
      <c r="AI101" s="24" t="str">
        <f ca="1">IF(NOT(ISBLANK($F101)),MATCH($AF101,INDIRECT(CONCATENATE("Tab!$Q$1:$Q$",COUNTA(Tab!$Q:$Q))),0),"")</f>
        <v/>
      </c>
      <c r="AJ101" s="24" t="str">
        <f>IF(NOT(ISBLANK($F101)),$AI101 + COUNTIF(Tab!$Q:$Q,$AF101) - 1,"")</f>
        <v/>
      </c>
      <c r="AK101" s="24" t="str">
        <f t="shared" si="4"/>
        <v/>
      </c>
      <c r="AM101" s="24" t="str">
        <f t="shared" si="9"/>
        <v/>
      </c>
      <c r="AN101" s="24" t="str">
        <f ca="1">IF(NOT(ISBLANK($H101)),MATCH($AM101,INDIRECT(CONCATENATE("Tab!$R$2:$R$",COUNTA(Tab!$R:$R))),0),"")</f>
        <v/>
      </c>
      <c r="AP101" s="24" t="str">
        <f t="shared" si="10"/>
        <v/>
      </c>
      <c r="AQ101" s="24" t="str">
        <f t="shared" si="11"/>
        <v/>
      </c>
      <c r="AR101" s="24" t="str">
        <f t="shared" si="12"/>
        <v/>
      </c>
      <c r="AS101" s="24" t="str">
        <f t="shared" si="13"/>
        <v/>
      </c>
    </row>
    <row r="102" spans="2:45" s="24" customFormat="1" ht="15.6" x14ac:dyDescent="0.3">
      <c r="B102" s="23">
        <v>86</v>
      </c>
      <c r="C102" s="27"/>
      <c r="D102" s="28"/>
      <c r="E102" s="28"/>
      <c r="F102" s="28"/>
      <c r="G102" s="36" t="str">
        <f ca="1">IFERROR(OFFSET(Tab!$M$1,$AG102,2,1,1),"")</f>
        <v/>
      </c>
      <c r="H102" s="28"/>
      <c r="I102" s="37" t="str">
        <f ca="1">IF(COUNTIF($AP102:$AS102,"X")=0,IFERROR(OFFSET(Tab!$T$1,$AN102,0,1,1),""),0)</f>
        <v/>
      </c>
      <c r="J102" s="48"/>
      <c r="K102" s="49"/>
      <c r="L102" s="47"/>
      <c r="M102" s="39">
        <v>1</v>
      </c>
      <c r="N102" s="37">
        <f t="shared" ca="1" si="0"/>
        <v>0</v>
      </c>
      <c r="O102" s="43">
        <v>0</v>
      </c>
      <c r="R102" s="24" t="str">
        <f t="shared" si="5"/>
        <v/>
      </c>
      <c r="S102" s="24" t="str">
        <f ca="1">IF(NOT(ISBLANK($C102)),MATCH($R102,INDIRECT(CONCATENATE("Tab!$D$1:$D$",COUNTA(Tab!$F:$F))),0),"")</f>
        <v/>
      </c>
      <c r="T102" s="24" t="str">
        <f>IF(NOT(ISBLANK($C102)),$S102 + COUNTIF(Tab!$D:$D,$R102) - 1,"")</f>
        <v/>
      </c>
      <c r="U102" s="24" t="str">
        <f t="shared" si="14"/>
        <v/>
      </c>
      <c r="W102" s="24" t="str">
        <f t="shared" si="6"/>
        <v/>
      </c>
      <c r="X102" s="24" t="str">
        <f ca="1">IF(NOT(ISBLANK($D102)),MATCH($W102,INDIRECT(CONCATENATE("Tab!$H$1:$H$",COUNTA(Tab!$J:$J))),0),"")</f>
        <v/>
      </c>
      <c r="Y102" s="24" t="str">
        <f>IF(NOT(ISBLANK($D102)),$X102 + COUNTIF(Tab!$H:$H,$W102) - 1,"")</f>
        <v/>
      </c>
      <c r="Z102" s="24" t="str">
        <f t="shared" si="2"/>
        <v/>
      </c>
      <c r="AB102" s="24" t="str">
        <f t="shared" si="7"/>
        <v/>
      </c>
      <c r="AC102" s="24" t="str">
        <f ca="1">IF(NOT(ISBLANK($E102)),MATCH($AB102,INDIRECT(CONCATENATE("Tab!$L$1:$L$",COUNTA(Tab!$N:$N))),0),"")</f>
        <v/>
      </c>
      <c r="AD102" s="24" t="str">
        <f>IF(NOT(ISBLANK($E102)),$AC102 + COUNTIF(Tab!$L:$L,$AB102) - 1,"")</f>
        <v/>
      </c>
      <c r="AE102" s="24" t="str">
        <f t="shared" si="3"/>
        <v/>
      </c>
      <c r="AF102" s="24" t="str">
        <f t="shared" si="8"/>
        <v/>
      </c>
      <c r="AG102" s="24" t="str">
        <f ca="1">IF(NOT(ISBLANK($F102)),MATCH($AF102,INDIRECT(CONCATENATE("Tab!$M$2:$M$",COUNTA(Tab!$M:$M))),0),"")</f>
        <v/>
      </c>
      <c r="AI102" s="24" t="str">
        <f ca="1">IF(NOT(ISBLANK($F102)),MATCH($AF102,INDIRECT(CONCATENATE("Tab!$Q$1:$Q$",COUNTA(Tab!$Q:$Q))),0),"")</f>
        <v/>
      </c>
      <c r="AJ102" s="24" t="str">
        <f>IF(NOT(ISBLANK($F102)),$AI102 + COUNTIF(Tab!$Q:$Q,$AF102) - 1,"")</f>
        <v/>
      </c>
      <c r="AK102" s="24" t="str">
        <f t="shared" si="4"/>
        <v/>
      </c>
      <c r="AM102" s="24" t="str">
        <f t="shared" si="9"/>
        <v/>
      </c>
      <c r="AN102" s="24" t="str">
        <f ca="1">IF(NOT(ISBLANK($H102)),MATCH($AM102,INDIRECT(CONCATENATE("Tab!$R$2:$R$",COUNTA(Tab!$R:$R))),0),"")</f>
        <v/>
      </c>
      <c r="AP102" s="24" t="str">
        <f t="shared" si="10"/>
        <v/>
      </c>
      <c r="AQ102" s="24" t="str">
        <f t="shared" si="11"/>
        <v/>
      </c>
      <c r="AR102" s="24" t="str">
        <f t="shared" si="12"/>
        <v/>
      </c>
      <c r="AS102" s="24" t="str">
        <f t="shared" si="13"/>
        <v/>
      </c>
    </row>
    <row r="103" spans="2:45" s="24" customFormat="1" ht="15.6" x14ac:dyDescent="0.3">
      <c r="B103" s="23">
        <v>87</v>
      </c>
      <c r="C103" s="27"/>
      <c r="D103" s="28"/>
      <c r="E103" s="28"/>
      <c r="F103" s="28"/>
      <c r="G103" s="36" t="str">
        <f ca="1">IFERROR(OFFSET(Tab!$M$1,$AG103,2,1,1),"")</f>
        <v/>
      </c>
      <c r="H103" s="28"/>
      <c r="I103" s="37" t="str">
        <f ca="1">IF(COUNTIF($AP103:$AS103,"X")=0,IFERROR(OFFSET(Tab!$T$1,$AN103,0,1,1),""),0)</f>
        <v/>
      </c>
      <c r="J103" s="48"/>
      <c r="K103" s="49"/>
      <c r="L103" s="47"/>
      <c r="M103" s="39">
        <v>1</v>
      </c>
      <c r="N103" s="37">
        <f t="shared" ca="1" si="0"/>
        <v>0</v>
      </c>
      <c r="O103" s="43">
        <v>0</v>
      </c>
      <c r="R103" s="24" t="str">
        <f t="shared" si="5"/>
        <v/>
      </c>
      <c r="S103" s="24" t="str">
        <f ca="1">IF(NOT(ISBLANK($C103)),MATCH($R103,INDIRECT(CONCATENATE("Tab!$D$1:$D$",COUNTA(Tab!$F:$F))),0),"")</f>
        <v/>
      </c>
      <c r="T103" s="24" t="str">
        <f>IF(NOT(ISBLANK($C103)),$S103 + COUNTIF(Tab!$D:$D,$R103) - 1,"")</f>
        <v/>
      </c>
      <c r="U103" s="24" t="str">
        <f t="shared" si="14"/>
        <v/>
      </c>
      <c r="W103" s="24" t="str">
        <f t="shared" si="6"/>
        <v/>
      </c>
      <c r="X103" s="24" t="str">
        <f ca="1">IF(NOT(ISBLANK($D103)),MATCH($W103,INDIRECT(CONCATENATE("Tab!$H$1:$H$",COUNTA(Tab!$J:$J))),0),"")</f>
        <v/>
      </c>
      <c r="Y103" s="24" t="str">
        <f>IF(NOT(ISBLANK($D103)),$X103 + COUNTIF(Tab!$H:$H,$W103) - 1,"")</f>
        <v/>
      </c>
      <c r="Z103" s="24" t="str">
        <f t="shared" si="2"/>
        <v/>
      </c>
      <c r="AB103" s="24" t="str">
        <f t="shared" si="7"/>
        <v/>
      </c>
      <c r="AC103" s="24" t="str">
        <f ca="1">IF(NOT(ISBLANK($E103)),MATCH($AB103,INDIRECT(CONCATENATE("Tab!$L$1:$L$",COUNTA(Tab!$N:$N))),0),"")</f>
        <v/>
      </c>
      <c r="AD103" s="24" t="str">
        <f>IF(NOT(ISBLANK($E103)),$AC103 + COUNTIF(Tab!$L:$L,$AB103) - 1,"")</f>
        <v/>
      </c>
      <c r="AE103" s="24" t="str">
        <f t="shared" si="3"/>
        <v/>
      </c>
      <c r="AF103" s="24" t="str">
        <f t="shared" si="8"/>
        <v/>
      </c>
      <c r="AG103" s="24" t="str">
        <f ca="1">IF(NOT(ISBLANK($F103)),MATCH($AF103,INDIRECT(CONCATENATE("Tab!$M$2:$M$",COUNTA(Tab!$M:$M))),0),"")</f>
        <v/>
      </c>
      <c r="AI103" s="24" t="str">
        <f ca="1">IF(NOT(ISBLANK($F103)),MATCH($AF103,INDIRECT(CONCATENATE("Tab!$Q$1:$Q$",COUNTA(Tab!$Q:$Q))),0),"")</f>
        <v/>
      </c>
      <c r="AJ103" s="24" t="str">
        <f>IF(NOT(ISBLANK($F103)),$AI103 + COUNTIF(Tab!$Q:$Q,$AF103) - 1,"")</f>
        <v/>
      </c>
      <c r="AK103" s="24" t="str">
        <f t="shared" si="4"/>
        <v/>
      </c>
      <c r="AM103" s="24" t="str">
        <f t="shared" si="9"/>
        <v/>
      </c>
      <c r="AN103" s="24" t="str">
        <f ca="1">IF(NOT(ISBLANK($H103)),MATCH($AM103,INDIRECT(CONCATENATE("Tab!$R$2:$R$",COUNTA(Tab!$R:$R))),0),"")</f>
        <v/>
      </c>
      <c r="AP103" s="24" t="str">
        <f t="shared" si="10"/>
        <v/>
      </c>
      <c r="AQ103" s="24" t="str">
        <f t="shared" si="11"/>
        <v/>
      </c>
      <c r="AR103" s="24" t="str">
        <f t="shared" si="12"/>
        <v/>
      </c>
      <c r="AS103" s="24" t="str">
        <f t="shared" si="13"/>
        <v/>
      </c>
    </row>
    <row r="104" spans="2:45" s="24" customFormat="1" ht="15.6" x14ac:dyDescent="0.3">
      <c r="B104" s="23">
        <v>88</v>
      </c>
      <c r="C104" s="27"/>
      <c r="D104" s="28"/>
      <c r="E104" s="28"/>
      <c r="F104" s="28"/>
      <c r="G104" s="36" t="str">
        <f ca="1">IFERROR(OFFSET(Tab!$M$1,$AG104,2,1,1),"")</f>
        <v/>
      </c>
      <c r="H104" s="28"/>
      <c r="I104" s="37" t="str">
        <f ca="1">IF(COUNTIF($AP104:$AS104,"X")=0,IFERROR(OFFSET(Tab!$T$1,$AN104,0,1,1),""),0)</f>
        <v/>
      </c>
      <c r="J104" s="48"/>
      <c r="K104" s="49"/>
      <c r="L104" s="47"/>
      <c r="M104" s="39">
        <v>1</v>
      </c>
      <c r="N104" s="37">
        <f t="shared" ca="1" si="0"/>
        <v>0</v>
      </c>
      <c r="O104" s="43">
        <v>0</v>
      </c>
      <c r="R104" s="24" t="str">
        <f t="shared" si="5"/>
        <v/>
      </c>
      <c r="S104" s="24" t="str">
        <f ca="1">IF(NOT(ISBLANK($C104)),MATCH($R104,INDIRECT(CONCATENATE("Tab!$D$1:$D$",COUNTA(Tab!$F:$F))),0),"")</f>
        <v/>
      </c>
      <c r="T104" s="24" t="str">
        <f>IF(NOT(ISBLANK($C104)),$S104 + COUNTIF(Tab!$D:$D,$R104) - 1,"")</f>
        <v/>
      </c>
      <c r="U104" s="24" t="str">
        <f t="shared" si="14"/>
        <v/>
      </c>
      <c r="W104" s="24" t="str">
        <f t="shared" si="6"/>
        <v/>
      </c>
      <c r="X104" s="24" t="str">
        <f ca="1">IF(NOT(ISBLANK($D104)),MATCH($W104,INDIRECT(CONCATENATE("Tab!$H$1:$H$",COUNTA(Tab!$J:$J))),0),"")</f>
        <v/>
      </c>
      <c r="Y104" s="24" t="str">
        <f>IF(NOT(ISBLANK($D104)),$X104 + COUNTIF(Tab!$H:$H,$W104) - 1,"")</f>
        <v/>
      </c>
      <c r="Z104" s="24" t="str">
        <f t="shared" si="2"/>
        <v/>
      </c>
      <c r="AB104" s="24" t="str">
        <f t="shared" si="7"/>
        <v/>
      </c>
      <c r="AC104" s="24" t="str">
        <f ca="1">IF(NOT(ISBLANK($E104)),MATCH($AB104,INDIRECT(CONCATENATE("Tab!$L$1:$L$",COUNTA(Tab!$N:$N))),0),"")</f>
        <v/>
      </c>
      <c r="AD104" s="24" t="str">
        <f>IF(NOT(ISBLANK($E104)),$AC104 + COUNTIF(Tab!$L:$L,$AB104) - 1,"")</f>
        <v/>
      </c>
      <c r="AE104" s="24" t="str">
        <f t="shared" si="3"/>
        <v/>
      </c>
      <c r="AF104" s="24" t="str">
        <f t="shared" si="8"/>
        <v/>
      </c>
      <c r="AG104" s="24" t="str">
        <f ca="1">IF(NOT(ISBLANK($F104)),MATCH($AF104,INDIRECT(CONCATENATE("Tab!$M$2:$M$",COUNTA(Tab!$M:$M))),0),"")</f>
        <v/>
      </c>
      <c r="AI104" s="24" t="str">
        <f ca="1">IF(NOT(ISBLANK($F104)),MATCH($AF104,INDIRECT(CONCATENATE("Tab!$Q$1:$Q$",COUNTA(Tab!$Q:$Q))),0),"")</f>
        <v/>
      </c>
      <c r="AJ104" s="24" t="str">
        <f>IF(NOT(ISBLANK($F104)),$AI104 + COUNTIF(Tab!$Q:$Q,$AF104) - 1,"")</f>
        <v/>
      </c>
      <c r="AK104" s="24" t="str">
        <f t="shared" si="4"/>
        <v/>
      </c>
      <c r="AM104" s="24" t="str">
        <f t="shared" si="9"/>
        <v/>
      </c>
      <c r="AN104" s="24" t="str">
        <f ca="1">IF(NOT(ISBLANK($H104)),MATCH($AM104,INDIRECT(CONCATENATE("Tab!$R$2:$R$",COUNTA(Tab!$R:$R))),0),"")</f>
        <v/>
      </c>
      <c r="AP104" s="24" t="str">
        <f t="shared" si="10"/>
        <v/>
      </c>
      <c r="AQ104" s="24" t="str">
        <f t="shared" si="11"/>
        <v/>
      </c>
      <c r="AR104" s="24" t="str">
        <f t="shared" si="12"/>
        <v/>
      </c>
      <c r="AS104" s="24" t="str">
        <f t="shared" si="13"/>
        <v/>
      </c>
    </row>
    <row r="105" spans="2:45" s="24" customFormat="1" ht="15.6" x14ac:dyDescent="0.3">
      <c r="B105" s="23">
        <v>89</v>
      </c>
      <c r="C105" s="27"/>
      <c r="D105" s="28"/>
      <c r="E105" s="28"/>
      <c r="F105" s="28"/>
      <c r="G105" s="36" t="str">
        <f ca="1">IFERROR(OFFSET(Tab!$M$1,$AG105,2,1,1),"")</f>
        <v/>
      </c>
      <c r="H105" s="28"/>
      <c r="I105" s="37" t="str">
        <f ca="1">IF(COUNTIF($AP105:$AS105,"X")=0,IFERROR(OFFSET(Tab!$T$1,$AN105,0,1,1),""),0)</f>
        <v/>
      </c>
      <c r="J105" s="48"/>
      <c r="K105" s="49"/>
      <c r="L105" s="47"/>
      <c r="M105" s="39">
        <v>1</v>
      </c>
      <c r="N105" s="37">
        <f t="shared" ca="1" si="0"/>
        <v>0</v>
      </c>
      <c r="O105" s="43">
        <v>0</v>
      </c>
      <c r="R105" s="24" t="str">
        <f t="shared" si="5"/>
        <v/>
      </c>
      <c r="S105" s="24" t="str">
        <f ca="1">IF(NOT(ISBLANK($C105)),MATCH($R105,INDIRECT(CONCATENATE("Tab!$D$1:$D$",COUNTA(Tab!$F:$F))),0),"")</f>
        <v/>
      </c>
      <c r="T105" s="24" t="str">
        <f>IF(NOT(ISBLANK($C105)),$S105 + COUNTIF(Tab!$D:$D,$R105) - 1,"")</f>
        <v/>
      </c>
      <c r="U105" s="24" t="str">
        <f t="shared" si="14"/>
        <v/>
      </c>
      <c r="W105" s="24" t="str">
        <f t="shared" si="6"/>
        <v/>
      </c>
      <c r="X105" s="24" t="str">
        <f ca="1">IF(NOT(ISBLANK($D105)),MATCH($W105,INDIRECT(CONCATENATE("Tab!$H$1:$H$",COUNTA(Tab!$J:$J))),0),"")</f>
        <v/>
      </c>
      <c r="Y105" s="24" t="str">
        <f>IF(NOT(ISBLANK($D105)),$X105 + COUNTIF(Tab!$H:$H,$W105) - 1,"")</f>
        <v/>
      </c>
      <c r="Z105" s="24" t="str">
        <f t="shared" si="2"/>
        <v/>
      </c>
      <c r="AB105" s="24" t="str">
        <f t="shared" si="7"/>
        <v/>
      </c>
      <c r="AC105" s="24" t="str">
        <f ca="1">IF(NOT(ISBLANK($E105)),MATCH($AB105,INDIRECT(CONCATENATE("Tab!$L$1:$L$",COUNTA(Tab!$N:$N))),0),"")</f>
        <v/>
      </c>
      <c r="AD105" s="24" t="str">
        <f>IF(NOT(ISBLANK($E105)),$AC105 + COUNTIF(Tab!$L:$L,$AB105) - 1,"")</f>
        <v/>
      </c>
      <c r="AE105" s="24" t="str">
        <f t="shared" si="3"/>
        <v/>
      </c>
      <c r="AF105" s="24" t="str">
        <f t="shared" si="8"/>
        <v/>
      </c>
      <c r="AG105" s="24" t="str">
        <f ca="1">IF(NOT(ISBLANK($F105)),MATCH($AF105,INDIRECT(CONCATENATE("Tab!$M$2:$M$",COUNTA(Tab!$M:$M))),0),"")</f>
        <v/>
      </c>
      <c r="AI105" s="24" t="str">
        <f ca="1">IF(NOT(ISBLANK($F105)),MATCH($AF105,INDIRECT(CONCATENATE("Tab!$Q$1:$Q$",COUNTA(Tab!$Q:$Q))),0),"")</f>
        <v/>
      </c>
      <c r="AJ105" s="24" t="str">
        <f>IF(NOT(ISBLANK($F105)),$AI105 + COUNTIF(Tab!$Q:$Q,$AF105) - 1,"")</f>
        <v/>
      </c>
      <c r="AK105" s="24" t="str">
        <f t="shared" si="4"/>
        <v/>
      </c>
      <c r="AM105" s="24" t="str">
        <f t="shared" si="9"/>
        <v/>
      </c>
      <c r="AN105" s="24" t="str">
        <f ca="1">IF(NOT(ISBLANK($H105)),MATCH($AM105,INDIRECT(CONCATENATE("Tab!$R$2:$R$",COUNTA(Tab!$R:$R))),0),"")</f>
        <v/>
      </c>
      <c r="AP105" s="24" t="str">
        <f t="shared" si="10"/>
        <v/>
      </c>
      <c r="AQ105" s="24" t="str">
        <f t="shared" si="11"/>
        <v/>
      </c>
      <c r="AR105" s="24" t="str">
        <f t="shared" si="12"/>
        <v/>
      </c>
      <c r="AS105" s="24" t="str">
        <f t="shared" si="13"/>
        <v/>
      </c>
    </row>
    <row r="106" spans="2:45" s="24" customFormat="1" ht="15.6" x14ac:dyDescent="0.3">
      <c r="B106" s="23">
        <v>90</v>
      </c>
      <c r="C106" s="27"/>
      <c r="D106" s="28"/>
      <c r="E106" s="28"/>
      <c r="F106" s="28"/>
      <c r="G106" s="36" t="str">
        <f ca="1">IFERROR(OFFSET(Tab!$M$1,$AG106,2,1,1),"")</f>
        <v/>
      </c>
      <c r="H106" s="28"/>
      <c r="I106" s="37" t="str">
        <f ca="1">IF(COUNTIF($AP106:$AS106,"X")=0,IFERROR(OFFSET(Tab!$T$1,$AN106,0,1,1),""),0)</f>
        <v/>
      </c>
      <c r="J106" s="48"/>
      <c r="K106" s="49"/>
      <c r="L106" s="47"/>
      <c r="M106" s="39">
        <v>1</v>
      </c>
      <c r="N106" s="37">
        <f t="shared" ca="1" si="0"/>
        <v>0</v>
      </c>
      <c r="O106" s="43">
        <v>0</v>
      </c>
      <c r="R106" s="24" t="str">
        <f t="shared" si="5"/>
        <v/>
      </c>
      <c r="S106" s="24" t="str">
        <f ca="1">IF(NOT(ISBLANK($C106)),MATCH($R106,INDIRECT(CONCATENATE("Tab!$D$1:$D$",COUNTA(Tab!$F:$F))),0),"")</f>
        <v/>
      </c>
      <c r="T106" s="24" t="str">
        <f>IF(NOT(ISBLANK($C106)),$S106 + COUNTIF(Tab!$D:$D,$R106) - 1,"")</f>
        <v/>
      </c>
      <c r="U106" s="24" t="str">
        <f t="shared" si="14"/>
        <v/>
      </c>
      <c r="W106" s="24" t="str">
        <f t="shared" si="6"/>
        <v/>
      </c>
      <c r="X106" s="24" t="str">
        <f ca="1">IF(NOT(ISBLANK($D106)),MATCH($W106,INDIRECT(CONCATENATE("Tab!$H$1:$H$",COUNTA(Tab!$J:$J))),0),"")</f>
        <v/>
      </c>
      <c r="Y106" s="24" t="str">
        <f>IF(NOT(ISBLANK($D106)),$X106 + COUNTIF(Tab!$H:$H,$W106) - 1,"")</f>
        <v/>
      </c>
      <c r="Z106" s="24" t="str">
        <f t="shared" si="2"/>
        <v/>
      </c>
      <c r="AB106" s="24" t="str">
        <f t="shared" si="7"/>
        <v/>
      </c>
      <c r="AC106" s="24" t="str">
        <f ca="1">IF(NOT(ISBLANK($E106)),MATCH($AB106,INDIRECT(CONCATENATE("Tab!$L$1:$L$",COUNTA(Tab!$N:$N))),0),"")</f>
        <v/>
      </c>
      <c r="AD106" s="24" t="str">
        <f>IF(NOT(ISBLANK($E106)),$AC106 + COUNTIF(Tab!$L:$L,$AB106) - 1,"")</f>
        <v/>
      </c>
      <c r="AE106" s="24" t="str">
        <f t="shared" si="3"/>
        <v/>
      </c>
      <c r="AF106" s="24" t="str">
        <f t="shared" si="8"/>
        <v/>
      </c>
      <c r="AG106" s="24" t="str">
        <f ca="1">IF(NOT(ISBLANK($F106)),MATCH($AF106,INDIRECT(CONCATENATE("Tab!$M$2:$M$",COUNTA(Tab!$M:$M))),0),"")</f>
        <v/>
      </c>
      <c r="AI106" s="24" t="str">
        <f ca="1">IF(NOT(ISBLANK($F106)),MATCH($AF106,INDIRECT(CONCATENATE("Tab!$Q$1:$Q$",COUNTA(Tab!$Q:$Q))),0),"")</f>
        <v/>
      </c>
      <c r="AJ106" s="24" t="str">
        <f>IF(NOT(ISBLANK($F106)),$AI106 + COUNTIF(Tab!$Q:$Q,$AF106) - 1,"")</f>
        <v/>
      </c>
      <c r="AK106" s="24" t="str">
        <f t="shared" si="4"/>
        <v/>
      </c>
      <c r="AM106" s="24" t="str">
        <f t="shared" si="9"/>
        <v/>
      </c>
      <c r="AN106" s="24" t="str">
        <f ca="1">IF(NOT(ISBLANK($H106)),MATCH($AM106,INDIRECT(CONCATENATE("Tab!$R$2:$R$",COUNTA(Tab!$R:$R))),0),"")</f>
        <v/>
      </c>
      <c r="AP106" s="24" t="str">
        <f t="shared" si="10"/>
        <v/>
      </c>
      <c r="AQ106" s="24" t="str">
        <f t="shared" si="11"/>
        <v/>
      </c>
      <c r="AR106" s="24" t="str">
        <f t="shared" si="12"/>
        <v/>
      </c>
      <c r="AS106" s="24" t="str">
        <f t="shared" si="13"/>
        <v/>
      </c>
    </row>
    <row r="107" spans="2:45" s="24" customFormat="1" ht="15.6" x14ac:dyDescent="0.3">
      <c r="B107" s="23">
        <v>91</v>
      </c>
      <c r="C107" s="27"/>
      <c r="D107" s="28"/>
      <c r="E107" s="28"/>
      <c r="F107" s="28"/>
      <c r="G107" s="36" t="str">
        <f ca="1">IFERROR(OFFSET(Tab!$M$1,$AG107,2,1,1),"")</f>
        <v/>
      </c>
      <c r="H107" s="28"/>
      <c r="I107" s="37" t="str">
        <f ca="1">IF(COUNTIF($AP107:$AS107,"X")=0,IFERROR(OFFSET(Tab!$T$1,$AN107,0,1,1),""),0)</f>
        <v/>
      </c>
      <c r="J107" s="48"/>
      <c r="K107" s="49"/>
      <c r="L107" s="47"/>
      <c r="M107" s="39">
        <v>1</v>
      </c>
      <c r="N107" s="37">
        <f t="shared" ca="1" si="0"/>
        <v>0</v>
      </c>
      <c r="O107" s="43">
        <v>0</v>
      </c>
      <c r="R107" s="24" t="str">
        <f t="shared" si="5"/>
        <v/>
      </c>
      <c r="S107" s="24" t="str">
        <f ca="1">IF(NOT(ISBLANK($C107)),MATCH($R107,INDIRECT(CONCATENATE("Tab!$D$1:$D$",COUNTA(Tab!$F:$F))),0),"")</f>
        <v/>
      </c>
      <c r="T107" s="24" t="str">
        <f>IF(NOT(ISBLANK($C107)),$S107 + COUNTIF(Tab!$D:$D,$R107) - 1,"")</f>
        <v/>
      </c>
      <c r="U107" s="24" t="str">
        <f t="shared" si="14"/>
        <v/>
      </c>
      <c r="W107" s="24" t="str">
        <f t="shared" si="6"/>
        <v/>
      </c>
      <c r="X107" s="24" t="str">
        <f ca="1">IF(NOT(ISBLANK($D107)),MATCH($W107,INDIRECT(CONCATENATE("Tab!$H$1:$H$",COUNTA(Tab!$J:$J))),0),"")</f>
        <v/>
      </c>
      <c r="Y107" s="24" t="str">
        <f>IF(NOT(ISBLANK($D107)),$X107 + COUNTIF(Tab!$H:$H,$W107) - 1,"")</f>
        <v/>
      </c>
      <c r="Z107" s="24" t="str">
        <f t="shared" si="2"/>
        <v/>
      </c>
      <c r="AB107" s="24" t="str">
        <f t="shared" si="7"/>
        <v/>
      </c>
      <c r="AC107" s="24" t="str">
        <f ca="1">IF(NOT(ISBLANK($E107)),MATCH($AB107,INDIRECT(CONCATENATE("Tab!$L$1:$L$",COUNTA(Tab!$N:$N))),0),"")</f>
        <v/>
      </c>
      <c r="AD107" s="24" t="str">
        <f>IF(NOT(ISBLANK($E107)),$AC107 + COUNTIF(Tab!$L:$L,$AB107) - 1,"")</f>
        <v/>
      </c>
      <c r="AE107" s="24" t="str">
        <f t="shared" si="3"/>
        <v/>
      </c>
      <c r="AF107" s="24" t="str">
        <f t="shared" si="8"/>
        <v/>
      </c>
      <c r="AG107" s="24" t="str">
        <f ca="1">IF(NOT(ISBLANK($F107)),MATCH($AF107,INDIRECT(CONCATENATE("Tab!$M$2:$M$",COUNTA(Tab!$M:$M))),0),"")</f>
        <v/>
      </c>
      <c r="AI107" s="24" t="str">
        <f ca="1">IF(NOT(ISBLANK($F107)),MATCH($AF107,INDIRECT(CONCATENATE("Tab!$Q$1:$Q$",COUNTA(Tab!$Q:$Q))),0),"")</f>
        <v/>
      </c>
      <c r="AJ107" s="24" t="str">
        <f>IF(NOT(ISBLANK($F107)),$AI107 + COUNTIF(Tab!$Q:$Q,$AF107) - 1,"")</f>
        <v/>
      </c>
      <c r="AK107" s="24" t="str">
        <f t="shared" si="4"/>
        <v/>
      </c>
      <c r="AM107" s="24" t="str">
        <f t="shared" si="9"/>
        <v/>
      </c>
      <c r="AN107" s="24" t="str">
        <f ca="1">IF(NOT(ISBLANK($H107)),MATCH($AM107,INDIRECT(CONCATENATE("Tab!$R$2:$R$",COUNTA(Tab!$R:$R))),0),"")</f>
        <v/>
      </c>
      <c r="AP107" s="24" t="str">
        <f t="shared" si="10"/>
        <v/>
      </c>
      <c r="AQ107" s="24" t="str">
        <f t="shared" si="11"/>
        <v/>
      </c>
      <c r="AR107" s="24" t="str">
        <f t="shared" si="12"/>
        <v/>
      </c>
      <c r="AS107" s="24" t="str">
        <f t="shared" si="13"/>
        <v/>
      </c>
    </row>
    <row r="108" spans="2:45" s="24" customFormat="1" ht="15.6" x14ac:dyDescent="0.3">
      <c r="B108" s="23">
        <v>92</v>
      </c>
      <c r="C108" s="27"/>
      <c r="D108" s="28"/>
      <c r="E108" s="28"/>
      <c r="F108" s="28"/>
      <c r="G108" s="36" t="str">
        <f ca="1">IFERROR(OFFSET(Tab!$M$1,$AG108,2,1,1),"")</f>
        <v/>
      </c>
      <c r="H108" s="28"/>
      <c r="I108" s="37" t="str">
        <f ca="1">IF(COUNTIF($AP108:$AS108,"X")=0,IFERROR(OFFSET(Tab!$T$1,$AN108,0,1,1),""),0)</f>
        <v/>
      </c>
      <c r="J108" s="48"/>
      <c r="K108" s="49"/>
      <c r="L108" s="47"/>
      <c r="M108" s="39">
        <v>1</v>
      </c>
      <c r="N108" s="37">
        <f t="shared" ca="1" si="0"/>
        <v>0</v>
      </c>
      <c r="O108" s="43">
        <v>0</v>
      </c>
      <c r="R108" s="24" t="str">
        <f t="shared" si="5"/>
        <v/>
      </c>
      <c r="S108" s="24" t="str">
        <f ca="1">IF(NOT(ISBLANK($C108)),MATCH($R108,INDIRECT(CONCATENATE("Tab!$D$1:$D$",COUNTA(Tab!$F:$F))),0),"")</f>
        <v/>
      </c>
      <c r="T108" s="24" t="str">
        <f>IF(NOT(ISBLANK($C108)),$S108 + COUNTIF(Tab!$D:$D,$R108) - 1,"")</f>
        <v/>
      </c>
      <c r="U108" s="24" t="str">
        <f t="shared" si="14"/>
        <v/>
      </c>
      <c r="W108" s="24" t="str">
        <f t="shared" si="6"/>
        <v/>
      </c>
      <c r="X108" s="24" t="str">
        <f ca="1">IF(NOT(ISBLANK($D108)),MATCH($W108,INDIRECT(CONCATENATE("Tab!$H$1:$H$",COUNTA(Tab!$J:$J))),0),"")</f>
        <v/>
      </c>
      <c r="Y108" s="24" t="str">
        <f>IF(NOT(ISBLANK($D108)),$X108 + COUNTIF(Tab!$H:$H,$W108) - 1,"")</f>
        <v/>
      </c>
      <c r="Z108" s="24" t="str">
        <f t="shared" si="2"/>
        <v/>
      </c>
      <c r="AB108" s="24" t="str">
        <f t="shared" si="7"/>
        <v/>
      </c>
      <c r="AC108" s="24" t="str">
        <f ca="1">IF(NOT(ISBLANK($E108)),MATCH($AB108,INDIRECT(CONCATENATE("Tab!$L$1:$L$",COUNTA(Tab!$N:$N))),0),"")</f>
        <v/>
      </c>
      <c r="AD108" s="24" t="str">
        <f>IF(NOT(ISBLANK($E108)),$AC108 + COUNTIF(Tab!$L:$L,$AB108) - 1,"")</f>
        <v/>
      </c>
      <c r="AE108" s="24" t="str">
        <f t="shared" si="3"/>
        <v/>
      </c>
      <c r="AF108" s="24" t="str">
        <f t="shared" si="8"/>
        <v/>
      </c>
      <c r="AG108" s="24" t="str">
        <f ca="1">IF(NOT(ISBLANK($F108)),MATCH($AF108,INDIRECT(CONCATENATE("Tab!$M$2:$M$",COUNTA(Tab!$M:$M))),0),"")</f>
        <v/>
      </c>
      <c r="AI108" s="24" t="str">
        <f ca="1">IF(NOT(ISBLANK($F108)),MATCH($AF108,INDIRECT(CONCATENATE("Tab!$Q$1:$Q$",COUNTA(Tab!$Q:$Q))),0),"")</f>
        <v/>
      </c>
      <c r="AJ108" s="24" t="str">
        <f>IF(NOT(ISBLANK($F108)),$AI108 + COUNTIF(Tab!$Q:$Q,$AF108) - 1,"")</f>
        <v/>
      </c>
      <c r="AK108" s="24" t="str">
        <f t="shared" si="4"/>
        <v/>
      </c>
      <c r="AM108" s="24" t="str">
        <f t="shared" si="9"/>
        <v/>
      </c>
      <c r="AN108" s="24" t="str">
        <f ca="1">IF(NOT(ISBLANK($H108)),MATCH($AM108,INDIRECT(CONCATENATE("Tab!$R$2:$R$",COUNTA(Tab!$R:$R))),0),"")</f>
        <v/>
      </c>
      <c r="AP108" s="24" t="str">
        <f t="shared" si="10"/>
        <v/>
      </c>
      <c r="AQ108" s="24" t="str">
        <f t="shared" si="11"/>
        <v/>
      </c>
      <c r="AR108" s="24" t="str">
        <f t="shared" si="12"/>
        <v/>
      </c>
      <c r="AS108" s="24" t="str">
        <f t="shared" si="13"/>
        <v/>
      </c>
    </row>
    <row r="109" spans="2:45" s="24" customFormat="1" ht="15.6" x14ac:dyDescent="0.3">
      <c r="B109" s="23">
        <v>93</v>
      </c>
      <c r="C109" s="27"/>
      <c r="D109" s="28"/>
      <c r="E109" s="28"/>
      <c r="F109" s="28"/>
      <c r="G109" s="36" t="str">
        <f ca="1">IFERROR(OFFSET(Tab!$M$1,$AG109,2,1,1),"")</f>
        <v/>
      </c>
      <c r="H109" s="28"/>
      <c r="I109" s="37" t="str">
        <f ca="1">IF(COUNTIF($AP109:$AS109,"X")=0,IFERROR(OFFSET(Tab!$T$1,$AN109,0,1,1),""),0)</f>
        <v/>
      </c>
      <c r="J109" s="48"/>
      <c r="K109" s="49"/>
      <c r="L109" s="47"/>
      <c r="M109" s="39">
        <v>1</v>
      </c>
      <c r="N109" s="37">
        <f t="shared" ca="1" si="0"/>
        <v>0</v>
      </c>
      <c r="O109" s="43">
        <v>0</v>
      </c>
      <c r="R109" s="24" t="str">
        <f t="shared" si="5"/>
        <v/>
      </c>
      <c r="S109" s="24" t="str">
        <f ca="1">IF(NOT(ISBLANK($C109)),MATCH($R109,INDIRECT(CONCATENATE("Tab!$D$1:$D$",COUNTA(Tab!$F:$F))),0),"")</f>
        <v/>
      </c>
      <c r="T109" s="24" t="str">
        <f>IF(NOT(ISBLANK($C109)),$S109 + COUNTIF(Tab!$D:$D,$R109) - 1,"")</f>
        <v/>
      </c>
      <c r="U109" s="24" t="str">
        <f t="shared" si="14"/>
        <v/>
      </c>
      <c r="W109" s="24" t="str">
        <f t="shared" si="6"/>
        <v/>
      </c>
      <c r="X109" s="24" t="str">
        <f ca="1">IF(NOT(ISBLANK($D109)),MATCH($W109,INDIRECT(CONCATENATE("Tab!$H$1:$H$",COUNTA(Tab!$J:$J))),0),"")</f>
        <v/>
      </c>
      <c r="Y109" s="24" t="str">
        <f>IF(NOT(ISBLANK($D109)),$X109 + COUNTIF(Tab!$H:$H,$W109) - 1,"")</f>
        <v/>
      </c>
      <c r="Z109" s="24" t="str">
        <f t="shared" si="2"/>
        <v/>
      </c>
      <c r="AB109" s="24" t="str">
        <f t="shared" si="7"/>
        <v/>
      </c>
      <c r="AC109" s="24" t="str">
        <f ca="1">IF(NOT(ISBLANK($E109)),MATCH($AB109,INDIRECT(CONCATENATE("Tab!$L$1:$L$",COUNTA(Tab!$N:$N))),0),"")</f>
        <v/>
      </c>
      <c r="AD109" s="24" t="str">
        <f>IF(NOT(ISBLANK($E109)),$AC109 + COUNTIF(Tab!$L:$L,$AB109) - 1,"")</f>
        <v/>
      </c>
      <c r="AE109" s="24" t="str">
        <f t="shared" si="3"/>
        <v/>
      </c>
      <c r="AF109" s="24" t="str">
        <f t="shared" si="8"/>
        <v/>
      </c>
      <c r="AG109" s="24" t="str">
        <f ca="1">IF(NOT(ISBLANK($F109)),MATCH($AF109,INDIRECT(CONCATENATE("Tab!$M$2:$M$",COUNTA(Tab!$M:$M))),0),"")</f>
        <v/>
      </c>
      <c r="AI109" s="24" t="str">
        <f ca="1">IF(NOT(ISBLANK($F109)),MATCH($AF109,INDIRECT(CONCATENATE("Tab!$Q$1:$Q$",COUNTA(Tab!$Q:$Q))),0),"")</f>
        <v/>
      </c>
      <c r="AJ109" s="24" t="str">
        <f>IF(NOT(ISBLANK($F109)),$AI109 + COUNTIF(Tab!$Q:$Q,$AF109) - 1,"")</f>
        <v/>
      </c>
      <c r="AK109" s="24" t="str">
        <f t="shared" si="4"/>
        <v/>
      </c>
      <c r="AM109" s="24" t="str">
        <f t="shared" si="9"/>
        <v/>
      </c>
      <c r="AN109" s="24" t="str">
        <f ca="1">IF(NOT(ISBLANK($H109)),MATCH($AM109,INDIRECT(CONCATENATE("Tab!$R$2:$R$",COUNTA(Tab!$R:$R))),0),"")</f>
        <v/>
      </c>
      <c r="AP109" s="24" t="str">
        <f t="shared" si="10"/>
        <v/>
      </c>
      <c r="AQ109" s="24" t="str">
        <f t="shared" si="11"/>
        <v/>
      </c>
      <c r="AR109" s="24" t="str">
        <f t="shared" si="12"/>
        <v/>
      </c>
      <c r="AS109" s="24" t="str">
        <f t="shared" si="13"/>
        <v/>
      </c>
    </row>
    <row r="110" spans="2:45" s="24" customFormat="1" ht="15.6" x14ac:dyDescent="0.3">
      <c r="B110" s="23">
        <v>94</v>
      </c>
      <c r="C110" s="27"/>
      <c r="D110" s="28"/>
      <c r="E110" s="28"/>
      <c r="F110" s="28"/>
      <c r="G110" s="36" t="str">
        <f ca="1">IFERROR(OFFSET(Tab!$M$1,$AG110,2,1,1),"")</f>
        <v/>
      </c>
      <c r="H110" s="28"/>
      <c r="I110" s="37" t="str">
        <f ca="1">IF(COUNTIF($AP110:$AS110,"X")=0,IFERROR(OFFSET(Tab!$T$1,$AN110,0,1,1),""),0)</f>
        <v/>
      </c>
      <c r="J110" s="48"/>
      <c r="K110" s="49"/>
      <c r="L110" s="47"/>
      <c r="M110" s="39">
        <v>1</v>
      </c>
      <c r="N110" s="37">
        <f t="shared" ca="1" si="0"/>
        <v>0</v>
      </c>
      <c r="O110" s="43">
        <v>0</v>
      </c>
      <c r="R110" s="24" t="str">
        <f t="shared" si="5"/>
        <v/>
      </c>
      <c r="S110" s="24" t="str">
        <f ca="1">IF(NOT(ISBLANK($C110)),MATCH($R110,INDIRECT(CONCATENATE("Tab!$D$1:$D$",COUNTA(Tab!$F:$F))),0),"")</f>
        <v/>
      </c>
      <c r="T110" s="24" t="str">
        <f>IF(NOT(ISBLANK($C110)),$S110 + COUNTIF(Tab!$D:$D,$R110) - 1,"")</f>
        <v/>
      </c>
      <c r="U110" s="24" t="str">
        <f t="shared" si="14"/>
        <v/>
      </c>
      <c r="W110" s="24" t="str">
        <f t="shared" si="6"/>
        <v/>
      </c>
      <c r="X110" s="24" t="str">
        <f ca="1">IF(NOT(ISBLANK($D110)),MATCH($W110,INDIRECT(CONCATENATE("Tab!$H$1:$H$",COUNTA(Tab!$J:$J))),0),"")</f>
        <v/>
      </c>
      <c r="Y110" s="24" t="str">
        <f>IF(NOT(ISBLANK($D110)),$X110 + COUNTIF(Tab!$H:$H,$W110) - 1,"")</f>
        <v/>
      </c>
      <c r="Z110" s="24" t="str">
        <f t="shared" si="2"/>
        <v/>
      </c>
      <c r="AB110" s="24" t="str">
        <f t="shared" si="7"/>
        <v/>
      </c>
      <c r="AC110" s="24" t="str">
        <f ca="1">IF(NOT(ISBLANK($E110)),MATCH($AB110,INDIRECT(CONCATENATE("Tab!$L$1:$L$",COUNTA(Tab!$N:$N))),0),"")</f>
        <v/>
      </c>
      <c r="AD110" s="24" t="str">
        <f>IF(NOT(ISBLANK($E110)),$AC110 + COUNTIF(Tab!$L:$L,$AB110) - 1,"")</f>
        <v/>
      </c>
      <c r="AE110" s="24" t="str">
        <f t="shared" si="3"/>
        <v/>
      </c>
      <c r="AF110" s="24" t="str">
        <f t="shared" si="8"/>
        <v/>
      </c>
      <c r="AG110" s="24" t="str">
        <f ca="1">IF(NOT(ISBLANK($F110)),MATCH($AF110,INDIRECT(CONCATENATE("Tab!$M$2:$M$",COUNTA(Tab!$M:$M))),0),"")</f>
        <v/>
      </c>
      <c r="AI110" s="24" t="str">
        <f ca="1">IF(NOT(ISBLANK($F110)),MATCH($AF110,INDIRECT(CONCATENATE("Tab!$Q$1:$Q$",COUNTA(Tab!$Q:$Q))),0),"")</f>
        <v/>
      </c>
      <c r="AJ110" s="24" t="str">
        <f>IF(NOT(ISBLANK($F110)),$AI110 + COUNTIF(Tab!$Q:$Q,$AF110) - 1,"")</f>
        <v/>
      </c>
      <c r="AK110" s="24" t="str">
        <f t="shared" si="4"/>
        <v/>
      </c>
      <c r="AM110" s="24" t="str">
        <f t="shared" si="9"/>
        <v/>
      </c>
      <c r="AN110" s="24" t="str">
        <f ca="1">IF(NOT(ISBLANK($H110)),MATCH($AM110,INDIRECT(CONCATENATE("Tab!$R$2:$R$",COUNTA(Tab!$R:$R))),0),"")</f>
        <v/>
      </c>
      <c r="AP110" s="24" t="str">
        <f t="shared" si="10"/>
        <v/>
      </c>
      <c r="AQ110" s="24" t="str">
        <f t="shared" si="11"/>
        <v/>
      </c>
      <c r="AR110" s="24" t="str">
        <f t="shared" si="12"/>
        <v/>
      </c>
      <c r="AS110" s="24" t="str">
        <f t="shared" si="13"/>
        <v/>
      </c>
    </row>
    <row r="111" spans="2:45" s="24" customFormat="1" ht="15.6" x14ac:dyDescent="0.3">
      <c r="B111" s="23">
        <v>95</v>
      </c>
      <c r="C111" s="27"/>
      <c r="D111" s="28"/>
      <c r="E111" s="28"/>
      <c r="F111" s="28"/>
      <c r="G111" s="36" t="str">
        <f ca="1">IFERROR(OFFSET(Tab!$M$1,$AG111,2,1,1),"")</f>
        <v/>
      </c>
      <c r="H111" s="28"/>
      <c r="I111" s="37" t="str">
        <f ca="1">IF(COUNTIF($AP111:$AS111,"X")=0,IFERROR(OFFSET(Tab!$T$1,$AN111,0,1,1),""),0)</f>
        <v/>
      </c>
      <c r="J111" s="48"/>
      <c r="K111" s="49"/>
      <c r="L111" s="47"/>
      <c r="M111" s="39">
        <v>1</v>
      </c>
      <c r="N111" s="37">
        <f t="shared" ca="1" si="0"/>
        <v>0</v>
      </c>
      <c r="O111" s="43">
        <v>0</v>
      </c>
      <c r="R111" s="24" t="str">
        <f t="shared" si="5"/>
        <v/>
      </c>
      <c r="S111" s="24" t="str">
        <f ca="1">IF(NOT(ISBLANK($C111)),MATCH($R111,INDIRECT(CONCATENATE("Tab!$D$1:$D$",COUNTA(Tab!$F:$F))),0),"")</f>
        <v/>
      </c>
      <c r="T111" s="24" t="str">
        <f>IF(NOT(ISBLANK($C111)),$S111 + COUNTIF(Tab!$D:$D,$R111) - 1,"")</f>
        <v/>
      </c>
      <c r="U111" s="24" t="str">
        <f t="shared" si="14"/>
        <v/>
      </c>
      <c r="W111" s="24" t="str">
        <f t="shared" si="6"/>
        <v/>
      </c>
      <c r="X111" s="24" t="str">
        <f ca="1">IF(NOT(ISBLANK($D111)),MATCH($W111,INDIRECT(CONCATENATE("Tab!$H$1:$H$",COUNTA(Tab!$J:$J))),0),"")</f>
        <v/>
      </c>
      <c r="Y111" s="24" t="str">
        <f>IF(NOT(ISBLANK($D111)),$X111 + COUNTIF(Tab!$H:$H,$W111) - 1,"")</f>
        <v/>
      </c>
      <c r="Z111" s="24" t="str">
        <f t="shared" si="2"/>
        <v/>
      </c>
      <c r="AB111" s="24" t="str">
        <f t="shared" si="7"/>
        <v/>
      </c>
      <c r="AC111" s="24" t="str">
        <f ca="1">IF(NOT(ISBLANK($E111)),MATCH($AB111,INDIRECT(CONCATENATE("Tab!$L$1:$L$",COUNTA(Tab!$N:$N))),0),"")</f>
        <v/>
      </c>
      <c r="AD111" s="24" t="str">
        <f>IF(NOT(ISBLANK($E111)),$AC111 + COUNTIF(Tab!$L:$L,$AB111) - 1,"")</f>
        <v/>
      </c>
      <c r="AE111" s="24" t="str">
        <f t="shared" si="3"/>
        <v/>
      </c>
      <c r="AF111" s="24" t="str">
        <f t="shared" si="8"/>
        <v/>
      </c>
      <c r="AG111" s="24" t="str">
        <f ca="1">IF(NOT(ISBLANK($F111)),MATCH($AF111,INDIRECT(CONCATENATE("Tab!$M$2:$M$",COUNTA(Tab!$M:$M))),0),"")</f>
        <v/>
      </c>
      <c r="AI111" s="24" t="str">
        <f ca="1">IF(NOT(ISBLANK($F111)),MATCH($AF111,INDIRECT(CONCATENATE("Tab!$Q$1:$Q$",COUNTA(Tab!$Q:$Q))),0),"")</f>
        <v/>
      </c>
      <c r="AJ111" s="24" t="str">
        <f>IF(NOT(ISBLANK($F111)),$AI111 + COUNTIF(Tab!$Q:$Q,$AF111) - 1,"")</f>
        <v/>
      </c>
      <c r="AK111" s="24" t="str">
        <f t="shared" si="4"/>
        <v/>
      </c>
      <c r="AM111" s="24" t="str">
        <f t="shared" si="9"/>
        <v/>
      </c>
      <c r="AN111" s="24" t="str">
        <f ca="1">IF(NOT(ISBLANK($H111)),MATCH($AM111,INDIRECT(CONCATENATE("Tab!$R$2:$R$",COUNTA(Tab!$R:$R))),0),"")</f>
        <v/>
      </c>
      <c r="AP111" s="24" t="str">
        <f t="shared" si="10"/>
        <v/>
      </c>
      <c r="AQ111" s="24" t="str">
        <f t="shared" si="11"/>
        <v/>
      </c>
      <c r="AR111" s="24" t="str">
        <f t="shared" si="12"/>
        <v/>
      </c>
      <c r="AS111" s="24" t="str">
        <f t="shared" si="13"/>
        <v/>
      </c>
    </row>
    <row r="112" spans="2:45" s="24" customFormat="1" ht="15.6" x14ac:dyDescent="0.3">
      <c r="B112" s="23">
        <v>96</v>
      </c>
      <c r="C112" s="27"/>
      <c r="D112" s="28"/>
      <c r="E112" s="28"/>
      <c r="F112" s="28"/>
      <c r="G112" s="36" t="str">
        <f ca="1">IFERROR(OFFSET(Tab!$M$1,$AG112,2,1,1),"")</f>
        <v/>
      </c>
      <c r="H112" s="28"/>
      <c r="I112" s="37" t="str">
        <f ca="1">IF(COUNTIF($AP112:$AS112,"X")=0,IFERROR(OFFSET(Tab!$T$1,$AN112,0,1,1),""),0)</f>
        <v/>
      </c>
      <c r="J112" s="48"/>
      <c r="K112" s="49"/>
      <c r="L112" s="47"/>
      <c r="M112" s="39">
        <v>1</v>
      </c>
      <c r="N112" s="37">
        <f t="shared" ca="1" si="0"/>
        <v>0</v>
      </c>
      <c r="O112" s="43">
        <v>0</v>
      </c>
      <c r="R112" s="24" t="str">
        <f t="shared" si="5"/>
        <v/>
      </c>
      <c r="S112" s="24" t="str">
        <f ca="1">IF(NOT(ISBLANK($C112)),MATCH($R112,INDIRECT(CONCATENATE("Tab!$D$1:$D$",COUNTA(Tab!$F:$F))),0),"")</f>
        <v/>
      </c>
      <c r="T112" s="24" t="str">
        <f>IF(NOT(ISBLANK($C112)),$S112 + COUNTIF(Tab!$D:$D,$R112) - 1,"")</f>
        <v/>
      </c>
      <c r="U112" s="24" t="str">
        <f t="shared" si="14"/>
        <v/>
      </c>
      <c r="W112" s="24" t="str">
        <f t="shared" si="6"/>
        <v/>
      </c>
      <c r="X112" s="24" t="str">
        <f ca="1">IF(NOT(ISBLANK($D112)),MATCH($W112,INDIRECT(CONCATENATE("Tab!$H$1:$H$",COUNTA(Tab!$J:$J))),0),"")</f>
        <v/>
      </c>
      <c r="Y112" s="24" t="str">
        <f>IF(NOT(ISBLANK($D112)),$X112 + COUNTIF(Tab!$H:$H,$W112) - 1,"")</f>
        <v/>
      </c>
      <c r="Z112" s="24" t="str">
        <f t="shared" si="2"/>
        <v/>
      </c>
      <c r="AB112" s="24" t="str">
        <f t="shared" si="7"/>
        <v/>
      </c>
      <c r="AC112" s="24" t="str">
        <f ca="1">IF(NOT(ISBLANK($E112)),MATCH($AB112,INDIRECT(CONCATENATE("Tab!$L$1:$L$",COUNTA(Tab!$N:$N))),0),"")</f>
        <v/>
      </c>
      <c r="AD112" s="24" t="str">
        <f>IF(NOT(ISBLANK($E112)),$AC112 + COUNTIF(Tab!$L:$L,$AB112) - 1,"")</f>
        <v/>
      </c>
      <c r="AE112" s="24" t="str">
        <f t="shared" si="3"/>
        <v/>
      </c>
      <c r="AF112" s="24" t="str">
        <f t="shared" si="8"/>
        <v/>
      </c>
      <c r="AG112" s="24" t="str">
        <f ca="1">IF(NOT(ISBLANK($F112)),MATCH($AF112,INDIRECT(CONCATENATE("Tab!$M$2:$M$",COUNTA(Tab!$M:$M))),0),"")</f>
        <v/>
      </c>
      <c r="AI112" s="24" t="str">
        <f ca="1">IF(NOT(ISBLANK($F112)),MATCH($AF112,INDIRECT(CONCATENATE("Tab!$Q$1:$Q$",COUNTA(Tab!$Q:$Q))),0),"")</f>
        <v/>
      </c>
      <c r="AJ112" s="24" t="str">
        <f>IF(NOT(ISBLANK($F112)),$AI112 + COUNTIF(Tab!$Q:$Q,$AF112) - 1,"")</f>
        <v/>
      </c>
      <c r="AK112" s="24" t="str">
        <f t="shared" si="4"/>
        <v/>
      </c>
      <c r="AM112" s="24" t="str">
        <f t="shared" si="9"/>
        <v/>
      </c>
      <c r="AN112" s="24" t="str">
        <f ca="1">IF(NOT(ISBLANK($H112)),MATCH($AM112,INDIRECT(CONCATENATE("Tab!$R$2:$R$",COUNTA(Tab!$R:$R))),0),"")</f>
        <v/>
      </c>
      <c r="AP112" s="24" t="str">
        <f t="shared" si="10"/>
        <v/>
      </c>
      <c r="AQ112" s="24" t="str">
        <f t="shared" si="11"/>
        <v/>
      </c>
      <c r="AR112" s="24" t="str">
        <f t="shared" si="12"/>
        <v/>
      </c>
      <c r="AS112" s="24" t="str">
        <f t="shared" si="13"/>
        <v/>
      </c>
    </row>
    <row r="113" spans="2:45" s="24" customFormat="1" ht="15.6" x14ac:dyDescent="0.3">
      <c r="B113" s="23">
        <v>97</v>
      </c>
      <c r="C113" s="27"/>
      <c r="D113" s="28"/>
      <c r="E113" s="28"/>
      <c r="F113" s="28"/>
      <c r="G113" s="36" t="str">
        <f ca="1">IFERROR(OFFSET(Tab!$M$1,$AG113,2,1,1),"")</f>
        <v/>
      </c>
      <c r="H113" s="28"/>
      <c r="I113" s="37" t="str">
        <f ca="1">IF(COUNTIF($AP113:$AS113,"X")=0,IFERROR(OFFSET(Tab!$T$1,$AN113,0,1,1),""),0)</f>
        <v/>
      </c>
      <c r="J113" s="48"/>
      <c r="K113" s="49"/>
      <c r="L113" s="47"/>
      <c r="M113" s="39">
        <v>1</v>
      </c>
      <c r="N113" s="37">
        <f t="shared" ca="1" si="0"/>
        <v>0</v>
      </c>
      <c r="O113" s="43">
        <v>0</v>
      </c>
      <c r="R113" s="24" t="str">
        <f t="shared" si="5"/>
        <v/>
      </c>
      <c r="S113" s="24" t="str">
        <f ca="1">IF(NOT(ISBLANK($C113)),MATCH($R113,INDIRECT(CONCATENATE("Tab!$D$1:$D$",COUNTA(Tab!$F:$F))),0),"")</f>
        <v/>
      </c>
      <c r="T113" s="24" t="str">
        <f>IF(NOT(ISBLANK($C113)),$S113 + COUNTIF(Tab!$D:$D,$R113) - 1,"")</f>
        <v/>
      </c>
      <c r="U113" s="24" t="str">
        <f t="shared" si="14"/>
        <v/>
      </c>
      <c r="W113" s="24" t="str">
        <f t="shared" si="6"/>
        <v/>
      </c>
      <c r="X113" s="24" t="str">
        <f ca="1">IF(NOT(ISBLANK($D113)),MATCH($W113,INDIRECT(CONCATENATE("Tab!$H$1:$H$",COUNTA(Tab!$J:$J))),0),"")</f>
        <v/>
      </c>
      <c r="Y113" s="24" t="str">
        <f>IF(NOT(ISBLANK($D113)),$X113 + COUNTIF(Tab!$H:$H,$W113) - 1,"")</f>
        <v/>
      </c>
      <c r="Z113" s="24" t="str">
        <f t="shared" si="2"/>
        <v/>
      </c>
      <c r="AB113" s="24" t="str">
        <f t="shared" si="7"/>
        <v/>
      </c>
      <c r="AC113" s="24" t="str">
        <f ca="1">IF(NOT(ISBLANK($E113)),MATCH($AB113,INDIRECT(CONCATENATE("Tab!$L$1:$L$",COUNTA(Tab!$N:$N))),0),"")</f>
        <v/>
      </c>
      <c r="AD113" s="24" t="str">
        <f>IF(NOT(ISBLANK($E113)),$AC113 + COUNTIF(Tab!$L:$L,$AB113) - 1,"")</f>
        <v/>
      </c>
      <c r="AE113" s="24" t="str">
        <f t="shared" si="3"/>
        <v/>
      </c>
      <c r="AF113" s="24" t="str">
        <f t="shared" si="8"/>
        <v/>
      </c>
      <c r="AG113" s="24" t="str">
        <f ca="1">IF(NOT(ISBLANK($F113)),MATCH($AF113,INDIRECT(CONCATENATE("Tab!$M$2:$M$",COUNTA(Tab!$M:$M))),0),"")</f>
        <v/>
      </c>
      <c r="AI113" s="24" t="str">
        <f ca="1">IF(NOT(ISBLANK($F113)),MATCH($AF113,INDIRECT(CONCATENATE("Tab!$Q$1:$Q$",COUNTA(Tab!$Q:$Q))),0),"")</f>
        <v/>
      </c>
      <c r="AJ113" s="24" t="str">
        <f>IF(NOT(ISBLANK($F113)),$AI113 + COUNTIF(Tab!$Q:$Q,$AF113) - 1,"")</f>
        <v/>
      </c>
      <c r="AK113" s="24" t="str">
        <f t="shared" si="4"/>
        <v/>
      </c>
      <c r="AM113" s="24" t="str">
        <f t="shared" si="9"/>
        <v/>
      </c>
      <c r="AN113" s="24" t="str">
        <f ca="1">IF(NOT(ISBLANK($H113)),MATCH($AM113,INDIRECT(CONCATENATE("Tab!$R$2:$R$",COUNTA(Tab!$R:$R))),0),"")</f>
        <v/>
      </c>
      <c r="AP113" s="24" t="str">
        <f t="shared" si="10"/>
        <v/>
      </c>
      <c r="AQ113" s="24" t="str">
        <f t="shared" si="11"/>
        <v/>
      </c>
      <c r="AR113" s="24" t="str">
        <f t="shared" si="12"/>
        <v/>
      </c>
      <c r="AS113" s="24" t="str">
        <f t="shared" si="13"/>
        <v/>
      </c>
    </row>
    <row r="114" spans="2:45" s="24" customFormat="1" ht="15.6" x14ac:dyDescent="0.3">
      <c r="B114" s="23">
        <v>98</v>
      </c>
      <c r="C114" s="27"/>
      <c r="D114" s="28"/>
      <c r="E114" s="28"/>
      <c r="F114" s="28"/>
      <c r="G114" s="36" t="str">
        <f ca="1">IFERROR(OFFSET(Tab!$M$1,$AG114,2,1,1),"")</f>
        <v/>
      </c>
      <c r="H114" s="28"/>
      <c r="I114" s="37" t="str">
        <f ca="1">IF(COUNTIF($AP114:$AS114,"X")=0,IFERROR(OFFSET(Tab!$T$1,$AN114,0,1,1),""),0)</f>
        <v/>
      </c>
      <c r="J114" s="48"/>
      <c r="K114" s="49"/>
      <c r="L114" s="47"/>
      <c r="M114" s="39">
        <v>1</v>
      </c>
      <c r="N114" s="37">
        <f t="shared" ca="1" si="0"/>
        <v>0</v>
      </c>
      <c r="O114" s="43">
        <v>0</v>
      </c>
      <c r="R114" s="24" t="str">
        <f t="shared" si="5"/>
        <v/>
      </c>
      <c r="S114" s="24" t="str">
        <f ca="1">IF(NOT(ISBLANK($C114)),MATCH($R114,INDIRECT(CONCATENATE("Tab!$D$1:$D$",COUNTA(Tab!$F:$F))),0),"")</f>
        <v/>
      </c>
      <c r="T114" s="24" t="str">
        <f>IF(NOT(ISBLANK($C114)),$S114 + COUNTIF(Tab!$D:$D,$R114) - 1,"")</f>
        <v/>
      </c>
      <c r="U114" s="24" t="str">
        <f t="shared" si="14"/>
        <v/>
      </c>
      <c r="W114" s="24" t="str">
        <f t="shared" si="6"/>
        <v/>
      </c>
      <c r="X114" s="24" t="str">
        <f ca="1">IF(NOT(ISBLANK($D114)),MATCH($W114,INDIRECT(CONCATENATE("Tab!$H$1:$H$",COUNTA(Tab!$J:$J))),0),"")</f>
        <v/>
      </c>
      <c r="Y114" s="24" t="str">
        <f>IF(NOT(ISBLANK($D114)),$X114 + COUNTIF(Tab!$H:$H,$W114) - 1,"")</f>
        <v/>
      </c>
      <c r="Z114" s="24" t="str">
        <f t="shared" si="2"/>
        <v/>
      </c>
      <c r="AB114" s="24" t="str">
        <f t="shared" si="7"/>
        <v/>
      </c>
      <c r="AC114" s="24" t="str">
        <f ca="1">IF(NOT(ISBLANK($E114)),MATCH($AB114,INDIRECT(CONCATENATE("Tab!$L$1:$L$",COUNTA(Tab!$N:$N))),0),"")</f>
        <v/>
      </c>
      <c r="AD114" s="24" t="str">
        <f>IF(NOT(ISBLANK($E114)),$AC114 + COUNTIF(Tab!$L:$L,$AB114) - 1,"")</f>
        <v/>
      </c>
      <c r="AE114" s="24" t="str">
        <f t="shared" si="3"/>
        <v/>
      </c>
      <c r="AF114" s="24" t="str">
        <f t="shared" si="8"/>
        <v/>
      </c>
      <c r="AG114" s="24" t="str">
        <f ca="1">IF(NOT(ISBLANK($F114)),MATCH($AF114,INDIRECT(CONCATENATE("Tab!$M$2:$M$",COUNTA(Tab!$M:$M))),0),"")</f>
        <v/>
      </c>
      <c r="AI114" s="24" t="str">
        <f ca="1">IF(NOT(ISBLANK($F114)),MATCH($AF114,INDIRECT(CONCATENATE("Tab!$Q$1:$Q$",COUNTA(Tab!$Q:$Q))),0),"")</f>
        <v/>
      </c>
      <c r="AJ114" s="24" t="str">
        <f>IF(NOT(ISBLANK($F114)),$AI114 + COUNTIF(Tab!$Q:$Q,$AF114) - 1,"")</f>
        <v/>
      </c>
      <c r="AK114" s="24" t="str">
        <f t="shared" si="4"/>
        <v/>
      </c>
      <c r="AM114" s="24" t="str">
        <f t="shared" si="9"/>
        <v/>
      </c>
      <c r="AN114" s="24" t="str">
        <f ca="1">IF(NOT(ISBLANK($H114)),MATCH($AM114,INDIRECT(CONCATENATE("Tab!$R$2:$R$",COUNTA(Tab!$R:$R))),0),"")</f>
        <v/>
      </c>
      <c r="AP114" s="24" t="str">
        <f t="shared" si="10"/>
        <v/>
      </c>
      <c r="AQ114" s="24" t="str">
        <f t="shared" si="11"/>
        <v/>
      </c>
      <c r="AR114" s="24" t="str">
        <f t="shared" si="12"/>
        <v/>
      </c>
      <c r="AS114" s="24" t="str">
        <f t="shared" si="13"/>
        <v/>
      </c>
    </row>
    <row r="115" spans="2:45" s="24" customFormat="1" ht="15.6" x14ac:dyDescent="0.3">
      <c r="B115" s="23">
        <v>99</v>
      </c>
      <c r="C115" s="27"/>
      <c r="D115" s="28"/>
      <c r="E115" s="28"/>
      <c r="F115" s="28"/>
      <c r="G115" s="36" t="str">
        <f ca="1">IFERROR(OFFSET(Tab!$M$1,$AG115,2,1,1),"")</f>
        <v/>
      </c>
      <c r="H115" s="28"/>
      <c r="I115" s="37" t="str">
        <f ca="1">IF(COUNTIF($AP115:$AS115,"X")=0,IFERROR(OFFSET(Tab!$T$1,$AN115,0,1,1),""),0)</f>
        <v/>
      </c>
      <c r="J115" s="48"/>
      <c r="K115" s="49"/>
      <c r="L115" s="47"/>
      <c r="M115" s="39">
        <v>1</v>
      </c>
      <c r="N115" s="37">
        <f t="shared" ca="1" si="0"/>
        <v>0</v>
      </c>
      <c r="O115" s="43">
        <v>0</v>
      </c>
      <c r="R115" s="24" t="str">
        <f t="shared" si="5"/>
        <v/>
      </c>
      <c r="S115" s="24" t="str">
        <f ca="1">IF(NOT(ISBLANK($C115)),MATCH($R115,INDIRECT(CONCATENATE("Tab!$D$1:$D$",COUNTA(Tab!$F:$F))),0),"")</f>
        <v/>
      </c>
      <c r="T115" s="24" t="str">
        <f>IF(NOT(ISBLANK($C115)),$S115 + COUNTIF(Tab!$D:$D,$R115) - 1,"")</f>
        <v/>
      </c>
      <c r="U115" s="24" t="str">
        <f t="shared" si="14"/>
        <v/>
      </c>
      <c r="W115" s="24" t="str">
        <f t="shared" si="6"/>
        <v/>
      </c>
      <c r="X115" s="24" t="str">
        <f ca="1">IF(NOT(ISBLANK($D115)),MATCH($W115,INDIRECT(CONCATENATE("Tab!$H$1:$H$",COUNTA(Tab!$J:$J))),0),"")</f>
        <v/>
      </c>
      <c r="Y115" s="24" t="str">
        <f>IF(NOT(ISBLANK($D115)),$X115 + COUNTIF(Tab!$H:$H,$W115) - 1,"")</f>
        <v/>
      </c>
      <c r="Z115" s="24" t="str">
        <f t="shared" si="2"/>
        <v/>
      </c>
      <c r="AB115" s="24" t="str">
        <f t="shared" si="7"/>
        <v/>
      </c>
      <c r="AC115" s="24" t="str">
        <f ca="1">IF(NOT(ISBLANK($E115)),MATCH($AB115,INDIRECT(CONCATENATE("Tab!$L$1:$L$",COUNTA(Tab!$N:$N))),0),"")</f>
        <v/>
      </c>
      <c r="AD115" s="24" t="str">
        <f>IF(NOT(ISBLANK($E115)),$AC115 + COUNTIF(Tab!$L:$L,$AB115) - 1,"")</f>
        <v/>
      </c>
      <c r="AE115" s="24" t="str">
        <f t="shared" si="3"/>
        <v/>
      </c>
      <c r="AF115" s="24" t="str">
        <f t="shared" si="8"/>
        <v/>
      </c>
      <c r="AG115" s="24" t="str">
        <f ca="1">IF(NOT(ISBLANK($F115)),MATCH($AF115,INDIRECT(CONCATENATE("Tab!$M$2:$M$",COUNTA(Tab!$M:$M))),0),"")</f>
        <v/>
      </c>
      <c r="AI115" s="24" t="str">
        <f ca="1">IF(NOT(ISBLANK($F115)),MATCH($AF115,INDIRECT(CONCATENATE("Tab!$Q$1:$Q$",COUNTA(Tab!$Q:$Q))),0),"")</f>
        <v/>
      </c>
      <c r="AJ115" s="24" t="str">
        <f>IF(NOT(ISBLANK($F115)),$AI115 + COUNTIF(Tab!$Q:$Q,$AF115) - 1,"")</f>
        <v/>
      </c>
      <c r="AK115" s="24" t="str">
        <f t="shared" si="4"/>
        <v/>
      </c>
      <c r="AM115" s="24" t="str">
        <f t="shared" si="9"/>
        <v/>
      </c>
      <c r="AN115" s="24" t="str">
        <f ca="1">IF(NOT(ISBLANK($H115)),MATCH($AM115,INDIRECT(CONCATENATE("Tab!$R$2:$R$",COUNTA(Tab!$R:$R))),0),"")</f>
        <v/>
      </c>
      <c r="AP115" s="24" t="str">
        <f t="shared" si="10"/>
        <v/>
      </c>
      <c r="AQ115" s="24" t="str">
        <f t="shared" si="11"/>
        <v/>
      </c>
      <c r="AR115" s="24" t="str">
        <f t="shared" si="12"/>
        <v/>
      </c>
      <c r="AS115" s="24" t="str">
        <f t="shared" si="13"/>
        <v/>
      </c>
    </row>
    <row r="116" spans="2:45" s="24" customFormat="1" ht="15.6" x14ac:dyDescent="0.3">
      <c r="B116" s="23">
        <v>100</v>
      </c>
      <c r="C116" s="27"/>
      <c r="D116" s="28"/>
      <c r="E116" s="28"/>
      <c r="F116" s="28"/>
      <c r="G116" s="36" t="str">
        <f ca="1">IFERROR(OFFSET(Tab!$M$1,$AG116,2,1,1),"")</f>
        <v/>
      </c>
      <c r="H116" s="28"/>
      <c r="I116" s="37" t="str">
        <f ca="1">IF(COUNTIF($AP116:$AS116,"X")=0,IFERROR(OFFSET(Tab!$T$1,$AN116,0,1,1),""),0)</f>
        <v/>
      </c>
      <c r="J116" s="48"/>
      <c r="K116" s="49"/>
      <c r="L116" s="47"/>
      <c r="M116" s="39">
        <v>1</v>
      </c>
      <c r="N116" s="37">
        <f t="shared" ca="1" si="0"/>
        <v>0</v>
      </c>
      <c r="O116" s="43">
        <v>0</v>
      </c>
      <c r="R116" s="24" t="str">
        <f t="shared" si="5"/>
        <v/>
      </c>
      <c r="S116" s="24" t="str">
        <f ca="1">IF(NOT(ISBLANK($C116)),MATCH($R116,INDIRECT(CONCATENATE("Tab!$D$1:$D$",COUNTA(Tab!$F:$F))),0),"")</f>
        <v/>
      </c>
      <c r="T116" s="24" t="str">
        <f>IF(NOT(ISBLANK($C116)),$S116 + COUNTIF(Tab!$D:$D,$R116) - 1,"")</f>
        <v/>
      </c>
      <c r="U116" s="24" t="str">
        <f t="shared" si="14"/>
        <v/>
      </c>
      <c r="W116" s="24" t="str">
        <f t="shared" si="6"/>
        <v/>
      </c>
      <c r="X116" s="24" t="str">
        <f ca="1">IF(NOT(ISBLANK($D116)),MATCH($W116,INDIRECT(CONCATENATE("Tab!$H$1:$H$",COUNTA(Tab!$J:$J))),0),"")</f>
        <v/>
      </c>
      <c r="Y116" s="24" t="str">
        <f>IF(NOT(ISBLANK($D116)),$X116 + COUNTIF(Tab!$H:$H,$W116) - 1,"")</f>
        <v/>
      </c>
      <c r="Z116" s="24" t="str">
        <f t="shared" si="2"/>
        <v/>
      </c>
      <c r="AB116" s="24" t="str">
        <f t="shared" si="7"/>
        <v/>
      </c>
      <c r="AC116" s="24" t="str">
        <f ca="1">IF(NOT(ISBLANK($E116)),MATCH($AB116,INDIRECT(CONCATENATE("Tab!$L$1:$L$",COUNTA(Tab!$N:$N))),0),"")</f>
        <v/>
      </c>
      <c r="AD116" s="24" t="str">
        <f>IF(NOT(ISBLANK($E116)),$AC116 + COUNTIF(Tab!$L:$L,$AB116) - 1,"")</f>
        <v/>
      </c>
      <c r="AE116" s="24" t="str">
        <f t="shared" si="3"/>
        <v/>
      </c>
      <c r="AF116" s="24" t="str">
        <f t="shared" si="8"/>
        <v/>
      </c>
      <c r="AG116" s="24" t="str">
        <f ca="1">IF(NOT(ISBLANK($F116)),MATCH($AF116,INDIRECT(CONCATENATE("Tab!$M$2:$M$",COUNTA(Tab!$M:$M))),0),"")</f>
        <v/>
      </c>
      <c r="AI116" s="24" t="str">
        <f ca="1">IF(NOT(ISBLANK($F116)),MATCH($AF116,INDIRECT(CONCATENATE("Tab!$Q$1:$Q$",COUNTA(Tab!$Q:$Q))),0),"")</f>
        <v/>
      </c>
      <c r="AJ116" s="24" t="str">
        <f>IF(NOT(ISBLANK($F116)),$AI116 + COUNTIF(Tab!$Q:$Q,$AF116) - 1,"")</f>
        <v/>
      </c>
      <c r="AK116" s="24" t="str">
        <f t="shared" si="4"/>
        <v/>
      </c>
      <c r="AM116" s="24" t="str">
        <f t="shared" si="9"/>
        <v/>
      </c>
      <c r="AN116" s="24" t="str">
        <f ca="1">IF(NOT(ISBLANK($H116)),MATCH($AM116,INDIRECT(CONCATENATE("Tab!$R$2:$R$",COUNTA(Tab!$R:$R))),0),"")</f>
        <v/>
      </c>
      <c r="AP116" s="24" t="str">
        <f t="shared" si="10"/>
        <v/>
      </c>
      <c r="AQ116" s="24" t="str">
        <f t="shared" si="11"/>
        <v/>
      </c>
      <c r="AR116" s="24" t="str">
        <f t="shared" si="12"/>
        <v/>
      </c>
      <c r="AS116" s="24" t="str">
        <f t="shared" si="13"/>
        <v/>
      </c>
    </row>
    <row r="117" spans="2:45" s="24" customFormat="1" ht="15.6" x14ac:dyDescent="0.3">
      <c r="B117" s="23">
        <v>101</v>
      </c>
      <c r="C117" s="27"/>
      <c r="D117" s="28"/>
      <c r="E117" s="28"/>
      <c r="F117" s="28"/>
      <c r="G117" s="36" t="str">
        <f ca="1">IFERROR(OFFSET(Tab!$M$1,$AG117,2,1,1),"")</f>
        <v/>
      </c>
      <c r="H117" s="28"/>
      <c r="I117" s="37" t="str">
        <f ca="1">IF(COUNTIF($AP117:$AS117,"X")=0,IFERROR(OFFSET(Tab!$T$1,$AN117,0,1,1),""),0)</f>
        <v/>
      </c>
      <c r="J117" s="48"/>
      <c r="K117" s="49"/>
      <c r="L117" s="47"/>
      <c r="M117" s="39">
        <v>1</v>
      </c>
      <c r="N117" s="37">
        <f t="shared" ca="1" si="0"/>
        <v>0</v>
      </c>
      <c r="O117" s="43">
        <v>0</v>
      </c>
      <c r="R117" s="24" t="str">
        <f t="shared" si="5"/>
        <v/>
      </c>
      <c r="S117" s="24" t="str">
        <f ca="1">IF(NOT(ISBLANK($C117)),MATCH($R117,INDIRECT(CONCATENATE("Tab!$D$1:$D$",COUNTA(Tab!$F:$F))),0),"")</f>
        <v/>
      </c>
      <c r="T117" s="24" t="str">
        <f>IF(NOT(ISBLANK($C117)),$S117 + COUNTIF(Tab!$D:$D,$R117) - 1,"")</f>
        <v/>
      </c>
      <c r="U117" s="24" t="str">
        <f t="shared" si="14"/>
        <v/>
      </c>
      <c r="W117" s="24" t="str">
        <f t="shared" si="6"/>
        <v/>
      </c>
      <c r="X117" s="24" t="str">
        <f ca="1">IF(NOT(ISBLANK($D117)),MATCH($W117,INDIRECT(CONCATENATE("Tab!$H$1:$H$",COUNTA(Tab!$J:$J))),0),"")</f>
        <v/>
      </c>
      <c r="Y117" s="24" t="str">
        <f>IF(NOT(ISBLANK($D117)),$X117 + COUNTIF(Tab!$H:$H,$W117) - 1,"")</f>
        <v/>
      </c>
      <c r="Z117" s="24" t="str">
        <f t="shared" si="2"/>
        <v/>
      </c>
      <c r="AB117" s="24" t="str">
        <f t="shared" si="7"/>
        <v/>
      </c>
      <c r="AC117" s="24" t="str">
        <f ca="1">IF(NOT(ISBLANK($E117)),MATCH($AB117,INDIRECT(CONCATENATE("Tab!$L$1:$L$",COUNTA(Tab!$N:$N))),0),"")</f>
        <v/>
      </c>
      <c r="AD117" s="24" t="str">
        <f>IF(NOT(ISBLANK($E117)),$AC117 + COUNTIF(Tab!$L:$L,$AB117) - 1,"")</f>
        <v/>
      </c>
      <c r="AE117" s="24" t="str">
        <f t="shared" si="3"/>
        <v/>
      </c>
      <c r="AF117" s="24" t="str">
        <f t="shared" si="8"/>
        <v/>
      </c>
      <c r="AG117" s="24" t="str">
        <f ca="1">IF(NOT(ISBLANK($F117)),MATCH($AF117,INDIRECT(CONCATENATE("Tab!$M$2:$M$",COUNTA(Tab!$M:$M))),0),"")</f>
        <v/>
      </c>
      <c r="AI117" s="24" t="str">
        <f ca="1">IF(NOT(ISBLANK($F117)),MATCH($AF117,INDIRECT(CONCATENATE("Tab!$Q$1:$Q$",COUNTA(Tab!$Q:$Q))),0),"")</f>
        <v/>
      </c>
      <c r="AJ117" s="24" t="str">
        <f>IF(NOT(ISBLANK($F117)),$AI117 + COUNTIF(Tab!$Q:$Q,$AF117) - 1,"")</f>
        <v/>
      </c>
      <c r="AK117" s="24" t="str">
        <f t="shared" si="4"/>
        <v/>
      </c>
      <c r="AM117" s="24" t="str">
        <f t="shared" si="9"/>
        <v/>
      </c>
      <c r="AN117" s="24" t="str">
        <f ca="1">IF(NOT(ISBLANK($H117)),MATCH($AM117,INDIRECT(CONCATENATE("Tab!$R$2:$R$",COUNTA(Tab!$R:$R))),0),"")</f>
        <v/>
      </c>
      <c r="AP117" s="24" t="str">
        <f t="shared" si="10"/>
        <v/>
      </c>
      <c r="AQ117" s="24" t="str">
        <f t="shared" si="11"/>
        <v/>
      </c>
      <c r="AR117" s="24" t="str">
        <f t="shared" si="12"/>
        <v/>
      </c>
      <c r="AS117" s="24" t="str">
        <f t="shared" si="13"/>
        <v/>
      </c>
    </row>
    <row r="118" spans="2:45" s="24" customFormat="1" ht="15.6" x14ac:dyDescent="0.3">
      <c r="B118" s="23">
        <v>102</v>
      </c>
      <c r="C118" s="27"/>
      <c r="D118" s="28"/>
      <c r="E118" s="28"/>
      <c r="F118" s="28"/>
      <c r="G118" s="36" t="str">
        <f ca="1">IFERROR(OFFSET(Tab!$M$1,$AG118,2,1,1),"")</f>
        <v/>
      </c>
      <c r="H118" s="28"/>
      <c r="I118" s="37" t="str">
        <f ca="1">IF(COUNTIF($AP118:$AS118,"X")=0,IFERROR(OFFSET(Tab!$T$1,$AN118,0,1,1),""),0)</f>
        <v/>
      </c>
      <c r="J118" s="48"/>
      <c r="K118" s="49"/>
      <c r="L118" s="47"/>
      <c r="M118" s="39">
        <v>1</v>
      </c>
      <c r="N118" s="37">
        <f t="shared" ca="1" si="0"/>
        <v>0</v>
      </c>
      <c r="O118" s="43">
        <v>0</v>
      </c>
      <c r="R118" s="24" t="str">
        <f t="shared" si="5"/>
        <v/>
      </c>
      <c r="S118" s="24" t="str">
        <f ca="1">IF(NOT(ISBLANK($C118)),MATCH($R118,INDIRECT(CONCATENATE("Tab!$D$1:$D$",COUNTA(Tab!$F:$F))),0),"")</f>
        <v/>
      </c>
      <c r="T118" s="24" t="str">
        <f>IF(NOT(ISBLANK($C118)),$S118 + COUNTIF(Tab!$D:$D,$R118) - 1,"")</f>
        <v/>
      </c>
      <c r="U118" s="24" t="str">
        <f t="shared" si="14"/>
        <v/>
      </c>
      <c r="W118" s="24" t="str">
        <f t="shared" si="6"/>
        <v/>
      </c>
      <c r="X118" s="24" t="str">
        <f ca="1">IF(NOT(ISBLANK($D118)),MATCH($W118,INDIRECT(CONCATENATE("Tab!$H$1:$H$",COUNTA(Tab!$J:$J))),0),"")</f>
        <v/>
      </c>
      <c r="Y118" s="24" t="str">
        <f>IF(NOT(ISBLANK($D118)),$X118 + COUNTIF(Tab!$H:$H,$W118) - 1,"")</f>
        <v/>
      </c>
      <c r="Z118" s="24" t="str">
        <f t="shared" si="2"/>
        <v/>
      </c>
      <c r="AB118" s="24" t="str">
        <f t="shared" si="7"/>
        <v/>
      </c>
      <c r="AC118" s="24" t="str">
        <f ca="1">IF(NOT(ISBLANK($E118)),MATCH($AB118,INDIRECT(CONCATENATE("Tab!$L$1:$L$",COUNTA(Tab!$N:$N))),0),"")</f>
        <v/>
      </c>
      <c r="AD118" s="24" t="str">
        <f>IF(NOT(ISBLANK($E118)),$AC118 + COUNTIF(Tab!$L:$L,$AB118) - 1,"")</f>
        <v/>
      </c>
      <c r="AE118" s="24" t="str">
        <f t="shared" si="3"/>
        <v/>
      </c>
      <c r="AF118" s="24" t="str">
        <f t="shared" si="8"/>
        <v/>
      </c>
      <c r="AG118" s="24" t="str">
        <f ca="1">IF(NOT(ISBLANK($F118)),MATCH($AF118,INDIRECT(CONCATENATE("Tab!$M$2:$M$",COUNTA(Tab!$M:$M))),0),"")</f>
        <v/>
      </c>
      <c r="AI118" s="24" t="str">
        <f ca="1">IF(NOT(ISBLANK($F118)),MATCH($AF118,INDIRECT(CONCATENATE("Tab!$Q$1:$Q$",COUNTA(Tab!$Q:$Q))),0),"")</f>
        <v/>
      </c>
      <c r="AJ118" s="24" t="str">
        <f>IF(NOT(ISBLANK($F118)),$AI118 + COUNTIF(Tab!$Q:$Q,$AF118) - 1,"")</f>
        <v/>
      </c>
      <c r="AK118" s="24" t="str">
        <f t="shared" si="4"/>
        <v/>
      </c>
      <c r="AM118" s="24" t="str">
        <f t="shared" si="9"/>
        <v/>
      </c>
      <c r="AN118" s="24" t="str">
        <f ca="1">IF(NOT(ISBLANK($H118)),MATCH($AM118,INDIRECT(CONCATENATE("Tab!$R$2:$R$",COUNTA(Tab!$R:$R))),0),"")</f>
        <v/>
      </c>
      <c r="AP118" s="24" t="str">
        <f t="shared" si="10"/>
        <v/>
      </c>
      <c r="AQ118" s="24" t="str">
        <f t="shared" si="11"/>
        <v/>
      </c>
      <c r="AR118" s="24" t="str">
        <f t="shared" si="12"/>
        <v/>
      </c>
      <c r="AS118" s="24" t="str">
        <f t="shared" si="13"/>
        <v/>
      </c>
    </row>
    <row r="119" spans="2:45" s="24" customFormat="1" ht="15.6" x14ac:dyDescent="0.3">
      <c r="B119" s="23">
        <v>103</v>
      </c>
      <c r="C119" s="27"/>
      <c r="D119" s="28"/>
      <c r="E119" s="28"/>
      <c r="F119" s="28"/>
      <c r="G119" s="36" t="str">
        <f ca="1">IFERROR(OFFSET(Tab!$M$1,$AG119,2,1,1),"")</f>
        <v/>
      </c>
      <c r="H119" s="28"/>
      <c r="I119" s="37" t="str">
        <f ca="1">IF(COUNTIF($AP119:$AS119,"X")=0,IFERROR(OFFSET(Tab!$T$1,$AN119,0,1,1),""),0)</f>
        <v/>
      </c>
      <c r="J119" s="48"/>
      <c r="K119" s="49"/>
      <c r="L119" s="47"/>
      <c r="M119" s="39">
        <v>1</v>
      </c>
      <c r="N119" s="37">
        <f t="shared" ca="1" si="0"/>
        <v>0</v>
      </c>
      <c r="O119" s="43">
        <v>0</v>
      </c>
      <c r="R119" s="24" t="str">
        <f t="shared" si="5"/>
        <v/>
      </c>
      <c r="S119" s="24" t="str">
        <f ca="1">IF(NOT(ISBLANK($C119)),MATCH($R119,INDIRECT(CONCATENATE("Tab!$D$1:$D$",COUNTA(Tab!$F:$F))),0),"")</f>
        <v/>
      </c>
      <c r="T119" s="24" t="str">
        <f>IF(NOT(ISBLANK($C119)),$S119 + COUNTIF(Tab!$D:$D,$R119) - 1,"")</f>
        <v/>
      </c>
      <c r="U119" s="24" t="str">
        <f t="shared" si="14"/>
        <v/>
      </c>
      <c r="W119" s="24" t="str">
        <f t="shared" si="6"/>
        <v/>
      </c>
      <c r="X119" s="24" t="str">
        <f ca="1">IF(NOT(ISBLANK($D119)),MATCH($W119,INDIRECT(CONCATENATE("Tab!$H$1:$H$",COUNTA(Tab!$J:$J))),0),"")</f>
        <v/>
      </c>
      <c r="Y119" s="24" t="str">
        <f>IF(NOT(ISBLANK($D119)),$X119 + COUNTIF(Tab!$H:$H,$W119) - 1,"")</f>
        <v/>
      </c>
      <c r="Z119" s="24" t="str">
        <f t="shared" si="2"/>
        <v/>
      </c>
      <c r="AB119" s="24" t="str">
        <f t="shared" si="7"/>
        <v/>
      </c>
      <c r="AC119" s="24" t="str">
        <f ca="1">IF(NOT(ISBLANK($E119)),MATCH($AB119,INDIRECT(CONCATENATE("Tab!$L$1:$L$",COUNTA(Tab!$N:$N))),0),"")</f>
        <v/>
      </c>
      <c r="AD119" s="24" t="str">
        <f>IF(NOT(ISBLANK($E119)),$AC119 + COUNTIF(Tab!$L:$L,$AB119) - 1,"")</f>
        <v/>
      </c>
      <c r="AE119" s="24" t="str">
        <f t="shared" si="3"/>
        <v/>
      </c>
      <c r="AF119" s="24" t="str">
        <f t="shared" si="8"/>
        <v/>
      </c>
      <c r="AG119" s="24" t="str">
        <f ca="1">IF(NOT(ISBLANK($F119)),MATCH($AF119,INDIRECT(CONCATENATE("Tab!$M$2:$M$",COUNTA(Tab!$M:$M))),0),"")</f>
        <v/>
      </c>
      <c r="AI119" s="24" t="str">
        <f ca="1">IF(NOT(ISBLANK($F119)),MATCH($AF119,INDIRECT(CONCATENATE("Tab!$Q$1:$Q$",COUNTA(Tab!$Q:$Q))),0),"")</f>
        <v/>
      </c>
      <c r="AJ119" s="24" t="str">
        <f>IF(NOT(ISBLANK($F119)),$AI119 + COUNTIF(Tab!$Q:$Q,$AF119) - 1,"")</f>
        <v/>
      </c>
      <c r="AK119" s="24" t="str">
        <f t="shared" si="4"/>
        <v/>
      </c>
      <c r="AM119" s="24" t="str">
        <f t="shared" si="9"/>
        <v/>
      </c>
      <c r="AN119" s="24" t="str">
        <f ca="1">IF(NOT(ISBLANK($H119)),MATCH($AM119,INDIRECT(CONCATENATE("Tab!$R$2:$R$",COUNTA(Tab!$R:$R))),0),"")</f>
        <v/>
      </c>
      <c r="AP119" s="24" t="str">
        <f t="shared" si="10"/>
        <v/>
      </c>
      <c r="AQ119" s="24" t="str">
        <f t="shared" si="11"/>
        <v/>
      </c>
      <c r="AR119" s="24" t="str">
        <f t="shared" si="12"/>
        <v/>
      </c>
      <c r="AS119" s="24" t="str">
        <f t="shared" si="13"/>
        <v/>
      </c>
    </row>
    <row r="120" spans="2:45" s="24" customFormat="1" ht="15.6" x14ac:dyDescent="0.3">
      <c r="B120" s="23">
        <v>104</v>
      </c>
      <c r="C120" s="27"/>
      <c r="D120" s="28"/>
      <c r="E120" s="28"/>
      <c r="F120" s="28"/>
      <c r="G120" s="36" t="str">
        <f ca="1">IFERROR(OFFSET(Tab!$M$1,$AG120,2,1,1),"")</f>
        <v/>
      </c>
      <c r="H120" s="28"/>
      <c r="I120" s="37" t="str">
        <f ca="1">IF(COUNTIF($AP120:$AS120,"X")=0,IFERROR(OFFSET(Tab!$T$1,$AN120,0,1,1),""),0)</f>
        <v/>
      </c>
      <c r="J120" s="48"/>
      <c r="K120" s="49"/>
      <c r="L120" s="47"/>
      <c r="M120" s="39">
        <v>1</v>
      </c>
      <c r="N120" s="37">
        <f t="shared" ca="1" si="0"/>
        <v>0</v>
      </c>
      <c r="O120" s="43">
        <v>0</v>
      </c>
      <c r="R120" s="24" t="str">
        <f t="shared" si="5"/>
        <v/>
      </c>
      <c r="S120" s="24" t="str">
        <f ca="1">IF(NOT(ISBLANK($C120)),MATCH($R120,INDIRECT(CONCATENATE("Tab!$D$1:$D$",COUNTA(Tab!$F:$F))),0),"")</f>
        <v/>
      </c>
      <c r="T120" s="24" t="str">
        <f>IF(NOT(ISBLANK($C120)),$S120 + COUNTIF(Tab!$D:$D,$R120) - 1,"")</f>
        <v/>
      </c>
      <c r="U120" s="24" t="str">
        <f t="shared" si="14"/>
        <v/>
      </c>
      <c r="W120" s="24" t="str">
        <f t="shared" si="6"/>
        <v/>
      </c>
      <c r="X120" s="24" t="str">
        <f ca="1">IF(NOT(ISBLANK($D120)),MATCH($W120,INDIRECT(CONCATENATE("Tab!$H$1:$H$",COUNTA(Tab!$J:$J))),0),"")</f>
        <v/>
      </c>
      <c r="Y120" s="24" t="str">
        <f>IF(NOT(ISBLANK($D120)),$X120 + COUNTIF(Tab!$H:$H,$W120) - 1,"")</f>
        <v/>
      </c>
      <c r="Z120" s="24" t="str">
        <f t="shared" si="2"/>
        <v/>
      </c>
      <c r="AB120" s="24" t="str">
        <f t="shared" si="7"/>
        <v/>
      </c>
      <c r="AC120" s="24" t="str">
        <f ca="1">IF(NOT(ISBLANK($E120)),MATCH($AB120,INDIRECT(CONCATENATE("Tab!$L$1:$L$",COUNTA(Tab!$N:$N))),0),"")</f>
        <v/>
      </c>
      <c r="AD120" s="24" t="str">
        <f>IF(NOT(ISBLANK($E120)),$AC120 + COUNTIF(Tab!$L:$L,$AB120) - 1,"")</f>
        <v/>
      </c>
      <c r="AE120" s="24" t="str">
        <f t="shared" si="3"/>
        <v/>
      </c>
      <c r="AF120" s="24" t="str">
        <f t="shared" si="8"/>
        <v/>
      </c>
      <c r="AG120" s="24" t="str">
        <f ca="1">IF(NOT(ISBLANK($F120)),MATCH($AF120,INDIRECT(CONCATENATE("Tab!$M$2:$M$",COUNTA(Tab!$M:$M))),0),"")</f>
        <v/>
      </c>
      <c r="AI120" s="24" t="str">
        <f ca="1">IF(NOT(ISBLANK($F120)),MATCH($AF120,INDIRECT(CONCATENATE("Tab!$Q$1:$Q$",COUNTA(Tab!$Q:$Q))),0),"")</f>
        <v/>
      </c>
      <c r="AJ120" s="24" t="str">
        <f>IF(NOT(ISBLANK($F120)),$AI120 + COUNTIF(Tab!$Q:$Q,$AF120) - 1,"")</f>
        <v/>
      </c>
      <c r="AK120" s="24" t="str">
        <f t="shared" si="4"/>
        <v/>
      </c>
      <c r="AM120" s="24" t="str">
        <f t="shared" si="9"/>
        <v/>
      </c>
      <c r="AN120" s="24" t="str">
        <f ca="1">IF(NOT(ISBLANK($H120)),MATCH($AM120,INDIRECT(CONCATENATE("Tab!$R$2:$R$",COUNTA(Tab!$R:$R))),0),"")</f>
        <v/>
      </c>
      <c r="AP120" s="24" t="str">
        <f t="shared" si="10"/>
        <v/>
      </c>
      <c r="AQ120" s="24" t="str">
        <f t="shared" si="11"/>
        <v/>
      </c>
      <c r="AR120" s="24" t="str">
        <f t="shared" si="12"/>
        <v/>
      </c>
      <c r="AS120" s="24" t="str">
        <f t="shared" si="13"/>
        <v/>
      </c>
    </row>
    <row r="121" spans="2:45" s="24" customFormat="1" ht="15.6" x14ac:dyDescent="0.3">
      <c r="B121" s="23">
        <v>105</v>
      </c>
      <c r="C121" s="27"/>
      <c r="D121" s="28"/>
      <c r="E121" s="28"/>
      <c r="F121" s="28"/>
      <c r="G121" s="36" t="str">
        <f ca="1">IFERROR(OFFSET(Tab!$M$1,$AG121,2,1,1),"")</f>
        <v/>
      </c>
      <c r="H121" s="28"/>
      <c r="I121" s="37" t="str">
        <f ca="1">IF(COUNTIF($AP121:$AS121,"X")=0,IFERROR(OFFSET(Tab!$T$1,$AN121,0,1,1),""),0)</f>
        <v/>
      </c>
      <c r="J121" s="48"/>
      <c r="K121" s="49"/>
      <c r="L121" s="47"/>
      <c r="M121" s="39">
        <v>1</v>
      </c>
      <c r="N121" s="37">
        <f t="shared" ca="1" si="0"/>
        <v>0</v>
      </c>
      <c r="O121" s="43">
        <v>0</v>
      </c>
      <c r="R121" s="24" t="str">
        <f t="shared" si="5"/>
        <v/>
      </c>
      <c r="S121" s="24" t="str">
        <f ca="1">IF(NOT(ISBLANK($C121)),MATCH($R121,INDIRECT(CONCATENATE("Tab!$D$1:$D$",COUNTA(Tab!$F:$F))),0),"")</f>
        <v/>
      </c>
      <c r="T121" s="24" t="str">
        <f>IF(NOT(ISBLANK($C121)),$S121 + COUNTIF(Tab!$D:$D,$R121) - 1,"")</f>
        <v/>
      </c>
      <c r="U121" s="24" t="str">
        <f t="shared" si="14"/>
        <v/>
      </c>
      <c r="W121" s="24" t="str">
        <f t="shared" si="6"/>
        <v/>
      </c>
      <c r="X121" s="24" t="str">
        <f ca="1">IF(NOT(ISBLANK($D121)),MATCH($W121,INDIRECT(CONCATENATE("Tab!$H$1:$H$",COUNTA(Tab!$J:$J))),0),"")</f>
        <v/>
      </c>
      <c r="Y121" s="24" t="str">
        <f>IF(NOT(ISBLANK($D121)),$X121 + COUNTIF(Tab!$H:$H,$W121) - 1,"")</f>
        <v/>
      </c>
      <c r="Z121" s="24" t="str">
        <f t="shared" si="2"/>
        <v/>
      </c>
      <c r="AB121" s="24" t="str">
        <f t="shared" si="7"/>
        <v/>
      </c>
      <c r="AC121" s="24" t="str">
        <f ca="1">IF(NOT(ISBLANK($E121)),MATCH($AB121,INDIRECT(CONCATENATE("Tab!$L$1:$L$",COUNTA(Tab!$N:$N))),0),"")</f>
        <v/>
      </c>
      <c r="AD121" s="24" t="str">
        <f>IF(NOT(ISBLANK($E121)),$AC121 + COUNTIF(Tab!$L:$L,$AB121) - 1,"")</f>
        <v/>
      </c>
      <c r="AE121" s="24" t="str">
        <f t="shared" si="3"/>
        <v/>
      </c>
      <c r="AF121" s="24" t="str">
        <f t="shared" si="8"/>
        <v/>
      </c>
      <c r="AG121" s="24" t="str">
        <f ca="1">IF(NOT(ISBLANK($F121)),MATCH($AF121,INDIRECT(CONCATENATE("Tab!$M$2:$M$",COUNTA(Tab!$M:$M))),0),"")</f>
        <v/>
      </c>
      <c r="AI121" s="24" t="str">
        <f ca="1">IF(NOT(ISBLANK($F121)),MATCH($AF121,INDIRECT(CONCATENATE("Tab!$Q$1:$Q$",COUNTA(Tab!$Q:$Q))),0),"")</f>
        <v/>
      </c>
      <c r="AJ121" s="24" t="str">
        <f>IF(NOT(ISBLANK($F121)),$AI121 + COUNTIF(Tab!$Q:$Q,$AF121) - 1,"")</f>
        <v/>
      </c>
      <c r="AK121" s="24" t="str">
        <f t="shared" si="4"/>
        <v/>
      </c>
      <c r="AM121" s="24" t="str">
        <f t="shared" si="9"/>
        <v/>
      </c>
      <c r="AN121" s="24" t="str">
        <f ca="1">IF(NOT(ISBLANK($H121)),MATCH($AM121,INDIRECT(CONCATENATE("Tab!$R$2:$R$",COUNTA(Tab!$R:$R))),0),"")</f>
        <v/>
      </c>
      <c r="AP121" s="24" t="str">
        <f t="shared" si="10"/>
        <v/>
      </c>
      <c r="AQ121" s="24" t="str">
        <f t="shared" si="11"/>
        <v/>
      </c>
      <c r="AR121" s="24" t="str">
        <f t="shared" si="12"/>
        <v/>
      </c>
      <c r="AS121" s="24" t="str">
        <f t="shared" si="13"/>
        <v/>
      </c>
    </row>
    <row r="122" spans="2:45" s="24" customFormat="1" ht="15.6" x14ac:dyDescent="0.3">
      <c r="B122" s="23">
        <v>106</v>
      </c>
      <c r="C122" s="27"/>
      <c r="D122" s="28"/>
      <c r="E122" s="28"/>
      <c r="F122" s="28"/>
      <c r="G122" s="36" t="str">
        <f ca="1">IFERROR(OFFSET(Tab!$M$1,$AG122,2,1,1),"")</f>
        <v/>
      </c>
      <c r="H122" s="28"/>
      <c r="I122" s="37" t="str">
        <f ca="1">IF(COUNTIF($AP122:$AS122,"X")=0,IFERROR(OFFSET(Tab!$T$1,$AN122,0,1,1),""),0)</f>
        <v/>
      </c>
      <c r="J122" s="48"/>
      <c r="K122" s="49"/>
      <c r="L122" s="47"/>
      <c r="M122" s="39">
        <v>1</v>
      </c>
      <c r="N122" s="37">
        <f t="shared" ca="1" si="0"/>
        <v>0</v>
      </c>
      <c r="O122" s="43">
        <v>0</v>
      </c>
      <c r="R122" s="24" t="str">
        <f t="shared" si="5"/>
        <v/>
      </c>
      <c r="S122" s="24" t="str">
        <f ca="1">IF(NOT(ISBLANK($C122)),MATCH($R122,INDIRECT(CONCATENATE("Tab!$D$1:$D$",COUNTA(Tab!$F:$F))),0),"")</f>
        <v/>
      </c>
      <c r="T122" s="24" t="str">
        <f>IF(NOT(ISBLANK($C122)),$S122 + COUNTIF(Tab!$D:$D,$R122) - 1,"")</f>
        <v/>
      </c>
      <c r="U122" s="24" t="str">
        <f t="shared" si="14"/>
        <v/>
      </c>
      <c r="W122" s="24" t="str">
        <f t="shared" si="6"/>
        <v/>
      </c>
      <c r="X122" s="24" t="str">
        <f ca="1">IF(NOT(ISBLANK($D122)),MATCH($W122,INDIRECT(CONCATENATE("Tab!$H$1:$H$",COUNTA(Tab!$J:$J))),0),"")</f>
        <v/>
      </c>
      <c r="Y122" s="24" t="str">
        <f>IF(NOT(ISBLANK($D122)),$X122 + COUNTIF(Tab!$H:$H,$W122) - 1,"")</f>
        <v/>
      </c>
      <c r="Z122" s="24" t="str">
        <f t="shared" si="2"/>
        <v/>
      </c>
      <c r="AB122" s="24" t="str">
        <f t="shared" si="7"/>
        <v/>
      </c>
      <c r="AC122" s="24" t="str">
        <f ca="1">IF(NOT(ISBLANK($E122)),MATCH($AB122,INDIRECT(CONCATENATE("Tab!$L$1:$L$",COUNTA(Tab!$N:$N))),0),"")</f>
        <v/>
      </c>
      <c r="AD122" s="24" t="str">
        <f>IF(NOT(ISBLANK($E122)),$AC122 + COUNTIF(Tab!$L:$L,$AB122) - 1,"")</f>
        <v/>
      </c>
      <c r="AE122" s="24" t="str">
        <f t="shared" si="3"/>
        <v/>
      </c>
      <c r="AF122" s="24" t="str">
        <f t="shared" si="8"/>
        <v/>
      </c>
      <c r="AG122" s="24" t="str">
        <f ca="1">IF(NOT(ISBLANK($F122)),MATCH($AF122,INDIRECT(CONCATENATE("Tab!$M$2:$M$",COUNTA(Tab!$M:$M))),0),"")</f>
        <v/>
      </c>
      <c r="AI122" s="24" t="str">
        <f ca="1">IF(NOT(ISBLANK($F122)),MATCH($AF122,INDIRECT(CONCATENATE("Tab!$Q$1:$Q$",COUNTA(Tab!$Q:$Q))),0),"")</f>
        <v/>
      </c>
      <c r="AJ122" s="24" t="str">
        <f>IF(NOT(ISBLANK($F122)),$AI122 + COUNTIF(Tab!$Q:$Q,$AF122) - 1,"")</f>
        <v/>
      </c>
      <c r="AK122" s="24" t="str">
        <f t="shared" si="4"/>
        <v/>
      </c>
      <c r="AM122" s="24" t="str">
        <f t="shared" si="9"/>
        <v/>
      </c>
      <c r="AN122" s="24" t="str">
        <f ca="1">IF(NOT(ISBLANK($H122)),MATCH($AM122,INDIRECT(CONCATENATE("Tab!$R$2:$R$",COUNTA(Tab!$R:$R))),0),"")</f>
        <v/>
      </c>
      <c r="AP122" s="24" t="str">
        <f t="shared" si="10"/>
        <v/>
      </c>
      <c r="AQ122" s="24" t="str">
        <f t="shared" si="11"/>
        <v/>
      </c>
      <c r="AR122" s="24" t="str">
        <f t="shared" si="12"/>
        <v/>
      </c>
      <c r="AS122" s="24" t="str">
        <f t="shared" si="13"/>
        <v/>
      </c>
    </row>
    <row r="123" spans="2:45" s="24" customFormat="1" ht="15.6" x14ac:dyDescent="0.3">
      <c r="B123" s="23">
        <v>107</v>
      </c>
      <c r="C123" s="27"/>
      <c r="D123" s="28"/>
      <c r="E123" s="28"/>
      <c r="F123" s="28"/>
      <c r="G123" s="36" t="str">
        <f ca="1">IFERROR(OFFSET(Tab!$M$1,$AG123,2,1,1),"")</f>
        <v/>
      </c>
      <c r="H123" s="28"/>
      <c r="I123" s="37" t="str">
        <f ca="1">IF(COUNTIF($AP123:$AS123,"X")=0,IFERROR(OFFSET(Tab!$T$1,$AN123,0,1,1),""),0)</f>
        <v/>
      </c>
      <c r="J123" s="48"/>
      <c r="K123" s="49"/>
      <c r="L123" s="47"/>
      <c r="M123" s="39">
        <v>1</v>
      </c>
      <c r="N123" s="37">
        <f t="shared" ca="1" si="0"/>
        <v>0</v>
      </c>
      <c r="O123" s="43">
        <v>0</v>
      </c>
      <c r="R123" s="24" t="str">
        <f t="shared" si="5"/>
        <v/>
      </c>
      <c r="S123" s="24" t="str">
        <f ca="1">IF(NOT(ISBLANK($C123)),MATCH($R123,INDIRECT(CONCATENATE("Tab!$D$1:$D$",COUNTA(Tab!$F:$F))),0),"")</f>
        <v/>
      </c>
      <c r="T123" s="24" t="str">
        <f>IF(NOT(ISBLANK($C123)),$S123 + COUNTIF(Tab!$D:$D,$R123) - 1,"")</f>
        <v/>
      </c>
      <c r="U123" s="24" t="str">
        <f t="shared" si="14"/>
        <v/>
      </c>
      <c r="W123" s="24" t="str">
        <f t="shared" si="6"/>
        <v/>
      </c>
      <c r="X123" s="24" t="str">
        <f ca="1">IF(NOT(ISBLANK($D123)),MATCH($W123,INDIRECT(CONCATENATE("Tab!$H$1:$H$",COUNTA(Tab!$J:$J))),0),"")</f>
        <v/>
      </c>
      <c r="Y123" s="24" t="str">
        <f>IF(NOT(ISBLANK($D123)),$X123 + COUNTIF(Tab!$H:$H,$W123) - 1,"")</f>
        <v/>
      </c>
      <c r="Z123" s="24" t="str">
        <f t="shared" si="2"/>
        <v/>
      </c>
      <c r="AB123" s="24" t="str">
        <f t="shared" si="7"/>
        <v/>
      </c>
      <c r="AC123" s="24" t="str">
        <f ca="1">IF(NOT(ISBLANK($E123)),MATCH($AB123,INDIRECT(CONCATENATE("Tab!$L$1:$L$",COUNTA(Tab!$N:$N))),0),"")</f>
        <v/>
      </c>
      <c r="AD123" s="24" t="str">
        <f>IF(NOT(ISBLANK($E123)),$AC123 + COUNTIF(Tab!$L:$L,$AB123) - 1,"")</f>
        <v/>
      </c>
      <c r="AE123" s="24" t="str">
        <f t="shared" si="3"/>
        <v/>
      </c>
      <c r="AF123" s="24" t="str">
        <f t="shared" si="8"/>
        <v/>
      </c>
      <c r="AG123" s="24" t="str">
        <f ca="1">IF(NOT(ISBLANK($F123)),MATCH($AF123,INDIRECT(CONCATENATE("Tab!$M$2:$M$",COUNTA(Tab!$M:$M))),0),"")</f>
        <v/>
      </c>
      <c r="AI123" s="24" t="str">
        <f ca="1">IF(NOT(ISBLANK($F123)),MATCH($AF123,INDIRECT(CONCATENATE("Tab!$Q$1:$Q$",COUNTA(Tab!$Q:$Q))),0),"")</f>
        <v/>
      </c>
      <c r="AJ123" s="24" t="str">
        <f>IF(NOT(ISBLANK($F123)),$AI123 + COUNTIF(Tab!$Q:$Q,$AF123) - 1,"")</f>
        <v/>
      </c>
      <c r="AK123" s="24" t="str">
        <f t="shared" si="4"/>
        <v/>
      </c>
      <c r="AM123" s="24" t="str">
        <f t="shared" si="9"/>
        <v/>
      </c>
      <c r="AN123" s="24" t="str">
        <f ca="1">IF(NOT(ISBLANK($H123)),MATCH($AM123,INDIRECT(CONCATENATE("Tab!$R$2:$R$",COUNTA(Tab!$R:$R))),0),"")</f>
        <v/>
      </c>
      <c r="AP123" s="24" t="str">
        <f t="shared" si="10"/>
        <v/>
      </c>
      <c r="AQ123" s="24" t="str">
        <f t="shared" si="11"/>
        <v/>
      </c>
      <c r="AR123" s="24" t="str">
        <f t="shared" si="12"/>
        <v/>
      </c>
      <c r="AS123" s="24" t="str">
        <f t="shared" si="13"/>
        <v/>
      </c>
    </row>
    <row r="124" spans="2:45" s="24" customFormat="1" ht="15.6" x14ac:dyDescent="0.3">
      <c r="B124" s="23">
        <v>108</v>
      </c>
      <c r="C124" s="27"/>
      <c r="D124" s="28"/>
      <c r="E124" s="28"/>
      <c r="F124" s="28"/>
      <c r="G124" s="36" t="str">
        <f ca="1">IFERROR(OFFSET(Tab!$M$1,$AG124,2,1,1),"")</f>
        <v/>
      </c>
      <c r="H124" s="28"/>
      <c r="I124" s="37" t="str">
        <f ca="1">IF(COUNTIF($AP124:$AS124,"X")=0,IFERROR(OFFSET(Tab!$T$1,$AN124,0,1,1),""),0)</f>
        <v/>
      </c>
      <c r="J124" s="48"/>
      <c r="K124" s="49"/>
      <c r="L124" s="47"/>
      <c r="M124" s="39">
        <v>1</v>
      </c>
      <c r="N124" s="37">
        <f t="shared" ca="1" si="0"/>
        <v>0</v>
      </c>
      <c r="O124" s="43">
        <v>0</v>
      </c>
      <c r="R124" s="24" t="str">
        <f t="shared" si="5"/>
        <v/>
      </c>
      <c r="S124" s="24" t="str">
        <f ca="1">IF(NOT(ISBLANK($C124)),MATCH($R124,INDIRECT(CONCATENATE("Tab!$D$1:$D$",COUNTA(Tab!$F:$F))),0),"")</f>
        <v/>
      </c>
      <c r="T124" s="24" t="str">
        <f>IF(NOT(ISBLANK($C124)),$S124 + COUNTIF(Tab!$D:$D,$R124) - 1,"")</f>
        <v/>
      </c>
      <c r="U124" s="24" t="str">
        <f t="shared" si="14"/>
        <v/>
      </c>
      <c r="W124" s="24" t="str">
        <f t="shared" si="6"/>
        <v/>
      </c>
      <c r="X124" s="24" t="str">
        <f ca="1">IF(NOT(ISBLANK($D124)),MATCH($W124,INDIRECT(CONCATENATE("Tab!$H$1:$H$",COUNTA(Tab!$J:$J))),0),"")</f>
        <v/>
      </c>
      <c r="Y124" s="24" t="str">
        <f>IF(NOT(ISBLANK($D124)),$X124 + COUNTIF(Tab!$H:$H,$W124) - 1,"")</f>
        <v/>
      </c>
      <c r="Z124" s="24" t="str">
        <f t="shared" si="2"/>
        <v/>
      </c>
      <c r="AB124" s="24" t="str">
        <f t="shared" si="7"/>
        <v/>
      </c>
      <c r="AC124" s="24" t="str">
        <f ca="1">IF(NOT(ISBLANK($E124)),MATCH($AB124,INDIRECT(CONCATENATE("Tab!$L$1:$L$",COUNTA(Tab!$N:$N))),0),"")</f>
        <v/>
      </c>
      <c r="AD124" s="24" t="str">
        <f>IF(NOT(ISBLANK($E124)),$AC124 + COUNTIF(Tab!$L:$L,$AB124) - 1,"")</f>
        <v/>
      </c>
      <c r="AE124" s="24" t="str">
        <f t="shared" si="3"/>
        <v/>
      </c>
      <c r="AF124" s="24" t="str">
        <f t="shared" si="8"/>
        <v/>
      </c>
      <c r="AG124" s="24" t="str">
        <f ca="1">IF(NOT(ISBLANK($F124)),MATCH($AF124,INDIRECT(CONCATENATE("Tab!$M$2:$M$",COUNTA(Tab!$M:$M))),0),"")</f>
        <v/>
      </c>
      <c r="AI124" s="24" t="str">
        <f ca="1">IF(NOT(ISBLANK($F124)),MATCH($AF124,INDIRECT(CONCATENATE("Tab!$Q$1:$Q$",COUNTA(Tab!$Q:$Q))),0),"")</f>
        <v/>
      </c>
      <c r="AJ124" s="24" t="str">
        <f>IF(NOT(ISBLANK($F124)),$AI124 + COUNTIF(Tab!$Q:$Q,$AF124) - 1,"")</f>
        <v/>
      </c>
      <c r="AK124" s="24" t="str">
        <f t="shared" si="4"/>
        <v/>
      </c>
      <c r="AM124" s="24" t="str">
        <f t="shared" si="9"/>
        <v/>
      </c>
      <c r="AN124" s="24" t="str">
        <f ca="1">IF(NOT(ISBLANK($H124)),MATCH($AM124,INDIRECT(CONCATENATE("Tab!$R$2:$R$",COUNTA(Tab!$R:$R))),0),"")</f>
        <v/>
      </c>
      <c r="AP124" s="24" t="str">
        <f t="shared" si="10"/>
        <v/>
      </c>
      <c r="AQ124" s="24" t="str">
        <f t="shared" si="11"/>
        <v/>
      </c>
      <c r="AR124" s="24" t="str">
        <f t="shared" si="12"/>
        <v/>
      </c>
      <c r="AS124" s="24" t="str">
        <f t="shared" si="13"/>
        <v/>
      </c>
    </row>
    <row r="125" spans="2:45" s="24" customFormat="1" ht="15.6" x14ac:dyDescent="0.3">
      <c r="B125" s="23">
        <v>109</v>
      </c>
      <c r="C125" s="27"/>
      <c r="D125" s="28"/>
      <c r="E125" s="28"/>
      <c r="F125" s="28"/>
      <c r="G125" s="36" t="str">
        <f ca="1">IFERROR(OFFSET(Tab!$M$1,$AG125,2,1,1),"")</f>
        <v/>
      </c>
      <c r="H125" s="28"/>
      <c r="I125" s="37" t="str">
        <f ca="1">IF(COUNTIF($AP125:$AS125,"X")=0,IFERROR(OFFSET(Tab!$T$1,$AN125,0,1,1),""),0)</f>
        <v/>
      </c>
      <c r="J125" s="48"/>
      <c r="K125" s="49"/>
      <c r="L125" s="47"/>
      <c r="M125" s="39">
        <v>1</v>
      </c>
      <c r="N125" s="37">
        <f t="shared" ca="1" si="0"/>
        <v>0</v>
      </c>
      <c r="O125" s="43">
        <v>0</v>
      </c>
      <c r="R125" s="24" t="str">
        <f t="shared" si="5"/>
        <v/>
      </c>
      <c r="S125" s="24" t="str">
        <f ca="1">IF(NOT(ISBLANK($C125)),MATCH($R125,INDIRECT(CONCATENATE("Tab!$D$1:$D$",COUNTA(Tab!$F:$F))),0),"")</f>
        <v/>
      </c>
      <c r="T125" s="24" t="str">
        <f>IF(NOT(ISBLANK($C125)),$S125 + COUNTIF(Tab!$D:$D,$R125) - 1,"")</f>
        <v/>
      </c>
      <c r="U125" s="24" t="str">
        <f t="shared" si="14"/>
        <v/>
      </c>
      <c r="W125" s="24" t="str">
        <f t="shared" si="6"/>
        <v/>
      </c>
      <c r="X125" s="24" t="str">
        <f ca="1">IF(NOT(ISBLANK($D125)),MATCH($W125,INDIRECT(CONCATENATE("Tab!$H$1:$H$",COUNTA(Tab!$J:$J))),0),"")</f>
        <v/>
      </c>
      <c r="Y125" s="24" t="str">
        <f>IF(NOT(ISBLANK($D125)),$X125 + COUNTIF(Tab!$H:$H,$W125) - 1,"")</f>
        <v/>
      </c>
      <c r="Z125" s="24" t="str">
        <f t="shared" si="2"/>
        <v/>
      </c>
      <c r="AB125" s="24" t="str">
        <f t="shared" si="7"/>
        <v/>
      </c>
      <c r="AC125" s="24" t="str">
        <f ca="1">IF(NOT(ISBLANK($E125)),MATCH($AB125,INDIRECT(CONCATENATE("Tab!$L$1:$L$",COUNTA(Tab!$N:$N))),0),"")</f>
        <v/>
      </c>
      <c r="AD125" s="24" t="str">
        <f>IF(NOT(ISBLANK($E125)),$AC125 + COUNTIF(Tab!$L:$L,$AB125) - 1,"")</f>
        <v/>
      </c>
      <c r="AE125" s="24" t="str">
        <f t="shared" si="3"/>
        <v/>
      </c>
      <c r="AF125" s="24" t="str">
        <f t="shared" si="8"/>
        <v/>
      </c>
      <c r="AG125" s="24" t="str">
        <f ca="1">IF(NOT(ISBLANK($F125)),MATCH($AF125,INDIRECT(CONCATENATE("Tab!$M$2:$M$",COUNTA(Tab!$M:$M))),0),"")</f>
        <v/>
      </c>
      <c r="AI125" s="24" t="str">
        <f ca="1">IF(NOT(ISBLANK($F125)),MATCH($AF125,INDIRECT(CONCATENATE("Tab!$Q$1:$Q$",COUNTA(Tab!$Q:$Q))),0),"")</f>
        <v/>
      </c>
      <c r="AJ125" s="24" t="str">
        <f>IF(NOT(ISBLANK($F125)),$AI125 + COUNTIF(Tab!$Q:$Q,$AF125) - 1,"")</f>
        <v/>
      </c>
      <c r="AK125" s="24" t="str">
        <f t="shared" si="4"/>
        <v/>
      </c>
      <c r="AM125" s="24" t="str">
        <f t="shared" si="9"/>
        <v/>
      </c>
      <c r="AN125" s="24" t="str">
        <f ca="1">IF(NOT(ISBLANK($H125)),MATCH($AM125,INDIRECT(CONCATENATE("Tab!$R$2:$R$",COUNTA(Tab!$R:$R))),0),"")</f>
        <v/>
      </c>
      <c r="AP125" s="24" t="str">
        <f t="shared" si="10"/>
        <v/>
      </c>
      <c r="AQ125" s="24" t="str">
        <f t="shared" si="11"/>
        <v/>
      </c>
      <c r="AR125" s="24" t="str">
        <f t="shared" si="12"/>
        <v/>
      </c>
      <c r="AS125" s="24" t="str">
        <f t="shared" si="13"/>
        <v/>
      </c>
    </row>
    <row r="126" spans="2:45" s="24" customFormat="1" ht="15.6" x14ac:dyDescent="0.3">
      <c r="B126" s="23">
        <v>110</v>
      </c>
      <c r="C126" s="34"/>
      <c r="D126" s="35"/>
      <c r="E126" s="28"/>
      <c r="F126" s="28"/>
      <c r="G126" s="36" t="str">
        <f ca="1">IFERROR(OFFSET(Tab!$M$1,$AG126,2,1,1),"")</f>
        <v/>
      </c>
      <c r="H126" s="28"/>
      <c r="I126" s="37" t="str">
        <f ca="1">IF(COUNTIF($AP126:$AS126,"X")=0,IFERROR(OFFSET(Tab!$T$1,$AN126,0,1,1),""),0)</f>
        <v/>
      </c>
      <c r="J126" s="48"/>
      <c r="K126" s="49"/>
      <c r="L126" s="47"/>
      <c r="M126" s="39">
        <v>1</v>
      </c>
      <c r="N126" s="37">
        <f t="shared" ca="1" si="0"/>
        <v>0</v>
      </c>
      <c r="O126" s="43">
        <v>0</v>
      </c>
      <c r="R126" s="24" t="str">
        <f t="shared" si="5"/>
        <v/>
      </c>
      <c r="S126" s="24" t="str">
        <f ca="1">IF(NOT(ISBLANK($C126)),MATCH($R126,INDIRECT(CONCATENATE("Tab!$D$1:$D$",COUNTA(Tab!$F:$F))),0),"")</f>
        <v/>
      </c>
      <c r="T126" s="24" t="str">
        <f>IF(NOT(ISBLANK($C126)),$S126 + COUNTIF(Tab!$D:$D,$R126) - 1,"")</f>
        <v/>
      </c>
      <c r="U126" s="24" t="str">
        <f t="shared" si="1"/>
        <v/>
      </c>
      <c r="W126" s="24" t="str">
        <f t="shared" si="6"/>
        <v/>
      </c>
      <c r="X126" s="24" t="str">
        <f ca="1">IF(NOT(ISBLANK($D126)),MATCH($W126,INDIRECT(CONCATENATE("Tab!$H$1:$H$",COUNTA(Tab!$J:$J))),0),"")</f>
        <v/>
      </c>
      <c r="Y126" s="24" t="str">
        <f>IF(NOT(ISBLANK($D126)),$X126 + COUNTIF(Tab!$H:$H,$W126) - 1,"")</f>
        <v/>
      </c>
      <c r="Z126" s="24" t="str">
        <f t="shared" si="2"/>
        <v/>
      </c>
      <c r="AB126" s="24" t="str">
        <f t="shared" si="7"/>
        <v/>
      </c>
      <c r="AC126" s="24" t="str">
        <f ca="1">IF(NOT(ISBLANK($E126)),MATCH($AB126,INDIRECT(CONCATENATE("Tab!$L$1:$L$",COUNTA(Tab!$N:$N))),0),"")</f>
        <v/>
      </c>
      <c r="AD126" s="24" t="str">
        <f>IF(NOT(ISBLANK($E126)),$AC126 + COUNTIF(Tab!$L:$L,$AB126) - 1,"")</f>
        <v/>
      </c>
      <c r="AE126" s="24" t="str">
        <f t="shared" si="3"/>
        <v/>
      </c>
      <c r="AF126" s="24" t="str">
        <f t="shared" si="8"/>
        <v/>
      </c>
      <c r="AG126" s="24" t="str">
        <f ca="1">IF(NOT(ISBLANK($F126)),MATCH($AF126,INDIRECT(CONCATENATE("Tab!$M$2:$M$",COUNTA(Tab!$M:$M))),0),"")</f>
        <v/>
      </c>
      <c r="AI126" s="24" t="str">
        <f ca="1">IF(NOT(ISBLANK($F126)),MATCH($AF126,INDIRECT(CONCATENATE("Tab!$Q$1:$Q$",COUNTA(Tab!$S:$S))),0),"")</f>
        <v/>
      </c>
      <c r="AJ126" s="24" t="str">
        <f>IF(NOT(ISBLANK($F126)),$AI126 + COUNTIF(Tab!$Q:$Q,$AF126) - 1,"")</f>
        <v/>
      </c>
      <c r="AK126" s="24" t="str">
        <f t="shared" si="4"/>
        <v/>
      </c>
      <c r="AM126" s="24" t="str">
        <f t="shared" si="9"/>
        <v/>
      </c>
      <c r="AN126" s="24" t="str">
        <f ca="1">IF(NOT(ISBLANK($H126)),MATCH($AM126,INDIRECT(CONCATENATE("Tab!$R$2:$R$",COUNTA(Tab!$S:$S))),0),"")</f>
        <v/>
      </c>
      <c r="AP126" s="24" t="str">
        <f t="shared" si="10"/>
        <v/>
      </c>
      <c r="AQ126" s="24" t="str">
        <f t="shared" si="11"/>
        <v/>
      </c>
      <c r="AR126" s="24" t="str">
        <f t="shared" si="12"/>
        <v/>
      </c>
      <c r="AS126" s="24" t="str">
        <f t="shared" si="13"/>
        <v/>
      </c>
    </row>
    <row r="127" spans="2:45" s="24" customFormat="1" ht="15.6" x14ac:dyDescent="0.3">
      <c r="B127" s="23">
        <v>111</v>
      </c>
      <c r="C127" s="34"/>
      <c r="D127" s="35"/>
      <c r="E127" s="28"/>
      <c r="F127" s="28"/>
      <c r="G127" s="36" t="str">
        <f ca="1">IFERROR(OFFSET(Tab!$M$1,$AG127,2,1,1),"")</f>
        <v/>
      </c>
      <c r="H127" s="28"/>
      <c r="I127" s="37" t="str">
        <f ca="1">IF(COUNTIF($AP127:$AS127,"X")=0,IFERROR(OFFSET(Tab!$T$1,$AN127,0,1,1),""),0)</f>
        <v/>
      </c>
      <c r="J127" s="48"/>
      <c r="K127" s="49"/>
      <c r="L127" s="47"/>
      <c r="M127" s="39">
        <v>1</v>
      </c>
      <c r="N127" s="37">
        <f t="shared" ca="1" si="0"/>
        <v>0</v>
      </c>
      <c r="O127" s="43">
        <v>0</v>
      </c>
      <c r="R127" s="24" t="str">
        <f t="shared" si="5"/>
        <v/>
      </c>
      <c r="S127" s="24" t="str">
        <f ca="1">IF(NOT(ISBLANK($C127)),MATCH($R127,INDIRECT(CONCATENATE("Tab!$D$1:$D$",COUNTA(Tab!$F:$F))),0),"")</f>
        <v/>
      </c>
      <c r="T127" s="24" t="str">
        <f>IF(NOT(ISBLANK($C127)),$S127 + COUNTIF(Tab!$D:$D,$R127) - 1,"")</f>
        <v/>
      </c>
      <c r="U127" s="24" t="str">
        <f t="shared" si="1"/>
        <v/>
      </c>
      <c r="W127" s="24" t="str">
        <f t="shared" si="6"/>
        <v/>
      </c>
      <c r="X127" s="24" t="str">
        <f ca="1">IF(NOT(ISBLANK($D127)),MATCH($W127,INDIRECT(CONCATENATE("Tab!$H$1:$H$",COUNTA(Tab!$J:$J))),0),"")</f>
        <v/>
      </c>
      <c r="Y127" s="24" t="str">
        <f>IF(NOT(ISBLANK($D127)),$X127 + COUNTIF(Tab!$H:$H,$W127) - 1,"")</f>
        <v/>
      </c>
      <c r="Z127" s="24" t="str">
        <f t="shared" si="2"/>
        <v/>
      </c>
      <c r="AB127" s="24" t="str">
        <f t="shared" si="7"/>
        <v/>
      </c>
      <c r="AC127" s="24" t="str">
        <f ca="1">IF(NOT(ISBLANK($E127)),MATCH($AB127,INDIRECT(CONCATENATE("Tab!$L$1:$L$",COUNTA(Tab!$N:$N))),0),"")</f>
        <v/>
      </c>
      <c r="AD127" s="24" t="str">
        <f>IF(NOT(ISBLANK($E127)),$AC127 + COUNTIF(Tab!$L:$L,$AB127) - 1,"")</f>
        <v/>
      </c>
      <c r="AE127" s="24" t="str">
        <f t="shared" si="3"/>
        <v/>
      </c>
      <c r="AF127" s="24" t="str">
        <f t="shared" si="8"/>
        <v/>
      </c>
      <c r="AG127" s="24" t="str">
        <f ca="1">IF(NOT(ISBLANK($F127)),MATCH($AF127,INDIRECT(CONCATENATE("Tab!$M$2:$M$",COUNTA(Tab!$M:$M))),0),"")</f>
        <v/>
      </c>
      <c r="AI127" s="24" t="str">
        <f ca="1">IF(NOT(ISBLANK($F127)),MATCH($AF127,INDIRECT(CONCATENATE("Tab!$Q$1:$Q$",COUNTA(Tab!$S:$S))),0),"")</f>
        <v/>
      </c>
      <c r="AJ127" s="24" t="str">
        <f>IF(NOT(ISBLANK($F127)),$AI127 + COUNTIF(Tab!$Q:$Q,$AF127) - 1,"")</f>
        <v/>
      </c>
      <c r="AK127" s="24" t="str">
        <f t="shared" si="4"/>
        <v/>
      </c>
      <c r="AM127" s="24" t="str">
        <f t="shared" si="9"/>
        <v/>
      </c>
      <c r="AN127" s="24" t="str">
        <f ca="1">IF(NOT(ISBLANK($H127)),MATCH($AM127,INDIRECT(CONCATENATE("Tab!$R$2:$R$",COUNTA(Tab!$S:$S))),0),"")</f>
        <v/>
      </c>
      <c r="AP127" s="24" t="str">
        <f t="shared" si="10"/>
        <v/>
      </c>
      <c r="AQ127" s="24" t="str">
        <f t="shared" si="11"/>
        <v/>
      </c>
      <c r="AR127" s="24" t="str">
        <f t="shared" si="12"/>
        <v/>
      </c>
      <c r="AS127" s="24" t="str">
        <f t="shared" si="13"/>
        <v/>
      </c>
    </row>
    <row r="128" spans="2:45" s="24" customFormat="1" ht="15.6" x14ac:dyDescent="0.3">
      <c r="B128" s="23">
        <v>112</v>
      </c>
      <c r="C128" s="34"/>
      <c r="D128" s="28"/>
      <c r="E128" s="28"/>
      <c r="F128" s="28"/>
      <c r="G128" s="36" t="str">
        <f ca="1">IFERROR(OFFSET(Tab!$M$1,$AG128,2,1,1),"")</f>
        <v/>
      </c>
      <c r="H128" s="28"/>
      <c r="I128" s="37" t="str">
        <f ca="1">IF(COUNTIF($AP128:$AS128,"X")=0,IFERROR(OFFSET(Tab!$T$1,$AN128,0,1,1),""),0)</f>
        <v/>
      </c>
      <c r="J128" s="48"/>
      <c r="K128" s="49"/>
      <c r="L128" s="47"/>
      <c r="M128" s="39">
        <v>1</v>
      </c>
      <c r="N128" s="37">
        <f t="shared" ca="1" si="0"/>
        <v>0</v>
      </c>
      <c r="O128" s="43">
        <v>0</v>
      </c>
      <c r="R128" s="24" t="str">
        <f t="shared" si="5"/>
        <v/>
      </c>
      <c r="S128" s="24" t="str">
        <f ca="1">IF(NOT(ISBLANK($C128)),MATCH($R128,INDIRECT(CONCATENATE("Tab!$D$1:$D$",COUNTA(Tab!$F:$F))),0),"")</f>
        <v/>
      </c>
      <c r="T128" s="24" t="str">
        <f>IF(NOT(ISBLANK($C128)),$S128 + COUNTIF(Tab!$D:$D,$R128) - 1,"")</f>
        <v/>
      </c>
      <c r="U128" s="24" t="str">
        <f t="shared" si="1"/>
        <v/>
      </c>
      <c r="W128" s="24" t="str">
        <f t="shared" si="6"/>
        <v/>
      </c>
      <c r="X128" s="24" t="str">
        <f ca="1">IF(NOT(ISBLANK($D128)),MATCH($W128,INDIRECT(CONCATENATE("Tab!$H$1:$H$",COUNTA(Tab!$J:$J))),0),"")</f>
        <v/>
      </c>
      <c r="Y128" s="24" t="str">
        <f>IF(NOT(ISBLANK($D128)),$X128 + COUNTIF(Tab!$H:$H,$W128) - 1,"")</f>
        <v/>
      </c>
      <c r="Z128" s="24" t="str">
        <f t="shared" si="2"/>
        <v/>
      </c>
      <c r="AB128" s="24" t="str">
        <f t="shared" si="7"/>
        <v/>
      </c>
      <c r="AC128" s="24" t="str">
        <f ca="1">IF(NOT(ISBLANK($E128)),MATCH($AB128,INDIRECT(CONCATENATE("Tab!$L$1:$L$",COUNTA(Tab!$N:$N))),0),"")</f>
        <v/>
      </c>
      <c r="AD128" s="24" t="str">
        <f>IF(NOT(ISBLANK($E128)),$AC128 + COUNTIF(Tab!$L:$L,$AB128) - 1,"")</f>
        <v/>
      </c>
      <c r="AE128" s="24" t="str">
        <f t="shared" si="3"/>
        <v/>
      </c>
      <c r="AF128" s="24" t="str">
        <f t="shared" si="8"/>
        <v/>
      </c>
      <c r="AG128" s="24" t="str">
        <f ca="1">IF(NOT(ISBLANK($F128)),MATCH($AF128,INDIRECT(CONCATENATE("Tab!$M$2:$M$",COUNTA(Tab!$M:$M))),0),"")</f>
        <v/>
      </c>
      <c r="AI128" s="24" t="str">
        <f ca="1">IF(NOT(ISBLANK($F128)),MATCH($AF128,INDIRECT(CONCATENATE("Tab!$Q$1:$Q$",COUNTA(Tab!$S:$S))),0),"")</f>
        <v/>
      </c>
      <c r="AJ128" s="24" t="str">
        <f>IF(NOT(ISBLANK($F128)),$AI128 + COUNTIF(Tab!$Q:$Q,$AF128) - 1,"")</f>
        <v/>
      </c>
      <c r="AK128" s="24" t="str">
        <f t="shared" si="4"/>
        <v/>
      </c>
      <c r="AM128" s="24" t="str">
        <f t="shared" si="9"/>
        <v/>
      </c>
      <c r="AN128" s="24" t="str">
        <f ca="1">IF(NOT(ISBLANK($H128)),MATCH($AM128,INDIRECT(CONCATENATE("Tab!$R$2:$R$",COUNTA(Tab!$S:$S))),0),"")</f>
        <v/>
      </c>
      <c r="AP128" s="24" t="str">
        <f t="shared" si="10"/>
        <v/>
      </c>
      <c r="AQ128" s="24" t="str">
        <f t="shared" si="11"/>
        <v/>
      </c>
      <c r="AR128" s="24" t="str">
        <f t="shared" si="12"/>
        <v/>
      </c>
      <c r="AS128" s="24" t="str">
        <f t="shared" si="13"/>
        <v/>
      </c>
    </row>
    <row r="129" spans="2:45" s="24" customFormat="1" ht="15.6" x14ac:dyDescent="0.3">
      <c r="B129" s="23">
        <v>113</v>
      </c>
      <c r="C129" s="34"/>
      <c r="D129" s="28"/>
      <c r="E129" s="28"/>
      <c r="F129" s="28"/>
      <c r="G129" s="36" t="str">
        <f ca="1">IFERROR(OFFSET(Tab!$M$1,$AG129,2,1,1),"")</f>
        <v/>
      </c>
      <c r="H129" s="28"/>
      <c r="I129" s="37" t="str">
        <f ca="1">IF(COUNTIF($AP129:$AS129,"X")=0,IFERROR(OFFSET(Tab!$T$1,$AN129,0,1,1),""),0)</f>
        <v/>
      </c>
      <c r="J129" s="48"/>
      <c r="K129" s="49"/>
      <c r="L129" s="47"/>
      <c r="M129" s="39">
        <v>1</v>
      </c>
      <c r="N129" s="37">
        <f t="shared" ca="1" si="0"/>
        <v>0</v>
      </c>
      <c r="O129" s="43">
        <v>0</v>
      </c>
      <c r="R129" s="24" t="str">
        <f t="shared" si="5"/>
        <v/>
      </c>
      <c r="S129" s="24" t="str">
        <f ca="1">IF(NOT(ISBLANK($C129)),MATCH($R129,INDIRECT(CONCATENATE("Tab!$D$1:$D$",COUNTA(Tab!$F:$F))),0),"")</f>
        <v/>
      </c>
      <c r="T129" s="24" t="str">
        <f>IF(NOT(ISBLANK($C129)),$S129 + COUNTIF(Tab!$D:$D,$R129) - 1,"")</f>
        <v/>
      </c>
      <c r="U129" s="24" t="str">
        <f t="shared" si="1"/>
        <v/>
      </c>
      <c r="W129" s="24" t="str">
        <f t="shared" si="6"/>
        <v/>
      </c>
      <c r="X129" s="24" t="str">
        <f ca="1">IF(NOT(ISBLANK($D129)),MATCH($W129,INDIRECT(CONCATENATE("Tab!$H$1:$H$",COUNTA(Tab!$J:$J))),0),"")</f>
        <v/>
      </c>
      <c r="Y129" s="24" t="str">
        <f>IF(NOT(ISBLANK($D129)),$X129 + COUNTIF(Tab!$H:$H,$W129) - 1,"")</f>
        <v/>
      </c>
      <c r="Z129" s="24" t="str">
        <f t="shared" si="2"/>
        <v/>
      </c>
      <c r="AB129" s="24" t="str">
        <f t="shared" si="7"/>
        <v/>
      </c>
      <c r="AC129" s="24" t="str">
        <f ca="1">IF(NOT(ISBLANK($E129)),MATCH($AB129,INDIRECT(CONCATENATE("Tab!$L$1:$L$",COUNTA(Tab!$N:$N))),0),"")</f>
        <v/>
      </c>
      <c r="AD129" s="24" t="str">
        <f>IF(NOT(ISBLANK($E129)),$AC129 + COUNTIF(Tab!$L:$L,$AB129) - 1,"")</f>
        <v/>
      </c>
      <c r="AE129" s="24" t="str">
        <f t="shared" si="3"/>
        <v/>
      </c>
      <c r="AF129" s="24" t="str">
        <f t="shared" si="8"/>
        <v/>
      </c>
      <c r="AG129" s="24" t="str">
        <f ca="1">IF(NOT(ISBLANK($F129)),MATCH($AF129,INDIRECT(CONCATENATE("Tab!$M$2:$M$",COUNTA(Tab!$M:$M))),0),"")</f>
        <v/>
      </c>
      <c r="AI129" s="24" t="str">
        <f ca="1">IF(NOT(ISBLANK($F129)),MATCH($AF129,INDIRECT(CONCATENATE("Tab!$Q$1:$Q$",COUNTA(Tab!$S:$S))),0),"")</f>
        <v/>
      </c>
      <c r="AJ129" s="24" t="str">
        <f>IF(NOT(ISBLANK($F129)),$AI129 + COUNTIF(Tab!$Q:$Q,$AF129) - 1,"")</f>
        <v/>
      </c>
      <c r="AK129" s="24" t="str">
        <f t="shared" si="4"/>
        <v/>
      </c>
      <c r="AM129" s="24" t="str">
        <f t="shared" si="9"/>
        <v/>
      </c>
      <c r="AN129" s="24" t="str">
        <f ca="1">IF(NOT(ISBLANK($H129)),MATCH($AM129,INDIRECT(CONCATENATE("Tab!$R$2:$R$",COUNTA(Tab!$S:$S))),0),"")</f>
        <v/>
      </c>
      <c r="AP129" s="24" t="str">
        <f t="shared" si="10"/>
        <v/>
      </c>
      <c r="AQ129" s="24" t="str">
        <f t="shared" si="11"/>
        <v/>
      </c>
      <c r="AR129" s="24" t="str">
        <f t="shared" si="12"/>
        <v/>
      </c>
      <c r="AS129" s="24" t="str">
        <f t="shared" si="13"/>
        <v/>
      </c>
    </row>
    <row r="130" spans="2:45" s="24" customFormat="1" ht="15.6" x14ac:dyDescent="0.3">
      <c r="B130" s="23">
        <v>114</v>
      </c>
      <c r="C130" s="34"/>
      <c r="D130" s="28"/>
      <c r="E130" s="28"/>
      <c r="F130" s="28"/>
      <c r="G130" s="36" t="str">
        <f ca="1">IFERROR(OFFSET(Tab!$M$1,$AG130,2,1,1),"")</f>
        <v/>
      </c>
      <c r="H130" s="28"/>
      <c r="I130" s="37" t="str">
        <f ca="1">IF(COUNTIF($AP130:$AS130,"X")=0,IFERROR(OFFSET(Tab!$T$1,$AN130,0,1,1),""),0)</f>
        <v/>
      </c>
      <c r="J130" s="48"/>
      <c r="K130" s="49"/>
      <c r="L130" s="47"/>
      <c r="M130" s="39">
        <v>1</v>
      </c>
      <c r="N130" s="37">
        <f t="shared" ca="1" si="0"/>
        <v>0</v>
      </c>
      <c r="O130" s="43">
        <v>0</v>
      </c>
      <c r="R130" s="24" t="str">
        <f t="shared" si="5"/>
        <v/>
      </c>
      <c r="S130" s="24" t="str">
        <f ca="1">IF(NOT(ISBLANK($C130)),MATCH($R130,INDIRECT(CONCATENATE("Tab!$D$1:$D$",COUNTA(Tab!$F:$F))),0),"")</f>
        <v/>
      </c>
      <c r="T130" s="24" t="str">
        <f>IF(NOT(ISBLANK($C130)),$S130 + COUNTIF(Tab!$D:$D,$R130) - 1,"")</f>
        <v/>
      </c>
      <c r="U130" s="24" t="str">
        <f t="shared" si="1"/>
        <v/>
      </c>
      <c r="W130" s="24" t="str">
        <f t="shared" si="6"/>
        <v/>
      </c>
      <c r="X130" s="24" t="str">
        <f ca="1">IF(NOT(ISBLANK($D130)),MATCH($W130,INDIRECT(CONCATENATE("Tab!$H$1:$H$",COUNTA(Tab!$J:$J))),0),"")</f>
        <v/>
      </c>
      <c r="Y130" s="24" t="str">
        <f>IF(NOT(ISBLANK($D130)),$X130 + COUNTIF(Tab!$H:$H,$W130) - 1,"")</f>
        <v/>
      </c>
      <c r="Z130" s="24" t="str">
        <f t="shared" si="2"/>
        <v/>
      </c>
      <c r="AB130" s="24" t="str">
        <f t="shared" si="7"/>
        <v/>
      </c>
      <c r="AC130" s="24" t="str">
        <f ca="1">IF(NOT(ISBLANK($E130)),MATCH($AB130,INDIRECT(CONCATENATE("Tab!$L$1:$L$",COUNTA(Tab!$N:$N))),0),"")</f>
        <v/>
      </c>
      <c r="AD130" s="24" t="str">
        <f>IF(NOT(ISBLANK($E130)),$AC130 + COUNTIF(Tab!$L:$L,$AB130) - 1,"")</f>
        <v/>
      </c>
      <c r="AE130" s="24" t="str">
        <f t="shared" si="3"/>
        <v/>
      </c>
      <c r="AF130" s="24" t="str">
        <f t="shared" si="8"/>
        <v/>
      </c>
      <c r="AG130" s="24" t="str">
        <f ca="1">IF(NOT(ISBLANK($F130)),MATCH($AF130,INDIRECT(CONCATENATE("Tab!$M$2:$M$",COUNTA(Tab!$M:$M))),0),"")</f>
        <v/>
      </c>
      <c r="AI130" s="24" t="str">
        <f ca="1">IF(NOT(ISBLANK($F130)),MATCH($AF130,INDIRECT(CONCATENATE("Tab!$Q$1:$Q$",COUNTA(Tab!$S:$S))),0),"")</f>
        <v/>
      </c>
      <c r="AJ130" s="24" t="str">
        <f>IF(NOT(ISBLANK($F130)),$AI130 + COUNTIF(Tab!$Q:$Q,$AF130) - 1,"")</f>
        <v/>
      </c>
      <c r="AK130" s="24" t="str">
        <f t="shared" si="4"/>
        <v/>
      </c>
      <c r="AM130" s="24" t="str">
        <f t="shared" si="9"/>
        <v/>
      </c>
      <c r="AN130" s="24" t="str">
        <f ca="1">IF(NOT(ISBLANK($H130)),MATCH($AM130,INDIRECT(CONCATENATE("Tab!$R$2:$R$",COUNTA(Tab!$S:$S))),0),"")</f>
        <v/>
      </c>
      <c r="AP130" s="24" t="str">
        <f t="shared" si="10"/>
        <v/>
      </c>
      <c r="AQ130" s="24" t="str">
        <f t="shared" si="11"/>
        <v/>
      </c>
      <c r="AR130" s="24" t="str">
        <f t="shared" si="12"/>
        <v/>
      </c>
      <c r="AS130" s="24" t="str">
        <f t="shared" si="13"/>
        <v/>
      </c>
    </row>
    <row r="131" spans="2:45" s="24" customFormat="1" ht="15.6" x14ac:dyDescent="0.3">
      <c r="B131" s="23">
        <v>115</v>
      </c>
      <c r="C131" s="34"/>
      <c r="D131" s="28"/>
      <c r="E131" s="28"/>
      <c r="F131" s="28"/>
      <c r="G131" s="36" t="str">
        <f ca="1">IFERROR(OFFSET(Tab!$M$1,$AG131,2,1,1),"")</f>
        <v/>
      </c>
      <c r="H131" s="28"/>
      <c r="I131" s="37" t="str">
        <f ca="1">IF(COUNTIF($AP131:$AS131,"X")=0,IFERROR(OFFSET(Tab!$T$1,$AN131,0,1,1),""),0)</f>
        <v/>
      </c>
      <c r="J131" s="48"/>
      <c r="K131" s="49"/>
      <c r="L131" s="47"/>
      <c r="M131" s="39">
        <v>1</v>
      </c>
      <c r="N131" s="37">
        <f t="shared" ca="1" si="0"/>
        <v>0</v>
      </c>
      <c r="O131" s="43">
        <v>0</v>
      </c>
      <c r="R131" s="24" t="str">
        <f t="shared" si="5"/>
        <v/>
      </c>
      <c r="S131" s="24" t="str">
        <f ca="1">IF(NOT(ISBLANK($C131)),MATCH($R131,INDIRECT(CONCATENATE("Tab!$D$1:$D$",COUNTA(Tab!$F:$F))),0),"")</f>
        <v/>
      </c>
      <c r="T131" s="24" t="str">
        <f>IF(NOT(ISBLANK($C131)),$S131 + COUNTIF(Tab!$D:$D,$R131) - 1,"")</f>
        <v/>
      </c>
      <c r="U131" s="24" t="str">
        <f t="shared" si="1"/>
        <v/>
      </c>
      <c r="W131" s="24" t="str">
        <f t="shared" si="6"/>
        <v/>
      </c>
      <c r="X131" s="24" t="str">
        <f ca="1">IF(NOT(ISBLANK($D131)),MATCH($W131,INDIRECT(CONCATENATE("Tab!$H$1:$H$",COUNTA(Tab!$J:$J))),0),"")</f>
        <v/>
      </c>
      <c r="Y131" s="24" t="str">
        <f>IF(NOT(ISBLANK($D131)),$X131 + COUNTIF(Tab!$H:$H,$W131) - 1,"")</f>
        <v/>
      </c>
      <c r="Z131" s="24" t="str">
        <f t="shared" si="2"/>
        <v/>
      </c>
      <c r="AB131" s="24" t="str">
        <f t="shared" si="7"/>
        <v/>
      </c>
      <c r="AC131" s="24" t="str">
        <f ca="1">IF(NOT(ISBLANK($E131)),MATCH($AB131,INDIRECT(CONCATENATE("Tab!$L$1:$L$",COUNTA(Tab!$N:$N))),0),"")</f>
        <v/>
      </c>
      <c r="AD131" s="24" t="str">
        <f>IF(NOT(ISBLANK($E131)),$AC131 + COUNTIF(Tab!$L:$L,$AB131) - 1,"")</f>
        <v/>
      </c>
      <c r="AE131" s="24" t="str">
        <f t="shared" si="3"/>
        <v/>
      </c>
      <c r="AF131" s="24" t="str">
        <f t="shared" si="8"/>
        <v/>
      </c>
      <c r="AG131" s="24" t="str">
        <f ca="1">IF(NOT(ISBLANK($F131)),MATCH($AF131,INDIRECT(CONCATENATE("Tab!$M$2:$M$",COUNTA(Tab!$M:$M))),0),"")</f>
        <v/>
      </c>
      <c r="AI131" s="24" t="str">
        <f ca="1">IF(NOT(ISBLANK($F131)),MATCH($AF131,INDIRECT(CONCATENATE("Tab!$Q$1:$Q$",COUNTA(Tab!$S:$S))),0),"")</f>
        <v/>
      </c>
      <c r="AJ131" s="24" t="str">
        <f>IF(NOT(ISBLANK($F131)),$AI131 + COUNTIF(Tab!$Q:$Q,$AF131) - 1,"")</f>
        <v/>
      </c>
      <c r="AK131" s="24" t="str">
        <f t="shared" si="4"/>
        <v/>
      </c>
      <c r="AM131" s="24" t="str">
        <f t="shared" si="9"/>
        <v/>
      </c>
      <c r="AN131" s="24" t="str">
        <f ca="1">IF(NOT(ISBLANK($H131)),MATCH($AM131,INDIRECT(CONCATENATE("Tab!$R$2:$R$",COUNTA(Tab!$S:$S))),0),"")</f>
        <v/>
      </c>
      <c r="AP131" s="24" t="str">
        <f t="shared" si="10"/>
        <v/>
      </c>
      <c r="AQ131" s="24" t="str">
        <f t="shared" si="11"/>
        <v/>
      </c>
      <c r="AR131" s="24" t="str">
        <f t="shared" si="12"/>
        <v/>
      </c>
      <c r="AS131" s="24" t="str">
        <f t="shared" si="13"/>
        <v/>
      </c>
    </row>
    <row r="132" spans="2:45" s="24" customFormat="1" ht="15.6" x14ac:dyDescent="0.3">
      <c r="B132" s="23">
        <v>116</v>
      </c>
      <c r="C132" s="34"/>
      <c r="D132" s="28"/>
      <c r="E132" s="28"/>
      <c r="F132" s="28"/>
      <c r="G132" s="36" t="str">
        <f ca="1">IFERROR(OFFSET(Tab!$M$1,$AG132,2,1,1),"")</f>
        <v/>
      </c>
      <c r="H132" s="28"/>
      <c r="I132" s="37" t="str">
        <f ca="1">IF(COUNTIF($AP132:$AS132,"X")=0,IFERROR(OFFSET(Tab!$T$1,$AN132,0,1,1),""),0)</f>
        <v/>
      </c>
      <c r="J132" s="48"/>
      <c r="K132" s="49"/>
      <c r="L132" s="47"/>
      <c r="M132" s="39">
        <v>1</v>
      </c>
      <c r="N132" s="37">
        <f t="shared" ca="1" si="0"/>
        <v>0</v>
      </c>
      <c r="O132" s="43">
        <v>0</v>
      </c>
      <c r="R132" s="24" t="str">
        <f t="shared" si="5"/>
        <v/>
      </c>
      <c r="S132" s="24" t="str">
        <f ca="1">IF(NOT(ISBLANK($C132)),MATCH($R132,INDIRECT(CONCATENATE("Tab!$D$1:$D$",COUNTA(Tab!$F:$F))),0),"")</f>
        <v/>
      </c>
      <c r="T132" s="24" t="str">
        <f>IF(NOT(ISBLANK($C132)),$S132 + COUNTIF(Tab!$D:$D,$R132) - 1,"")</f>
        <v/>
      </c>
      <c r="U132" s="24" t="str">
        <f t="shared" si="1"/>
        <v/>
      </c>
      <c r="W132" s="24" t="str">
        <f t="shared" si="6"/>
        <v/>
      </c>
      <c r="X132" s="24" t="str">
        <f ca="1">IF(NOT(ISBLANK($D132)),MATCH($W132,INDIRECT(CONCATENATE("Tab!$H$1:$H$",COUNTA(Tab!$J:$J))),0),"")</f>
        <v/>
      </c>
      <c r="Y132" s="24" t="str">
        <f>IF(NOT(ISBLANK($D132)),$X132 + COUNTIF(Tab!$H:$H,$W132) - 1,"")</f>
        <v/>
      </c>
      <c r="Z132" s="24" t="str">
        <f t="shared" si="2"/>
        <v/>
      </c>
      <c r="AB132" s="24" t="str">
        <f t="shared" si="7"/>
        <v/>
      </c>
      <c r="AC132" s="24" t="str">
        <f ca="1">IF(NOT(ISBLANK($E132)),MATCH($AB132,INDIRECT(CONCATENATE("Tab!$L$1:$L$",COUNTA(Tab!$N:$N))),0),"")</f>
        <v/>
      </c>
      <c r="AD132" s="24" t="str">
        <f>IF(NOT(ISBLANK($E132)),$AC132 + COUNTIF(Tab!$L:$L,$AB132) - 1,"")</f>
        <v/>
      </c>
      <c r="AE132" s="24" t="str">
        <f t="shared" si="3"/>
        <v/>
      </c>
      <c r="AF132" s="24" t="str">
        <f t="shared" si="8"/>
        <v/>
      </c>
      <c r="AG132" s="24" t="str">
        <f ca="1">IF(NOT(ISBLANK($F132)),MATCH($AF132,INDIRECT(CONCATENATE("Tab!$M$2:$M$",COUNTA(Tab!$M:$M))),0),"")</f>
        <v/>
      </c>
      <c r="AI132" s="24" t="str">
        <f ca="1">IF(NOT(ISBLANK($F132)),MATCH($AF132,INDIRECT(CONCATENATE("Tab!$Q$1:$Q$",COUNTA(Tab!$S:$S))),0),"")</f>
        <v/>
      </c>
      <c r="AJ132" s="24" t="str">
        <f>IF(NOT(ISBLANK($F132)),$AI132 + COUNTIF(Tab!$Q:$Q,$AF132) - 1,"")</f>
        <v/>
      </c>
      <c r="AK132" s="24" t="str">
        <f t="shared" si="4"/>
        <v/>
      </c>
      <c r="AM132" s="24" t="str">
        <f t="shared" si="9"/>
        <v/>
      </c>
      <c r="AN132" s="24" t="str">
        <f ca="1">IF(NOT(ISBLANK($H132)),MATCH($AM132,INDIRECT(CONCATENATE("Tab!$R$2:$R$",COUNTA(Tab!$S:$S))),0),"")</f>
        <v/>
      </c>
      <c r="AP132" s="24" t="str">
        <f t="shared" si="10"/>
        <v/>
      </c>
      <c r="AQ132" s="24" t="str">
        <f t="shared" si="11"/>
        <v/>
      </c>
      <c r="AR132" s="24" t="str">
        <f t="shared" si="12"/>
        <v/>
      </c>
      <c r="AS132" s="24" t="str">
        <f t="shared" si="13"/>
        <v/>
      </c>
    </row>
    <row r="133" spans="2:45" s="24" customFormat="1" ht="15.6" x14ac:dyDescent="0.3">
      <c r="B133" s="23">
        <v>117</v>
      </c>
      <c r="C133" s="34"/>
      <c r="D133" s="28"/>
      <c r="E133" s="28"/>
      <c r="F133" s="28"/>
      <c r="G133" s="36" t="str">
        <f ca="1">IFERROR(OFFSET(Tab!$M$1,$AG133,2,1,1),"")</f>
        <v/>
      </c>
      <c r="H133" s="28"/>
      <c r="I133" s="37" t="str">
        <f ca="1">IF(COUNTIF($AP133:$AS133,"X")=0,IFERROR(OFFSET(Tab!$T$1,$AN133,0,1,1),""),0)</f>
        <v/>
      </c>
      <c r="J133" s="48"/>
      <c r="K133" s="49"/>
      <c r="L133" s="47"/>
      <c r="M133" s="39">
        <v>1</v>
      </c>
      <c r="N133" s="37">
        <f t="shared" ca="1" si="0"/>
        <v>0</v>
      </c>
      <c r="O133" s="43">
        <v>0</v>
      </c>
      <c r="R133" s="24" t="str">
        <f t="shared" si="5"/>
        <v/>
      </c>
      <c r="S133" s="24" t="str">
        <f ca="1">IF(NOT(ISBLANK($C133)),MATCH($R133,INDIRECT(CONCATENATE("Tab!$D$1:$D$",COUNTA(Tab!$F:$F))),0),"")</f>
        <v/>
      </c>
      <c r="T133" s="24" t="str">
        <f>IF(NOT(ISBLANK($C133)),$S133 + COUNTIF(Tab!$D:$D,$R133) - 1,"")</f>
        <v/>
      </c>
      <c r="U133" s="24" t="str">
        <f t="shared" si="1"/>
        <v/>
      </c>
      <c r="W133" s="24" t="str">
        <f t="shared" si="6"/>
        <v/>
      </c>
      <c r="X133" s="24" t="str">
        <f ca="1">IF(NOT(ISBLANK($D133)),MATCH($W133,INDIRECT(CONCATENATE("Tab!$H$1:$H$",COUNTA(Tab!$J:$J))),0),"")</f>
        <v/>
      </c>
      <c r="Y133" s="24" t="str">
        <f>IF(NOT(ISBLANK($D133)),$X133 + COUNTIF(Tab!$H:$H,$W133) - 1,"")</f>
        <v/>
      </c>
      <c r="Z133" s="24" t="str">
        <f t="shared" si="2"/>
        <v/>
      </c>
      <c r="AB133" s="24" t="str">
        <f t="shared" si="7"/>
        <v/>
      </c>
      <c r="AC133" s="24" t="str">
        <f ca="1">IF(NOT(ISBLANK($E133)),MATCH($AB133,INDIRECT(CONCATENATE("Tab!$L$1:$L$",COUNTA(Tab!$N:$N))),0),"")</f>
        <v/>
      </c>
      <c r="AD133" s="24" t="str">
        <f>IF(NOT(ISBLANK($E133)),$AC133 + COUNTIF(Tab!$L:$L,$AB133) - 1,"")</f>
        <v/>
      </c>
      <c r="AE133" s="24" t="str">
        <f t="shared" si="3"/>
        <v/>
      </c>
      <c r="AF133" s="24" t="str">
        <f t="shared" si="8"/>
        <v/>
      </c>
      <c r="AG133" s="24" t="str">
        <f ca="1">IF(NOT(ISBLANK($F133)),MATCH($AF133,INDIRECT(CONCATENATE("Tab!$M$2:$M$",COUNTA(Tab!$M:$M))),0),"")</f>
        <v/>
      </c>
      <c r="AI133" s="24" t="str">
        <f ca="1">IF(NOT(ISBLANK($F133)),MATCH($AF133,INDIRECT(CONCATENATE("Tab!$Q$1:$Q$",COUNTA(Tab!$S:$S))),0),"")</f>
        <v/>
      </c>
      <c r="AJ133" s="24" t="str">
        <f>IF(NOT(ISBLANK($F133)),$AI133 + COUNTIF(Tab!$Q:$Q,$AF133) - 1,"")</f>
        <v/>
      </c>
      <c r="AK133" s="24" t="str">
        <f t="shared" si="4"/>
        <v/>
      </c>
      <c r="AM133" s="24" t="str">
        <f t="shared" si="9"/>
        <v/>
      </c>
      <c r="AN133" s="24" t="str">
        <f ca="1">IF(NOT(ISBLANK($H133)),MATCH($AM133,INDIRECT(CONCATENATE("Tab!$R$2:$R$",COUNTA(Tab!$S:$S))),0),"")</f>
        <v/>
      </c>
      <c r="AP133" s="24" t="str">
        <f t="shared" si="10"/>
        <v/>
      </c>
      <c r="AQ133" s="24" t="str">
        <f t="shared" si="11"/>
        <v/>
      </c>
      <c r="AR133" s="24" t="str">
        <f t="shared" si="12"/>
        <v/>
      </c>
      <c r="AS133" s="24" t="str">
        <f t="shared" si="13"/>
        <v/>
      </c>
    </row>
    <row r="134" spans="2:45" s="24" customFormat="1" ht="15.6" x14ac:dyDescent="0.3">
      <c r="B134" s="23">
        <v>118</v>
      </c>
      <c r="C134" s="34"/>
      <c r="D134" s="28"/>
      <c r="E134" s="28"/>
      <c r="F134" s="28"/>
      <c r="G134" s="36" t="str">
        <f ca="1">IFERROR(OFFSET(Tab!$M$1,$AG134,2,1,1),"")</f>
        <v/>
      </c>
      <c r="H134" s="28"/>
      <c r="I134" s="37" t="str">
        <f ca="1">IF(COUNTIF($AP134:$AS134,"X")=0,IFERROR(OFFSET(Tab!$T$1,$AN134,0,1,1),""),0)</f>
        <v/>
      </c>
      <c r="J134" s="48"/>
      <c r="K134" s="49"/>
      <c r="L134" s="47"/>
      <c r="M134" s="39">
        <v>1</v>
      </c>
      <c r="N134" s="37">
        <f t="shared" ca="1" si="0"/>
        <v>0</v>
      </c>
      <c r="O134" s="43">
        <v>0</v>
      </c>
      <c r="R134" s="24" t="str">
        <f t="shared" si="5"/>
        <v/>
      </c>
      <c r="S134" s="24" t="str">
        <f ca="1">IF(NOT(ISBLANK($C134)),MATCH($R134,INDIRECT(CONCATENATE("Tab!$D$1:$D$",COUNTA(Tab!$F:$F))),0),"")</f>
        <v/>
      </c>
      <c r="T134" s="24" t="str">
        <f>IF(NOT(ISBLANK($C134)),$S134 + COUNTIF(Tab!$D:$D,$R134) - 1,"")</f>
        <v/>
      </c>
      <c r="U134" s="24" t="str">
        <f t="shared" si="1"/>
        <v/>
      </c>
      <c r="W134" s="24" t="str">
        <f t="shared" si="6"/>
        <v/>
      </c>
      <c r="X134" s="24" t="str">
        <f ca="1">IF(NOT(ISBLANK($D134)),MATCH($W134,INDIRECT(CONCATENATE("Tab!$H$1:$H$",COUNTA(Tab!$J:$J))),0),"")</f>
        <v/>
      </c>
      <c r="Y134" s="24" t="str">
        <f>IF(NOT(ISBLANK($D134)),$X134 + COUNTIF(Tab!$H:$H,$W134) - 1,"")</f>
        <v/>
      </c>
      <c r="Z134" s="24" t="str">
        <f t="shared" si="2"/>
        <v/>
      </c>
      <c r="AB134" s="24" t="str">
        <f t="shared" si="7"/>
        <v/>
      </c>
      <c r="AC134" s="24" t="str">
        <f ca="1">IF(NOT(ISBLANK($E134)),MATCH($AB134,INDIRECT(CONCATENATE("Tab!$L$1:$L$",COUNTA(Tab!$N:$N))),0),"")</f>
        <v/>
      </c>
      <c r="AD134" s="24" t="str">
        <f>IF(NOT(ISBLANK($E134)),$AC134 + COUNTIF(Tab!$L:$L,$AB134) - 1,"")</f>
        <v/>
      </c>
      <c r="AE134" s="24" t="str">
        <f t="shared" si="3"/>
        <v/>
      </c>
      <c r="AF134" s="24" t="str">
        <f t="shared" si="8"/>
        <v/>
      </c>
      <c r="AG134" s="24" t="str">
        <f ca="1">IF(NOT(ISBLANK($F134)),MATCH($AF134,INDIRECT(CONCATENATE("Tab!$M$2:$M$",COUNTA(Tab!$M:$M))),0),"")</f>
        <v/>
      </c>
      <c r="AI134" s="24" t="str">
        <f ca="1">IF(NOT(ISBLANK($F134)),MATCH($AF134,INDIRECT(CONCATENATE("Tab!$Q$1:$Q$",COUNTA(Tab!$S:$S))),0),"")</f>
        <v/>
      </c>
      <c r="AJ134" s="24" t="str">
        <f>IF(NOT(ISBLANK($F134)),$AI134 + COUNTIF(Tab!$Q:$Q,$AF134) - 1,"")</f>
        <v/>
      </c>
      <c r="AK134" s="24" t="str">
        <f t="shared" si="4"/>
        <v/>
      </c>
      <c r="AM134" s="24" t="str">
        <f t="shared" si="9"/>
        <v/>
      </c>
      <c r="AN134" s="24" t="str">
        <f ca="1">IF(NOT(ISBLANK($H134)),MATCH($AM134,INDIRECT(CONCATENATE("Tab!$R$2:$R$",COUNTA(Tab!$S:$S))),0),"")</f>
        <v/>
      </c>
      <c r="AP134" s="24" t="str">
        <f t="shared" si="10"/>
        <v/>
      </c>
      <c r="AQ134" s="24" t="str">
        <f t="shared" si="11"/>
        <v/>
      </c>
      <c r="AR134" s="24" t="str">
        <f t="shared" si="12"/>
        <v/>
      </c>
      <c r="AS134" s="24" t="str">
        <f t="shared" si="13"/>
        <v/>
      </c>
    </row>
    <row r="135" spans="2:45" s="24" customFormat="1" ht="15.6" x14ac:dyDescent="0.3">
      <c r="B135" s="23">
        <v>119</v>
      </c>
      <c r="C135" s="34"/>
      <c r="D135" s="28"/>
      <c r="E135" s="28"/>
      <c r="F135" s="28"/>
      <c r="G135" s="36" t="str">
        <f ca="1">IFERROR(OFFSET(Tab!$M$1,$AG135,2,1,1),"")</f>
        <v/>
      </c>
      <c r="H135" s="28"/>
      <c r="I135" s="37" t="str">
        <f ca="1">IF(COUNTIF($AP135:$AS135,"X")=0,IFERROR(OFFSET(Tab!$T$1,$AN135,0,1,1),""),0)</f>
        <v/>
      </c>
      <c r="J135" s="48"/>
      <c r="K135" s="49"/>
      <c r="L135" s="47"/>
      <c r="M135" s="39">
        <v>1</v>
      </c>
      <c r="N135" s="37">
        <f t="shared" ca="1" si="0"/>
        <v>0</v>
      </c>
      <c r="O135" s="43">
        <v>0</v>
      </c>
      <c r="R135" s="24" t="str">
        <f t="shared" si="5"/>
        <v/>
      </c>
      <c r="S135" s="24" t="str">
        <f ca="1">IF(NOT(ISBLANK($C135)),MATCH($R135,INDIRECT(CONCATENATE("Tab!$D$1:$D$",COUNTA(Tab!$F:$F))),0),"")</f>
        <v/>
      </c>
      <c r="T135" s="24" t="str">
        <f>IF(NOT(ISBLANK($C135)),$S135 + COUNTIF(Tab!$D:$D,$R135) - 1,"")</f>
        <v/>
      </c>
      <c r="U135" s="24" t="str">
        <f t="shared" si="1"/>
        <v/>
      </c>
      <c r="W135" s="24" t="str">
        <f t="shared" si="6"/>
        <v/>
      </c>
      <c r="X135" s="24" t="str">
        <f ca="1">IF(NOT(ISBLANK($D135)),MATCH($W135,INDIRECT(CONCATENATE("Tab!$H$1:$H$",COUNTA(Tab!$J:$J))),0),"")</f>
        <v/>
      </c>
      <c r="Y135" s="24" t="str">
        <f>IF(NOT(ISBLANK($D135)),$X135 + COUNTIF(Tab!$H:$H,$W135) - 1,"")</f>
        <v/>
      </c>
      <c r="Z135" s="24" t="str">
        <f t="shared" si="2"/>
        <v/>
      </c>
      <c r="AB135" s="24" t="str">
        <f t="shared" si="7"/>
        <v/>
      </c>
      <c r="AC135" s="24" t="str">
        <f ca="1">IF(NOT(ISBLANK($E135)),MATCH($AB135,INDIRECT(CONCATENATE("Tab!$L$1:$L$",COUNTA(Tab!$N:$N))),0),"")</f>
        <v/>
      </c>
      <c r="AD135" s="24" t="str">
        <f>IF(NOT(ISBLANK($E135)),$AC135 + COUNTIF(Tab!$L:$L,$AB135) - 1,"")</f>
        <v/>
      </c>
      <c r="AE135" s="24" t="str">
        <f t="shared" si="3"/>
        <v/>
      </c>
      <c r="AF135" s="24" t="str">
        <f t="shared" si="8"/>
        <v/>
      </c>
      <c r="AG135" s="24" t="str">
        <f ca="1">IF(NOT(ISBLANK($F135)),MATCH($AF135,INDIRECT(CONCATENATE("Tab!$M$2:$M$",COUNTA(Tab!$M:$M))),0),"")</f>
        <v/>
      </c>
      <c r="AI135" s="24" t="str">
        <f ca="1">IF(NOT(ISBLANK($F135)),MATCH($AF135,INDIRECT(CONCATENATE("Tab!$Q$1:$Q$",COUNTA(Tab!$S:$S))),0),"")</f>
        <v/>
      </c>
      <c r="AJ135" s="24" t="str">
        <f>IF(NOT(ISBLANK($F135)),$AI135 + COUNTIF(Tab!$Q:$Q,$AF135) - 1,"")</f>
        <v/>
      </c>
      <c r="AK135" s="24" t="str">
        <f t="shared" si="4"/>
        <v/>
      </c>
      <c r="AM135" s="24" t="str">
        <f t="shared" si="9"/>
        <v/>
      </c>
      <c r="AN135" s="24" t="str">
        <f ca="1">IF(NOT(ISBLANK($H135)),MATCH($AM135,INDIRECT(CONCATENATE("Tab!$R$2:$R$",COUNTA(Tab!$S:$S))),0),"")</f>
        <v/>
      </c>
      <c r="AP135" s="24" t="str">
        <f t="shared" si="10"/>
        <v/>
      </c>
      <c r="AQ135" s="24" t="str">
        <f t="shared" si="11"/>
        <v/>
      </c>
      <c r="AR135" s="24" t="str">
        <f t="shared" si="12"/>
        <v/>
      </c>
      <c r="AS135" s="24" t="str">
        <f t="shared" si="13"/>
        <v/>
      </c>
    </row>
    <row r="136" spans="2:45" s="24" customFormat="1" ht="15.6" x14ac:dyDescent="0.3">
      <c r="B136" s="23">
        <v>120</v>
      </c>
      <c r="C136" s="34"/>
      <c r="D136" s="28"/>
      <c r="E136" s="28"/>
      <c r="F136" s="28"/>
      <c r="G136" s="36" t="str">
        <f ca="1">IFERROR(OFFSET(Tab!$M$1,$AG136,2,1,1),"")</f>
        <v/>
      </c>
      <c r="H136" s="28"/>
      <c r="I136" s="37" t="str">
        <f ca="1">IF(COUNTIF($AP136:$AS136,"X")=0,IFERROR(OFFSET(Tab!$T$1,$AN136,0,1,1),""),0)</f>
        <v/>
      </c>
      <c r="J136" s="48"/>
      <c r="K136" s="49"/>
      <c r="L136" s="47"/>
      <c r="M136" s="39">
        <v>1</v>
      </c>
      <c r="N136" s="37">
        <f t="shared" ca="1" si="0"/>
        <v>0</v>
      </c>
      <c r="O136" s="43">
        <v>0</v>
      </c>
      <c r="R136" s="24" t="str">
        <f t="shared" si="5"/>
        <v/>
      </c>
      <c r="S136" s="24" t="str">
        <f ca="1">IF(NOT(ISBLANK($C136)),MATCH($R136,INDIRECT(CONCATENATE("Tab!$D$1:$D$",COUNTA(Tab!$F:$F))),0),"")</f>
        <v/>
      </c>
      <c r="T136" s="24" t="str">
        <f>IF(NOT(ISBLANK($C136)),$S136 + COUNTIF(Tab!$D:$D,$R136) - 1,"")</f>
        <v/>
      </c>
      <c r="U136" s="24" t="str">
        <f t="shared" si="1"/>
        <v/>
      </c>
      <c r="W136" s="24" t="str">
        <f t="shared" si="6"/>
        <v/>
      </c>
      <c r="X136" s="24" t="str">
        <f ca="1">IF(NOT(ISBLANK($D136)),MATCH($W136,INDIRECT(CONCATENATE("Tab!$H$1:$H$",COUNTA(Tab!$J:$J))),0),"")</f>
        <v/>
      </c>
      <c r="Y136" s="24" t="str">
        <f>IF(NOT(ISBLANK($D136)),$X136 + COUNTIF(Tab!$H:$H,$W136) - 1,"")</f>
        <v/>
      </c>
      <c r="Z136" s="24" t="str">
        <f t="shared" si="2"/>
        <v/>
      </c>
      <c r="AB136" s="24" t="str">
        <f t="shared" si="7"/>
        <v/>
      </c>
      <c r="AC136" s="24" t="str">
        <f ca="1">IF(NOT(ISBLANK($E136)),MATCH($AB136,INDIRECT(CONCATENATE("Tab!$L$1:$L$",COUNTA(Tab!$N:$N))),0),"")</f>
        <v/>
      </c>
      <c r="AD136" s="24" t="str">
        <f>IF(NOT(ISBLANK($E136)),$AC136 + COUNTIF(Tab!$L:$L,$AB136) - 1,"")</f>
        <v/>
      </c>
      <c r="AE136" s="24" t="str">
        <f t="shared" si="3"/>
        <v/>
      </c>
      <c r="AF136" s="24" t="str">
        <f t="shared" si="8"/>
        <v/>
      </c>
      <c r="AG136" s="24" t="str">
        <f ca="1">IF(NOT(ISBLANK($F136)),MATCH($AF136,INDIRECT(CONCATENATE("Tab!$M$2:$M$",COUNTA(Tab!$M:$M))),0),"")</f>
        <v/>
      </c>
      <c r="AI136" s="24" t="str">
        <f ca="1">IF(NOT(ISBLANK($F136)),MATCH($AF136,INDIRECT(CONCATENATE("Tab!$Q$1:$Q$",COUNTA(Tab!$S:$S))),0),"")</f>
        <v/>
      </c>
      <c r="AJ136" s="24" t="str">
        <f>IF(NOT(ISBLANK($F136)),$AI136 + COUNTIF(Tab!$Q:$Q,$AF136) - 1,"")</f>
        <v/>
      </c>
      <c r="AK136" s="24" t="str">
        <f t="shared" si="4"/>
        <v/>
      </c>
      <c r="AM136" s="24" t="str">
        <f t="shared" si="9"/>
        <v/>
      </c>
      <c r="AN136" s="24" t="str">
        <f ca="1">IF(NOT(ISBLANK($H136)),MATCH($AM136,INDIRECT(CONCATENATE("Tab!$R$2:$R$",COUNTA(Tab!$S:$S))),0),"")</f>
        <v/>
      </c>
      <c r="AP136" s="24" t="str">
        <f t="shared" si="10"/>
        <v/>
      </c>
      <c r="AQ136" s="24" t="str">
        <f t="shared" si="11"/>
        <v/>
      </c>
      <c r="AR136" s="24" t="str">
        <f t="shared" si="12"/>
        <v/>
      </c>
      <c r="AS136" s="24" t="str">
        <f t="shared" si="13"/>
        <v/>
      </c>
    </row>
    <row r="137" spans="2:45" s="24" customFormat="1" ht="15.6" x14ac:dyDescent="0.3">
      <c r="B137" s="23">
        <v>121</v>
      </c>
      <c r="C137" s="34"/>
      <c r="D137" s="28"/>
      <c r="E137" s="28"/>
      <c r="F137" s="28"/>
      <c r="G137" s="36" t="str">
        <f ca="1">IFERROR(OFFSET(Tab!$M$1,$AG137,2,1,1),"")</f>
        <v/>
      </c>
      <c r="H137" s="28"/>
      <c r="I137" s="37" t="str">
        <f ca="1">IF(COUNTIF($AP137:$AS137,"X")=0,IFERROR(OFFSET(Tab!$T$1,$AN137,0,1,1),""),0)</f>
        <v/>
      </c>
      <c r="J137" s="48"/>
      <c r="K137" s="49"/>
      <c r="L137" s="47"/>
      <c r="M137" s="39">
        <v>1</v>
      </c>
      <c r="N137" s="37">
        <f t="shared" ca="1" si="0"/>
        <v>0</v>
      </c>
      <c r="O137" s="43">
        <v>0</v>
      </c>
      <c r="R137" s="24" t="str">
        <f t="shared" si="5"/>
        <v/>
      </c>
      <c r="S137" s="24" t="str">
        <f ca="1">IF(NOT(ISBLANK($C137)),MATCH($R137,INDIRECT(CONCATENATE("Tab!$D$1:$D$",COUNTA(Tab!$F:$F))),0),"")</f>
        <v/>
      </c>
      <c r="T137" s="24" t="str">
        <f>IF(NOT(ISBLANK($C137)),$S137 + COUNTIF(Tab!$D:$D,$R137) - 1,"")</f>
        <v/>
      </c>
      <c r="U137" s="24" t="str">
        <f t="shared" si="1"/>
        <v/>
      </c>
      <c r="W137" s="24" t="str">
        <f t="shared" si="6"/>
        <v/>
      </c>
      <c r="X137" s="24" t="str">
        <f ca="1">IF(NOT(ISBLANK($D137)),MATCH($W137,INDIRECT(CONCATENATE("Tab!$H$1:$H$",COUNTA(Tab!$J:$J))),0),"")</f>
        <v/>
      </c>
      <c r="Y137" s="24" t="str">
        <f>IF(NOT(ISBLANK($D137)),$X137 + COUNTIF(Tab!$H:$H,$W137) - 1,"")</f>
        <v/>
      </c>
      <c r="Z137" s="24" t="str">
        <f t="shared" si="2"/>
        <v/>
      </c>
      <c r="AB137" s="24" t="str">
        <f t="shared" si="7"/>
        <v/>
      </c>
      <c r="AC137" s="24" t="str">
        <f ca="1">IF(NOT(ISBLANK($E137)),MATCH($AB137,INDIRECT(CONCATENATE("Tab!$L$1:$L$",COUNTA(Tab!$N:$N))),0),"")</f>
        <v/>
      </c>
      <c r="AD137" s="24" t="str">
        <f>IF(NOT(ISBLANK($E137)),$AC137 + COUNTIF(Tab!$L:$L,$AB137) - 1,"")</f>
        <v/>
      </c>
      <c r="AE137" s="24" t="str">
        <f t="shared" si="3"/>
        <v/>
      </c>
      <c r="AF137" s="24" t="str">
        <f t="shared" si="8"/>
        <v/>
      </c>
      <c r="AG137" s="24" t="str">
        <f ca="1">IF(NOT(ISBLANK($F137)),MATCH($AF137,INDIRECT(CONCATENATE("Tab!$M$2:$M$",COUNTA(Tab!$M:$M))),0),"")</f>
        <v/>
      </c>
      <c r="AI137" s="24" t="str">
        <f ca="1">IF(NOT(ISBLANK($F137)),MATCH($AF137,INDIRECT(CONCATENATE("Tab!$Q$1:$Q$",COUNTA(Tab!$S:$S))),0),"")</f>
        <v/>
      </c>
      <c r="AJ137" s="24" t="str">
        <f>IF(NOT(ISBLANK($F137)),$AI137 + COUNTIF(Tab!$Q:$Q,$AF137) - 1,"")</f>
        <v/>
      </c>
      <c r="AK137" s="24" t="str">
        <f t="shared" si="4"/>
        <v/>
      </c>
      <c r="AM137" s="24" t="str">
        <f t="shared" si="9"/>
        <v/>
      </c>
      <c r="AN137" s="24" t="str">
        <f ca="1">IF(NOT(ISBLANK($H137)),MATCH($AM137,INDIRECT(CONCATENATE("Tab!$R$2:$R$",COUNTA(Tab!$S:$S))),0),"")</f>
        <v/>
      </c>
      <c r="AP137" s="24" t="str">
        <f t="shared" si="10"/>
        <v/>
      </c>
      <c r="AQ137" s="24" t="str">
        <f t="shared" si="11"/>
        <v/>
      </c>
      <c r="AR137" s="24" t="str">
        <f t="shared" si="12"/>
        <v/>
      </c>
      <c r="AS137" s="24" t="str">
        <f t="shared" si="13"/>
        <v/>
      </c>
    </row>
    <row r="138" spans="2:45" s="24" customFormat="1" ht="15.6" x14ac:dyDescent="0.3">
      <c r="B138" s="23">
        <v>122</v>
      </c>
      <c r="C138" s="27"/>
      <c r="D138" s="28"/>
      <c r="E138" s="28"/>
      <c r="F138" s="28"/>
      <c r="G138" s="36" t="str">
        <f ca="1">IFERROR(OFFSET(Tab!$M$1,$AG138,2,1,1),"")</f>
        <v/>
      </c>
      <c r="H138" s="28"/>
      <c r="I138" s="37" t="str">
        <f ca="1">IF(COUNTIF($AP138:$AS138,"X")=0,IFERROR(OFFSET(Tab!$T$1,$AN138,0,1,1),""),0)</f>
        <v/>
      </c>
      <c r="J138" s="48"/>
      <c r="K138" s="49"/>
      <c r="L138" s="47"/>
      <c r="M138" s="39">
        <v>1</v>
      </c>
      <c r="N138" s="37">
        <f t="shared" ca="1" si="0"/>
        <v>0</v>
      </c>
      <c r="O138" s="43">
        <v>0</v>
      </c>
      <c r="R138" s="24" t="str">
        <f t="shared" si="5"/>
        <v/>
      </c>
      <c r="S138" s="24" t="str">
        <f ca="1">IF(NOT(ISBLANK($C138)),MATCH($R138,INDIRECT(CONCATENATE("Tab!$D$1:$D$",COUNTA(Tab!$F:$F))),0),"")</f>
        <v/>
      </c>
      <c r="T138" s="24" t="str">
        <f>IF(NOT(ISBLANK($C138)),$S138 + COUNTIF(Tab!$D:$D,$R138) - 1,"")</f>
        <v/>
      </c>
      <c r="U138" s="24" t="str">
        <f t="shared" si="1"/>
        <v/>
      </c>
      <c r="W138" s="24" t="str">
        <f t="shared" si="6"/>
        <v/>
      </c>
      <c r="X138" s="24" t="str">
        <f ca="1">IF(NOT(ISBLANK($D138)),MATCH($W138,INDIRECT(CONCATENATE("Tab!$H$1:$H$",COUNTA(Tab!$J:$J))),0),"")</f>
        <v/>
      </c>
      <c r="Y138" s="24" t="str">
        <f>IF(NOT(ISBLANK($D138)),$X138 + COUNTIF(Tab!$H:$H,$W138) - 1,"")</f>
        <v/>
      </c>
      <c r="Z138" s="24" t="str">
        <f t="shared" si="2"/>
        <v/>
      </c>
      <c r="AB138" s="24" t="str">
        <f t="shared" si="7"/>
        <v/>
      </c>
      <c r="AC138" s="24" t="str">
        <f ca="1">IF(NOT(ISBLANK($E138)),MATCH($AB138,INDIRECT(CONCATENATE("Tab!$L$1:$L$",COUNTA(Tab!$N:$N))),0),"")</f>
        <v/>
      </c>
      <c r="AD138" s="24" t="str">
        <f>IF(NOT(ISBLANK($E138)),$AC138 + COUNTIF(Tab!$L:$L,$AB138) - 1,"")</f>
        <v/>
      </c>
      <c r="AE138" s="24" t="str">
        <f t="shared" si="3"/>
        <v/>
      </c>
      <c r="AF138" s="24" t="str">
        <f t="shared" si="8"/>
        <v/>
      </c>
      <c r="AG138" s="24" t="str">
        <f ca="1">IF(NOT(ISBLANK($F138)),MATCH($AF138,INDIRECT(CONCATENATE("Tab!$M$2:$M$",COUNTA(Tab!$M:$M))),0),"")</f>
        <v/>
      </c>
      <c r="AI138" s="24" t="str">
        <f ca="1">IF(NOT(ISBLANK($F138)),MATCH($AF138,INDIRECT(CONCATENATE("Tab!$Q$1:$Q$",COUNTA(Tab!$Q:$Q))),0),"")</f>
        <v/>
      </c>
      <c r="AJ138" s="24" t="str">
        <f>IF(NOT(ISBLANK($F138)),$AI138 + COUNTIF(Tab!$Q:$Q,$AF138) - 1,"")</f>
        <v/>
      </c>
      <c r="AK138" s="24" t="str">
        <f t="shared" si="4"/>
        <v/>
      </c>
      <c r="AM138" s="24" t="str">
        <f t="shared" si="9"/>
        <v/>
      </c>
      <c r="AN138" s="24" t="str">
        <f ca="1">IF(NOT(ISBLANK($H138)),MATCH($AM138,INDIRECT(CONCATENATE("Tab!$R$2:$R$",COUNTA(Tab!$R:$R))),0),"")</f>
        <v/>
      </c>
      <c r="AP138" s="24" t="str">
        <f t="shared" si="10"/>
        <v/>
      </c>
      <c r="AQ138" s="24" t="str">
        <f t="shared" si="11"/>
        <v/>
      </c>
      <c r="AR138" s="24" t="str">
        <f t="shared" si="12"/>
        <v/>
      </c>
      <c r="AS138" s="24" t="str">
        <f t="shared" si="13"/>
        <v/>
      </c>
    </row>
    <row r="139" spans="2:45" s="24" customFormat="1" ht="15.6" x14ac:dyDescent="0.3">
      <c r="B139" s="23">
        <v>123</v>
      </c>
      <c r="C139" s="27"/>
      <c r="D139" s="28"/>
      <c r="E139" s="28"/>
      <c r="F139" s="28"/>
      <c r="G139" s="36" t="str">
        <f ca="1">IFERROR(OFFSET(Tab!$M$1,$AG139,2,1,1),"")</f>
        <v/>
      </c>
      <c r="H139" s="28"/>
      <c r="I139" s="37" t="str">
        <f ca="1">IF(COUNTIF($AP139:$AS139,"X")=0,IFERROR(OFFSET(Tab!$T$1,$AN139,0,1,1),""),0)</f>
        <v/>
      </c>
      <c r="J139" s="48"/>
      <c r="K139" s="49"/>
      <c r="L139" s="47"/>
      <c r="M139" s="39">
        <v>1</v>
      </c>
      <c r="N139" s="37">
        <f t="shared" ca="1" si="0"/>
        <v>0</v>
      </c>
      <c r="O139" s="43">
        <v>0</v>
      </c>
      <c r="R139" s="24" t="str">
        <f t="shared" si="5"/>
        <v/>
      </c>
      <c r="S139" s="24" t="str">
        <f ca="1">IF(NOT(ISBLANK($C139)),MATCH($R139,INDIRECT(CONCATENATE("Tab!$D$1:$D$",COUNTA(Tab!$F:$F))),0),"")</f>
        <v/>
      </c>
      <c r="T139" s="24" t="str">
        <f>IF(NOT(ISBLANK($C139)),$S139 + COUNTIF(Tab!$D:$D,$R139) - 1,"")</f>
        <v/>
      </c>
      <c r="U139" s="24" t="str">
        <f t="shared" si="1"/>
        <v/>
      </c>
      <c r="W139" s="24" t="str">
        <f t="shared" si="6"/>
        <v/>
      </c>
      <c r="X139" s="24" t="str">
        <f ca="1">IF(NOT(ISBLANK($D139)),MATCH($W139,INDIRECT(CONCATENATE("Tab!$H$1:$H$",COUNTA(Tab!$J:$J))),0),"")</f>
        <v/>
      </c>
      <c r="Y139" s="24" t="str">
        <f>IF(NOT(ISBLANK($D139)),$X139 + COUNTIF(Tab!$H:$H,$W139) - 1,"")</f>
        <v/>
      </c>
      <c r="Z139" s="24" t="str">
        <f t="shared" si="2"/>
        <v/>
      </c>
      <c r="AB139" s="24" t="str">
        <f t="shared" si="7"/>
        <v/>
      </c>
      <c r="AC139" s="24" t="str">
        <f ca="1">IF(NOT(ISBLANK($E139)),MATCH($AB139,INDIRECT(CONCATENATE("Tab!$L$1:$L$",COUNTA(Tab!$N:$N))),0),"")</f>
        <v/>
      </c>
      <c r="AD139" s="24" t="str">
        <f>IF(NOT(ISBLANK($E139)),$AC139 + COUNTIF(Tab!$L:$L,$AB139) - 1,"")</f>
        <v/>
      </c>
      <c r="AE139" s="24" t="str">
        <f t="shared" si="3"/>
        <v/>
      </c>
      <c r="AF139" s="24" t="str">
        <f t="shared" si="8"/>
        <v/>
      </c>
      <c r="AG139" s="24" t="str">
        <f ca="1">IF(NOT(ISBLANK($F139)),MATCH($AF139,INDIRECT(CONCATENATE("Tab!$M$2:$M$",COUNTA(Tab!$M:$M))),0),"")</f>
        <v/>
      </c>
      <c r="AI139" s="24" t="str">
        <f ca="1">IF(NOT(ISBLANK($F139)),MATCH($AF139,INDIRECT(CONCATENATE("Tab!$Q$1:$Q$",COUNTA(Tab!$Q:$Q))),0),"")</f>
        <v/>
      </c>
      <c r="AJ139" s="24" t="str">
        <f>IF(NOT(ISBLANK($F139)),$AI139 + COUNTIF(Tab!$Q:$Q,$AF139) - 1,"")</f>
        <v/>
      </c>
      <c r="AK139" s="24" t="str">
        <f t="shared" si="4"/>
        <v/>
      </c>
      <c r="AM139" s="24" t="str">
        <f t="shared" si="9"/>
        <v/>
      </c>
      <c r="AN139" s="24" t="str">
        <f ca="1">IF(NOT(ISBLANK($H139)),MATCH($AM139,INDIRECT(CONCATENATE("Tab!$R$2:$R$",COUNTA(Tab!$R:$R))),0),"")</f>
        <v/>
      </c>
      <c r="AP139" s="24" t="str">
        <f t="shared" si="10"/>
        <v/>
      </c>
      <c r="AQ139" s="24" t="str">
        <f t="shared" si="11"/>
        <v/>
      </c>
      <c r="AR139" s="24" t="str">
        <f t="shared" si="12"/>
        <v/>
      </c>
      <c r="AS139" s="24" t="str">
        <f t="shared" si="13"/>
        <v/>
      </c>
    </row>
    <row r="140" spans="2:45" s="24" customFormat="1" ht="15.6" x14ac:dyDescent="0.3">
      <c r="B140" s="23">
        <v>124</v>
      </c>
      <c r="C140" s="27"/>
      <c r="D140" s="28"/>
      <c r="E140" s="28"/>
      <c r="F140" s="28"/>
      <c r="G140" s="36" t="str">
        <f ca="1">IFERROR(OFFSET(Tab!$M$1,$AG140,2,1,1),"")</f>
        <v/>
      </c>
      <c r="H140" s="28"/>
      <c r="I140" s="37" t="str">
        <f ca="1">IF(COUNTIF($AP140:$AS140,"X")=0,IFERROR(OFFSET(Tab!$T$1,$AN140,0,1,1),""),0)</f>
        <v/>
      </c>
      <c r="J140" s="48"/>
      <c r="K140" s="49"/>
      <c r="L140" s="47"/>
      <c r="M140" s="39">
        <v>1</v>
      </c>
      <c r="N140" s="37">
        <f t="shared" ca="1" si="0"/>
        <v>0</v>
      </c>
      <c r="O140" s="43">
        <v>0</v>
      </c>
      <c r="R140" s="24" t="str">
        <f t="shared" si="5"/>
        <v/>
      </c>
      <c r="S140" s="24" t="str">
        <f ca="1">IF(NOT(ISBLANK($C140)),MATCH($R140,INDIRECT(CONCATENATE("Tab!$D$1:$D$",COUNTA(Tab!$F:$F))),0),"")</f>
        <v/>
      </c>
      <c r="T140" s="24" t="str">
        <f>IF(NOT(ISBLANK($C140)),$S140 + COUNTIF(Tab!$D:$D,$R140) - 1,"")</f>
        <v/>
      </c>
      <c r="U140" s="24" t="str">
        <f t="shared" si="1"/>
        <v/>
      </c>
      <c r="W140" s="24" t="str">
        <f t="shared" si="6"/>
        <v/>
      </c>
      <c r="X140" s="24" t="str">
        <f ca="1">IF(NOT(ISBLANK($D140)),MATCH($W140,INDIRECT(CONCATENATE("Tab!$H$1:$H$",COUNTA(Tab!$J:$J))),0),"")</f>
        <v/>
      </c>
      <c r="Y140" s="24" t="str">
        <f>IF(NOT(ISBLANK($D140)),$X140 + COUNTIF(Tab!$H:$H,$W140) - 1,"")</f>
        <v/>
      </c>
      <c r="Z140" s="24" t="str">
        <f t="shared" si="2"/>
        <v/>
      </c>
      <c r="AB140" s="24" t="str">
        <f t="shared" si="7"/>
        <v/>
      </c>
      <c r="AC140" s="24" t="str">
        <f ca="1">IF(NOT(ISBLANK($E140)),MATCH($AB140,INDIRECT(CONCATENATE("Tab!$L$1:$L$",COUNTA(Tab!$N:$N))),0),"")</f>
        <v/>
      </c>
      <c r="AD140" s="24" t="str">
        <f>IF(NOT(ISBLANK($E140)),$AC140 + COUNTIF(Tab!$L:$L,$AB140) - 1,"")</f>
        <v/>
      </c>
      <c r="AE140" s="24" t="str">
        <f t="shared" si="3"/>
        <v/>
      </c>
      <c r="AF140" s="24" t="str">
        <f t="shared" si="8"/>
        <v/>
      </c>
      <c r="AG140" s="24" t="str">
        <f ca="1">IF(NOT(ISBLANK($F140)),MATCH($AF140,INDIRECT(CONCATENATE("Tab!$M$2:$M$",COUNTA(Tab!$M:$M))),0),"")</f>
        <v/>
      </c>
      <c r="AI140" s="24" t="str">
        <f ca="1">IF(NOT(ISBLANK($F140)),MATCH($AF140,INDIRECT(CONCATENATE("Tab!$Q$1:$Q$",COUNTA(Tab!$Q:$Q))),0),"")</f>
        <v/>
      </c>
      <c r="AJ140" s="24" t="str">
        <f>IF(NOT(ISBLANK($F140)),$AI140 + COUNTIF(Tab!$Q:$Q,$AF140) - 1,"")</f>
        <v/>
      </c>
      <c r="AK140" s="24" t="str">
        <f t="shared" si="4"/>
        <v/>
      </c>
      <c r="AM140" s="24" t="str">
        <f t="shared" si="9"/>
        <v/>
      </c>
      <c r="AN140" s="24" t="str">
        <f ca="1">IF(NOT(ISBLANK($H140)),MATCH($AM140,INDIRECT(CONCATENATE("Tab!$R$2:$R$",COUNTA(Tab!$R:$R))),0),"")</f>
        <v/>
      </c>
      <c r="AP140" s="24" t="str">
        <f t="shared" si="10"/>
        <v/>
      </c>
      <c r="AQ140" s="24" t="str">
        <f t="shared" si="11"/>
        <v/>
      </c>
      <c r="AR140" s="24" t="str">
        <f t="shared" si="12"/>
        <v/>
      </c>
      <c r="AS140" s="24" t="str">
        <f t="shared" si="13"/>
        <v/>
      </c>
    </row>
    <row r="141" spans="2:45" s="24" customFormat="1" ht="15.6" x14ac:dyDescent="0.3">
      <c r="B141" s="23">
        <v>125</v>
      </c>
      <c r="C141" s="27"/>
      <c r="D141" s="28"/>
      <c r="E141" s="28"/>
      <c r="F141" s="28"/>
      <c r="G141" s="36" t="str">
        <f ca="1">IFERROR(OFFSET(Tab!$M$1,$AG141,2,1,1),"")</f>
        <v/>
      </c>
      <c r="H141" s="28"/>
      <c r="I141" s="37" t="str">
        <f ca="1">IF(COUNTIF($AP141:$AS141,"X")=0,IFERROR(OFFSET(Tab!$T$1,$AN141,0,1,1),""),0)</f>
        <v/>
      </c>
      <c r="J141" s="48"/>
      <c r="K141" s="49"/>
      <c r="L141" s="47"/>
      <c r="M141" s="39">
        <v>1</v>
      </c>
      <c r="N141" s="37">
        <f t="shared" ca="1" si="0"/>
        <v>0</v>
      </c>
      <c r="O141" s="43">
        <v>0</v>
      </c>
      <c r="R141" s="24" t="str">
        <f t="shared" si="5"/>
        <v/>
      </c>
      <c r="S141" s="24" t="str">
        <f ca="1">IF(NOT(ISBLANK($C141)),MATCH($R141,INDIRECT(CONCATENATE("Tab!$D$1:$D$",COUNTA(Tab!$F:$F))),0),"")</f>
        <v/>
      </c>
      <c r="T141" s="24" t="str">
        <f>IF(NOT(ISBLANK($C141)),$S141 + COUNTIF(Tab!$D:$D,$R141) - 1,"")</f>
        <v/>
      </c>
      <c r="U141" s="24" t="str">
        <f t="shared" si="1"/>
        <v/>
      </c>
      <c r="W141" s="24" t="str">
        <f t="shared" si="6"/>
        <v/>
      </c>
      <c r="X141" s="24" t="str">
        <f ca="1">IF(NOT(ISBLANK($D141)),MATCH($W141,INDIRECT(CONCATENATE("Tab!$H$1:$H$",COUNTA(Tab!$J:$J))),0),"")</f>
        <v/>
      </c>
      <c r="Y141" s="24" t="str">
        <f>IF(NOT(ISBLANK($D141)),$X141 + COUNTIF(Tab!$H:$H,$W141) - 1,"")</f>
        <v/>
      </c>
      <c r="Z141" s="24" t="str">
        <f t="shared" si="2"/>
        <v/>
      </c>
      <c r="AB141" s="24" t="str">
        <f t="shared" si="7"/>
        <v/>
      </c>
      <c r="AC141" s="24" t="str">
        <f ca="1">IF(NOT(ISBLANK($E141)),MATCH($AB141,INDIRECT(CONCATENATE("Tab!$L$1:$L$",COUNTA(Tab!$N:$N))),0),"")</f>
        <v/>
      </c>
      <c r="AD141" s="24" t="str">
        <f>IF(NOT(ISBLANK($E141)),$AC141 + COUNTIF(Tab!$L:$L,$AB141) - 1,"")</f>
        <v/>
      </c>
      <c r="AE141" s="24" t="str">
        <f t="shared" si="3"/>
        <v/>
      </c>
      <c r="AF141" s="24" t="str">
        <f t="shared" si="8"/>
        <v/>
      </c>
      <c r="AG141" s="24" t="str">
        <f ca="1">IF(NOT(ISBLANK($F141)),MATCH($AF141,INDIRECT(CONCATENATE("Tab!$M$2:$M$",COUNTA(Tab!$M:$M))),0),"")</f>
        <v/>
      </c>
      <c r="AI141" s="24" t="str">
        <f ca="1">IF(NOT(ISBLANK($F141)),MATCH($AF141,INDIRECT(CONCATENATE("Tab!$Q$1:$Q$",COUNTA(Tab!$Q:$Q))),0),"")</f>
        <v/>
      </c>
      <c r="AJ141" s="24" t="str">
        <f>IF(NOT(ISBLANK($F141)),$AI141 + COUNTIF(Tab!$Q:$Q,$AF141) - 1,"")</f>
        <v/>
      </c>
      <c r="AK141" s="24" t="str">
        <f t="shared" si="4"/>
        <v/>
      </c>
      <c r="AM141" s="24" t="str">
        <f t="shared" si="9"/>
        <v/>
      </c>
      <c r="AN141" s="24" t="str">
        <f ca="1">IF(NOT(ISBLANK($H141)),MATCH($AM141,INDIRECT(CONCATENATE("Tab!$R$2:$R$",COUNTA(Tab!$R:$R))),0),"")</f>
        <v/>
      </c>
      <c r="AP141" s="24" t="str">
        <f t="shared" si="10"/>
        <v/>
      </c>
      <c r="AQ141" s="24" t="str">
        <f t="shared" si="11"/>
        <v/>
      </c>
      <c r="AR141" s="24" t="str">
        <f t="shared" si="12"/>
        <v/>
      </c>
      <c r="AS141" s="24" t="str">
        <f t="shared" si="13"/>
        <v/>
      </c>
    </row>
    <row r="142" spans="2:45" s="24" customFormat="1" ht="15.6" x14ac:dyDescent="0.3">
      <c r="B142" s="23">
        <v>126</v>
      </c>
      <c r="C142" s="27"/>
      <c r="D142" s="28"/>
      <c r="E142" s="28"/>
      <c r="F142" s="28"/>
      <c r="G142" s="36" t="str">
        <f ca="1">IFERROR(OFFSET(Tab!$M$1,$AG142,2,1,1),"")</f>
        <v/>
      </c>
      <c r="H142" s="28"/>
      <c r="I142" s="37" t="str">
        <f ca="1">IF(COUNTIF($AP142:$AS142,"X")=0,IFERROR(OFFSET(Tab!$T$1,$AN142,0,1,1),""),0)</f>
        <v/>
      </c>
      <c r="J142" s="48"/>
      <c r="K142" s="49"/>
      <c r="L142" s="47"/>
      <c r="M142" s="39">
        <v>1</v>
      </c>
      <c r="N142" s="37">
        <f t="shared" ca="1" si="0"/>
        <v>0</v>
      </c>
      <c r="O142" s="43">
        <v>0</v>
      </c>
      <c r="R142" s="24" t="str">
        <f t="shared" si="5"/>
        <v/>
      </c>
      <c r="S142" s="24" t="str">
        <f ca="1">IF(NOT(ISBLANK($C142)),MATCH($R142,INDIRECT(CONCATENATE("Tab!$D$1:$D$",COUNTA(Tab!$F:$F))),0),"")</f>
        <v/>
      </c>
      <c r="T142" s="24" t="str">
        <f>IF(NOT(ISBLANK($C142)),$S142 + COUNTIF(Tab!$D:$D,$R142) - 1,"")</f>
        <v/>
      </c>
      <c r="U142" s="24" t="str">
        <f t="shared" si="1"/>
        <v/>
      </c>
      <c r="W142" s="24" t="str">
        <f t="shared" si="6"/>
        <v/>
      </c>
      <c r="X142" s="24" t="str">
        <f ca="1">IF(NOT(ISBLANK($D142)),MATCH($W142,INDIRECT(CONCATENATE("Tab!$H$1:$H$",COUNTA(Tab!$J:$J))),0),"")</f>
        <v/>
      </c>
      <c r="Y142" s="24" t="str">
        <f>IF(NOT(ISBLANK($D142)),$X142 + COUNTIF(Tab!$H:$H,$W142) - 1,"")</f>
        <v/>
      </c>
      <c r="Z142" s="24" t="str">
        <f t="shared" si="2"/>
        <v/>
      </c>
      <c r="AB142" s="24" t="str">
        <f t="shared" si="7"/>
        <v/>
      </c>
      <c r="AC142" s="24" t="str">
        <f ca="1">IF(NOT(ISBLANK($E142)),MATCH($AB142,INDIRECT(CONCATENATE("Tab!$L$1:$L$",COUNTA(Tab!$N:$N))),0),"")</f>
        <v/>
      </c>
      <c r="AD142" s="24" t="str">
        <f>IF(NOT(ISBLANK($E142)),$AC142 + COUNTIF(Tab!$L:$L,$AB142) - 1,"")</f>
        <v/>
      </c>
      <c r="AE142" s="24" t="str">
        <f t="shared" si="3"/>
        <v/>
      </c>
      <c r="AF142" s="24" t="str">
        <f t="shared" si="8"/>
        <v/>
      </c>
      <c r="AG142" s="24" t="str">
        <f ca="1">IF(NOT(ISBLANK($F142)),MATCH($AF142,INDIRECT(CONCATENATE("Tab!$M$2:$M$",COUNTA(Tab!$M:$M))),0),"")</f>
        <v/>
      </c>
      <c r="AI142" s="24" t="str">
        <f ca="1">IF(NOT(ISBLANK($F142)),MATCH($AF142,INDIRECT(CONCATENATE("Tab!$Q$1:$Q$",COUNTA(Tab!$Q:$Q))),0),"")</f>
        <v/>
      </c>
      <c r="AJ142" s="24" t="str">
        <f>IF(NOT(ISBLANK($F142)),$AI142 + COUNTIF(Tab!$Q:$Q,$AF142) - 1,"")</f>
        <v/>
      </c>
      <c r="AK142" s="24" t="str">
        <f t="shared" si="4"/>
        <v/>
      </c>
      <c r="AM142" s="24" t="str">
        <f t="shared" si="9"/>
        <v/>
      </c>
      <c r="AN142" s="24" t="str">
        <f ca="1">IF(NOT(ISBLANK($H142)),MATCH($AM142,INDIRECT(CONCATENATE("Tab!$R$2:$R$",COUNTA(Tab!$R:$R))),0),"")</f>
        <v/>
      </c>
      <c r="AP142" s="24" t="str">
        <f t="shared" si="10"/>
        <v/>
      </c>
      <c r="AQ142" s="24" t="str">
        <f t="shared" si="11"/>
        <v/>
      </c>
      <c r="AR142" s="24" t="str">
        <f t="shared" si="12"/>
        <v/>
      </c>
      <c r="AS142" s="24" t="str">
        <f t="shared" si="13"/>
        <v/>
      </c>
    </row>
    <row r="143" spans="2:45" s="24" customFormat="1" ht="15.6" x14ac:dyDescent="0.3">
      <c r="B143" s="23">
        <v>127</v>
      </c>
      <c r="C143" s="27"/>
      <c r="D143" s="28"/>
      <c r="E143" s="28"/>
      <c r="F143" s="28"/>
      <c r="G143" s="36" t="str">
        <f ca="1">IFERROR(OFFSET(Tab!$M$1,$AG143,2,1,1),"")</f>
        <v/>
      </c>
      <c r="H143" s="28"/>
      <c r="I143" s="37" t="str">
        <f ca="1">IF(COUNTIF($AP143:$AS143,"X")=0,IFERROR(OFFSET(Tab!$T$1,$AN143,0,1,1),""),0)</f>
        <v/>
      </c>
      <c r="J143" s="48"/>
      <c r="K143" s="49"/>
      <c r="L143" s="47"/>
      <c r="M143" s="39">
        <v>1</v>
      </c>
      <c r="N143" s="37">
        <f t="shared" ca="1" si="0"/>
        <v>0</v>
      </c>
      <c r="O143" s="43">
        <v>0</v>
      </c>
      <c r="R143" s="24" t="str">
        <f t="shared" si="5"/>
        <v/>
      </c>
      <c r="S143" s="24" t="str">
        <f ca="1">IF(NOT(ISBLANK($C143)),MATCH($R143,INDIRECT(CONCATENATE("Tab!$D$1:$D$",COUNTA(Tab!$F:$F))),0),"")</f>
        <v/>
      </c>
      <c r="T143" s="24" t="str">
        <f>IF(NOT(ISBLANK($C143)),$S143 + COUNTIF(Tab!$D:$D,$R143) - 1,"")</f>
        <v/>
      </c>
      <c r="U143" s="24" t="str">
        <f t="shared" si="1"/>
        <v/>
      </c>
      <c r="W143" s="24" t="str">
        <f t="shared" si="6"/>
        <v/>
      </c>
      <c r="X143" s="24" t="str">
        <f ca="1">IF(NOT(ISBLANK($D143)),MATCH($W143,INDIRECT(CONCATENATE("Tab!$H$1:$H$",COUNTA(Tab!$J:$J))),0),"")</f>
        <v/>
      </c>
      <c r="Y143" s="24" t="str">
        <f>IF(NOT(ISBLANK($D143)),$X143 + COUNTIF(Tab!$H:$H,$W143) - 1,"")</f>
        <v/>
      </c>
      <c r="Z143" s="24" t="str">
        <f t="shared" si="2"/>
        <v/>
      </c>
      <c r="AB143" s="24" t="str">
        <f t="shared" si="7"/>
        <v/>
      </c>
      <c r="AC143" s="24" t="str">
        <f ca="1">IF(NOT(ISBLANK($E143)),MATCH($AB143,INDIRECT(CONCATENATE("Tab!$L$1:$L$",COUNTA(Tab!$N:$N))),0),"")</f>
        <v/>
      </c>
      <c r="AD143" s="24" t="str">
        <f>IF(NOT(ISBLANK($E143)),$AC143 + COUNTIF(Tab!$L:$L,$AB143) - 1,"")</f>
        <v/>
      </c>
      <c r="AE143" s="24" t="str">
        <f t="shared" si="3"/>
        <v/>
      </c>
      <c r="AF143" s="24" t="str">
        <f t="shared" si="8"/>
        <v/>
      </c>
      <c r="AG143" s="24" t="str">
        <f ca="1">IF(NOT(ISBLANK($F143)),MATCH($AF143,INDIRECT(CONCATENATE("Tab!$M$2:$M$",COUNTA(Tab!$M:$M))),0),"")</f>
        <v/>
      </c>
      <c r="AI143" s="24" t="str">
        <f ca="1">IF(NOT(ISBLANK($F143)),MATCH($AF143,INDIRECT(CONCATENATE("Tab!$Q$1:$Q$",COUNTA(Tab!$Q:$Q))),0),"")</f>
        <v/>
      </c>
      <c r="AJ143" s="24" t="str">
        <f>IF(NOT(ISBLANK($F143)),$AI143 + COUNTIF(Tab!$Q:$Q,$AF143) - 1,"")</f>
        <v/>
      </c>
      <c r="AK143" s="24" t="str">
        <f t="shared" si="4"/>
        <v/>
      </c>
      <c r="AM143" s="24" t="str">
        <f t="shared" si="9"/>
        <v/>
      </c>
      <c r="AN143" s="24" t="str">
        <f ca="1">IF(NOT(ISBLANK($H143)),MATCH($AM143,INDIRECT(CONCATENATE("Tab!$R$2:$R$",COUNTA(Tab!$R:$R))),0),"")</f>
        <v/>
      </c>
      <c r="AP143" s="24" t="str">
        <f t="shared" si="10"/>
        <v/>
      </c>
      <c r="AQ143" s="24" t="str">
        <f t="shared" si="11"/>
        <v/>
      </c>
      <c r="AR143" s="24" t="str">
        <f t="shared" si="12"/>
        <v/>
      </c>
      <c r="AS143" s="24" t="str">
        <f t="shared" si="13"/>
        <v/>
      </c>
    </row>
    <row r="144" spans="2:45" s="24" customFormat="1" ht="15.6" x14ac:dyDescent="0.3">
      <c r="B144" s="23">
        <v>128</v>
      </c>
      <c r="C144" s="27"/>
      <c r="D144" s="28"/>
      <c r="E144" s="28"/>
      <c r="F144" s="28"/>
      <c r="G144" s="36" t="str">
        <f ca="1">IFERROR(OFFSET(Tab!$M$1,$AG144,2,1,1),"")</f>
        <v/>
      </c>
      <c r="H144" s="28"/>
      <c r="I144" s="37" t="str">
        <f ca="1">IF(COUNTIF($AP144:$AS144,"X")=0,IFERROR(OFFSET(Tab!$T$1,$AN144,0,1,1),""),0)</f>
        <v/>
      </c>
      <c r="J144" s="48"/>
      <c r="K144" s="49"/>
      <c r="L144" s="47"/>
      <c r="M144" s="39">
        <v>1</v>
      </c>
      <c r="N144" s="37">
        <f t="shared" ca="1" si="0"/>
        <v>0</v>
      </c>
      <c r="O144" s="43">
        <v>0</v>
      </c>
      <c r="R144" s="24" t="str">
        <f t="shared" si="5"/>
        <v/>
      </c>
      <c r="S144" s="24" t="str">
        <f ca="1">IF(NOT(ISBLANK($C144)),MATCH($R144,INDIRECT(CONCATENATE("Tab!$D$1:$D$",COUNTA(Tab!$F:$F))),0),"")</f>
        <v/>
      </c>
      <c r="T144" s="24" t="str">
        <f>IF(NOT(ISBLANK($C144)),$S144 + COUNTIF(Tab!$D:$D,$R144) - 1,"")</f>
        <v/>
      </c>
      <c r="U144" s="24" t="str">
        <f t="shared" si="1"/>
        <v/>
      </c>
      <c r="W144" s="24" t="str">
        <f t="shared" si="6"/>
        <v/>
      </c>
      <c r="X144" s="24" t="str">
        <f ca="1">IF(NOT(ISBLANK($D144)),MATCH($W144,INDIRECT(CONCATENATE("Tab!$H$1:$H$",COUNTA(Tab!$J:$J))),0),"")</f>
        <v/>
      </c>
      <c r="Y144" s="24" t="str">
        <f>IF(NOT(ISBLANK($D144)),$X144 + COUNTIF(Tab!$H:$H,$W144) - 1,"")</f>
        <v/>
      </c>
      <c r="Z144" s="24" t="str">
        <f t="shared" si="2"/>
        <v/>
      </c>
      <c r="AB144" s="24" t="str">
        <f t="shared" si="7"/>
        <v/>
      </c>
      <c r="AC144" s="24" t="str">
        <f ca="1">IF(NOT(ISBLANK($E144)),MATCH($AB144,INDIRECT(CONCATENATE("Tab!$L$1:$L$",COUNTA(Tab!$N:$N))),0),"")</f>
        <v/>
      </c>
      <c r="AD144" s="24" t="str">
        <f>IF(NOT(ISBLANK($E144)),$AC144 + COUNTIF(Tab!$L:$L,$AB144) - 1,"")</f>
        <v/>
      </c>
      <c r="AE144" s="24" t="str">
        <f t="shared" si="3"/>
        <v/>
      </c>
      <c r="AF144" s="24" t="str">
        <f t="shared" si="8"/>
        <v/>
      </c>
      <c r="AG144" s="24" t="str">
        <f ca="1">IF(NOT(ISBLANK($F144)),MATCH($AF144,INDIRECT(CONCATENATE("Tab!$M$2:$M$",COUNTA(Tab!$M:$M))),0),"")</f>
        <v/>
      </c>
      <c r="AI144" s="24" t="str">
        <f ca="1">IF(NOT(ISBLANK($F144)),MATCH($AF144,INDIRECT(CONCATENATE("Tab!$Q$1:$Q$",COUNTA(Tab!$Q:$Q))),0),"")</f>
        <v/>
      </c>
      <c r="AJ144" s="24" t="str">
        <f>IF(NOT(ISBLANK($F144)),$AI144 + COUNTIF(Tab!$Q:$Q,$AF144) - 1,"")</f>
        <v/>
      </c>
      <c r="AK144" s="24" t="str">
        <f t="shared" si="4"/>
        <v/>
      </c>
      <c r="AM144" s="24" t="str">
        <f t="shared" si="9"/>
        <v/>
      </c>
      <c r="AN144" s="24" t="str">
        <f ca="1">IF(NOT(ISBLANK($H144)),MATCH($AM144,INDIRECT(CONCATENATE("Tab!$R$2:$R$",COUNTA(Tab!$R:$R))),0),"")</f>
        <v/>
      </c>
      <c r="AP144" s="24" t="str">
        <f t="shared" si="10"/>
        <v/>
      </c>
      <c r="AQ144" s="24" t="str">
        <f t="shared" si="11"/>
        <v/>
      </c>
      <c r="AR144" s="24" t="str">
        <f t="shared" si="12"/>
        <v/>
      </c>
      <c r="AS144" s="24" t="str">
        <f t="shared" si="13"/>
        <v/>
      </c>
    </row>
    <row r="145" spans="2:45" s="24" customFormat="1" ht="15.6" x14ac:dyDescent="0.3">
      <c r="B145" s="23">
        <v>129</v>
      </c>
      <c r="C145" s="27"/>
      <c r="D145" s="28"/>
      <c r="E145" s="28"/>
      <c r="F145" s="28"/>
      <c r="G145" s="36" t="str">
        <f ca="1">IFERROR(OFFSET(Tab!$M$1,$AG145,2,1,1),"")</f>
        <v/>
      </c>
      <c r="H145" s="28"/>
      <c r="I145" s="37" t="str">
        <f ca="1">IF(COUNTIF($AP145:$AS145,"X")=0,IFERROR(OFFSET(Tab!$T$1,$AN145,0,1,1),""),0)</f>
        <v/>
      </c>
      <c r="J145" s="48"/>
      <c r="K145" s="49"/>
      <c r="L145" s="47"/>
      <c r="M145" s="39">
        <v>1</v>
      </c>
      <c r="N145" s="37">
        <f t="shared" ca="1" si="0"/>
        <v>0</v>
      </c>
      <c r="O145" s="43">
        <v>0</v>
      </c>
      <c r="R145" s="24" t="str">
        <f t="shared" si="5"/>
        <v/>
      </c>
      <c r="S145" s="24" t="str">
        <f ca="1">IF(NOT(ISBLANK($C145)),MATCH($R145,INDIRECT(CONCATENATE("Tab!$D$1:$D$",COUNTA(Tab!$F:$F))),0),"")</f>
        <v/>
      </c>
      <c r="T145" s="24" t="str">
        <f>IF(NOT(ISBLANK($C145)),$S145 + COUNTIF(Tab!$D:$D,$R145) - 1,"")</f>
        <v/>
      </c>
      <c r="U145" s="24" t="str">
        <f t="shared" si="1"/>
        <v/>
      </c>
      <c r="W145" s="24" t="str">
        <f t="shared" si="6"/>
        <v/>
      </c>
      <c r="X145" s="24" t="str">
        <f ca="1">IF(NOT(ISBLANK($D145)),MATCH($W145,INDIRECT(CONCATENATE("Tab!$H$1:$H$",COUNTA(Tab!$J:$J))),0),"")</f>
        <v/>
      </c>
      <c r="Y145" s="24" t="str">
        <f>IF(NOT(ISBLANK($D145)),$X145 + COUNTIF(Tab!$H:$H,$W145) - 1,"")</f>
        <v/>
      </c>
      <c r="Z145" s="24" t="str">
        <f t="shared" si="2"/>
        <v/>
      </c>
      <c r="AB145" s="24" t="str">
        <f t="shared" si="7"/>
        <v/>
      </c>
      <c r="AC145" s="24" t="str">
        <f ca="1">IF(NOT(ISBLANK($E145)),MATCH($AB145,INDIRECT(CONCATENATE("Tab!$L$1:$L$",COUNTA(Tab!$N:$N))),0),"")</f>
        <v/>
      </c>
      <c r="AD145" s="24" t="str">
        <f>IF(NOT(ISBLANK($E145)),$AC145 + COUNTIF(Tab!$L:$L,$AB145) - 1,"")</f>
        <v/>
      </c>
      <c r="AE145" s="24" t="str">
        <f t="shared" si="3"/>
        <v/>
      </c>
      <c r="AF145" s="24" t="str">
        <f t="shared" si="8"/>
        <v/>
      </c>
      <c r="AG145" s="24" t="str">
        <f ca="1">IF(NOT(ISBLANK($F145)),MATCH($AF145,INDIRECT(CONCATENATE("Tab!$M$2:$M$",COUNTA(Tab!$M:$M))),0),"")</f>
        <v/>
      </c>
      <c r="AI145" s="24" t="str">
        <f ca="1">IF(NOT(ISBLANK($F145)),MATCH($AF145,INDIRECT(CONCATENATE("Tab!$Q$1:$Q$",COUNTA(Tab!$Q:$Q))),0),"")</f>
        <v/>
      </c>
      <c r="AJ145" s="24" t="str">
        <f>IF(NOT(ISBLANK($F145)),$AI145 + COUNTIF(Tab!$Q:$Q,$AF145) - 1,"")</f>
        <v/>
      </c>
      <c r="AK145" s="24" t="str">
        <f t="shared" si="4"/>
        <v/>
      </c>
      <c r="AM145" s="24" t="str">
        <f t="shared" si="9"/>
        <v/>
      </c>
      <c r="AN145" s="24" t="str">
        <f ca="1">IF(NOT(ISBLANK($H145)),MATCH($AM145,INDIRECT(CONCATENATE("Tab!$R$2:$R$",COUNTA(Tab!$R:$R))),0),"")</f>
        <v/>
      </c>
      <c r="AP145" s="24" t="str">
        <f t="shared" si="10"/>
        <v/>
      </c>
      <c r="AQ145" s="24" t="str">
        <f t="shared" si="11"/>
        <v/>
      </c>
      <c r="AR145" s="24" t="str">
        <f t="shared" si="12"/>
        <v/>
      </c>
      <c r="AS145" s="24" t="str">
        <f t="shared" si="13"/>
        <v/>
      </c>
    </row>
    <row r="146" spans="2:45" s="24" customFormat="1" ht="15.6" x14ac:dyDescent="0.3">
      <c r="B146" s="23">
        <v>130</v>
      </c>
      <c r="C146" s="27"/>
      <c r="D146" s="28"/>
      <c r="E146" s="28"/>
      <c r="F146" s="28"/>
      <c r="G146" s="36" t="str">
        <f ca="1">IFERROR(OFFSET(Tab!$M$1,$AG146,2,1,1),"")</f>
        <v/>
      </c>
      <c r="H146" s="28"/>
      <c r="I146" s="37" t="str">
        <f ca="1">IF(COUNTIF($AP146:$AS146,"X")=0,IFERROR(OFFSET(Tab!$T$1,$AN146,0,1,1),""),0)</f>
        <v/>
      </c>
      <c r="J146" s="48"/>
      <c r="K146" s="49"/>
      <c r="L146" s="47"/>
      <c r="M146" s="39">
        <v>1</v>
      </c>
      <c r="N146" s="37">
        <f t="shared" ca="1" si="0"/>
        <v>0</v>
      </c>
      <c r="O146" s="43">
        <v>0</v>
      </c>
      <c r="R146" s="24" t="str">
        <f t="shared" si="5"/>
        <v/>
      </c>
      <c r="S146" s="24" t="str">
        <f ca="1">IF(NOT(ISBLANK($C146)),MATCH($R146,INDIRECT(CONCATENATE("Tab!$D$1:$D$",COUNTA(Tab!$F:$F))),0),"")</f>
        <v/>
      </c>
      <c r="T146" s="24" t="str">
        <f>IF(NOT(ISBLANK($C146)),$S146 + COUNTIF(Tab!$D:$D,$R146) - 1,"")</f>
        <v/>
      </c>
      <c r="U146" s="24" t="str">
        <f t="shared" si="1"/>
        <v/>
      </c>
      <c r="W146" s="24" t="str">
        <f t="shared" si="6"/>
        <v/>
      </c>
      <c r="X146" s="24" t="str">
        <f ca="1">IF(NOT(ISBLANK($D146)),MATCH($W146,INDIRECT(CONCATENATE("Tab!$H$1:$H$",COUNTA(Tab!$J:$J))),0),"")</f>
        <v/>
      </c>
      <c r="Y146" s="24" t="str">
        <f>IF(NOT(ISBLANK($D146)),$X146 + COUNTIF(Tab!$H:$H,$W146) - 1,"")</f>
        <v/>
      </c>
      <c r="Z146" s="24" t="str">
        <f t="shared" si="2"/>
        <v/>
      </c>
      <c r="AB146" s="24" t="str">
        <f t="shared" si="7"/>
        <v/>
      </c>
      <c r="AC146" s="24" t="str">
        <f ca="1">IF(NOT(ISBLANK($E146)),MATCH($AB146,INDIRECT(CONCATENATE("Tab!$L$1:$L$",COUNTA(Tab!$N:$N))),0),"")</f>
        <v/>
      </c>
      <c r="AD146" s="24" t="str">
        <f>IF(NOT(ISBLANK($E146)),$AC146 + COUNTIF(Tab!$L:$L,$AB146) - 1,"")</f>
        <v/>
      </c>
      <c r="AE146" s="24" t="str">
        <f t="shared" si="3"/>
        <v/>
      </c>
      <c r="AF146" s="24" t="str">
        <f t="shared" si="8"/>
        <v/>
      </c>
      <c r="AG146" s="24" t="str">
        <f ca="1">IF(NOT(ISBLANK($F146)),MATCH($AF146,INDIRECT(CONCATENATE("Tab!$M$2:$M$",COUNTA(Tab!$M:$M))),0),"")</f>
        <v/>
      </c>
      <c r="AI146" s="24" t="str">
        <f ca="1">IF(NOT(ISBLANK($F146)),MATCH($AF146,INDIRECT(CONCATENATE("Tab!$Q$1:$Q$",COUNTA(Tab!$Q:$Q))),0),"")</f>
        <v/>
      </c>
      <c r="AJ146" s="24" t="str">
        <f>IF(NOT(ISBLANK($F146)),$AI146 + COUNTIF(Tab!$Q:$Q,$AF146) - 1,"")</f>
        <v/>
      </c>
      <c r="AK146" s="24" t="str">
        <f t="shared" si="4"/>
        <v/>
      </c>
      <c r="AM146" s="24" t="str">
        <f t="shared" si="9"/>
        <v/>
      </c>
      <c r="AN146" s="24" t="str">
        <f ca="1">IF(NOT(ISBLANK($H146)),MATCH($AM146,INDIRECT(CONCATENATE("Tab!$R$2:$R$",COUNTA(Tab!$R:$R))),0),"")</f>
        <v/>
      </c>
      <c r="AP146" s="24" t="str">
        <f t="shared" si="10"/>
        <v/>
      </c>
      <c r="AQ146" s="24" t="str">
        <f t="shared" si="11"/>
        <v/>
      </c>
      <c r="AR146" s="24" t="str">
        <f t="shared" si="12"/>
        <v/>
      </c>
      <c r="AS146" s="24" t="str">
        <f t="shared" si="13"/>
        <v/>
      </c>
    </row>
    <row r="147" spans="2:45" s="24" customFormat="1" ht="15.6" x14ac:dyDescent="0.3">
      <c r="B147" s="23">
        <v>131</v>
      </c>
      <c r="C147" s="27"/>
      <c r="D147" s="28"/>
      <c r="E147" s="28"/>
      <c r="F147" s="28"/>
      <c r="G147" s="36" t="str">
        <f ca="1">IFERROR(OFFSET(Tab!$M$1,$AG147,2,1,1),"")</f>
        <v/>
      </c>
      <c r="H147" s="28"/>
      <c r="I147" s="37" t="str">
        <f ca="1">IF(COUNTIF($AP147:$AS147,"X")=0,IFERROR(OFFSET(Tab!$T$1,$AN147,0,1,1),""),0)</f>
        <v/>
      </c>
      <c r="J147" s="48"/>
      <c r="K147" s="49"/>
      <c r="L147" s="47"/>
      <c r="M147" s="39">
        <v>1</v>
      </c>
      <c r="N147" s="37">
        <f t="shared" ca="1" si="0"/>
        <v>0</v>
      </c>
      <c r="O147" s="43">
        <v>0</v>
      </c>
      <c r="R147" s="24" t="str">
        <f t="shared" si="5"/>
        <v/>
      </c>
      <c r="S147" s="24" t="str">
        <f ca="1">IF(NOT(ISBLANK($C147)),MATCH($R147,INDIRECT(CONCATENATE("Tab!$D$1:$D$",COUNTA(Tab!$F:$F))),0),"")</f>
        <v/>
      </c>
      <c r="T147" s="24" t="str">
        <f>IF(NOT(ISBLANK($C147)),$S147 + COUNTIF(Tab!$D:$D,$R147) - 1,"")</f>
        <v/>
      </c>
      <c r="U147" s="24" t="str">
        <f t="shared" si="1"/>
        <v/>
      </c>
      <c r="W147" s="24" t="str">
        <f t="shared" si="6"/>
        <v/>
      </c>
      <c r="X147" s="24" t="str">
        <f ca="1">IF(NOT(ISBLANK($D147)),MATCH($W147,INDIRECT(CONCATENATE("Tab!$H$1:$H$",COUNTA(Tab!$J:$J))),0),"")</f>
        <v/>
      </c>
      <c r="Y147" s="24" t="str">
        <f>IF(NOT(ISBLANK($D147)),$X147 + COUNTIF(Tab!$H:$H,$W147) - 1,"")</f>
        <v/>
      </c>
      <c r="Z147" s="24" t="str">
        <f t="shared" si="2"/>
        <v/>
      </c>
      <c r="AB147" s="24" t="str">
        <f t="shared" si="7"/>
        <v/>
      </c>
      <c r="AC147" s="24" t="str">
        <f ca="1">IF(NOT(ISBLANK($E147)),MATCH($AB147,INDIRECT(CONCATENATE("Tab!$L$1:$L$",COUNTA(Tab!$N:$N))),0),"")</f>
        <v/>
      </c>
      <c r="AD147" s="24" t="str">
        <f>IF(NOT(ISBLANK($E147)),$AC147 + COUNTIF(Tab!$L:$L,$AB147) - 1,"")</f>
        <v/>
      </c>
      <c r="AE147" s="24" t="str">
        <f t="shared" si="3"/>
        <v/>
      </c>
      <c r="AF147" s="24" t="str">
        <f t="shared" si="8"/>
        <v/>
      </c>
      <c r="AG147" s="24" t="str">
        <f ca="1">IF(NOT(ISBLANK($F147)),MATCH($AF147,INDIRECT(CONCATENATE("Tab!$M$2:$M$",COUNTA(Tab!$M:$M))),0),"")</f>
        <v/>
      </c>
      <c r="AI147" s="24" t="str">
        <f ca="1">IF(NOT(ISBLANK($F147)),MATCH($AF147,INDIRECT(CONCATENATE("Tab!$Q$1:$Q$",COUNTA(Tab!$Q:$Q))),0),"")</f>
        <v/>
      </c>
      <c r="AJ147" s="24" t="str">
        <f>IF(NOT(ISBLANK($F147)),$AI147 + COUNTIF(Tab!$Q:$Q,$AF147) - 1,"")</f>
        <v/>
      </c>
      <c r="AK147" s="24" t="str">
        <f t="shared" si="4"/>
        <v/>
      </c>
      <c r="AM147" s="24" t="str">
        <f t="shared" si="9"/>
        <v/>
      </c>
      <c r="AN147" s="24" t="str">
        <f ca="1">IF(NOT(ISBLANK($H147)),MATCH($AM147,INDIRECT(CONCATENATE("Tab!$R$2:$R$",COUNTA(Tab!$R:$R))),0),"")</f>
        <v/>
      </c>
      <c r="AP147" s="24" t="str">
        <f t="shared" si="10"/>
        <v/>
      </c>
      <c r="AQ147" s="24" t="str">
        <f t="shared" si="11"/>
        <v/>
      </c>
      <c r="AR147" s="24" t="str">
        <f t="shared" si="12"/>
        <v/>
      </c>
      <c r="AS147" s="24" t="str">
        <f t="shared" si="13"/>
        <v/>
      </c>
    </row>
    <row r="148" spans="2:45" s="24" customFormat="1" ht="15.6" x14ac:dyDescent="0.3">
      <c r="B148" s="23">
        <v>132</v>
      </c>
      <c r="C148" s="27"/>
      <c r="D148" s="28"/>
      <c r="E148" s="28"/>
      <c r="F148" s="28"/>
      <c r="G148" s="36" t="str">
        <f ca="1">IFERROR(OFFSET(Tab!$M$1,$AG148,2,1,1),"")</f>
        <v/>
      </c>
      <c r="H148" s="28"/>
      <c r="I148" s="37" t="str">
        <f ca="1">IF(COUNTIF($AP148:$AS148,"X")=0,IFERROR(OFFSET(Tab!$T$1,$AN148,0,1,1),""),0)</f>
        <v/>
      </c>
      <c r="J148" s="48"/>
      <c r="K148" s="49"/>
      <c r="L148" s="47"/>
      <c r="M148" s="39">
        <v>1</v>
      </c>
      <c r="N148" s="37">
        <f t="shared" ca="1" si="0"/>
        <v>0</v>
      </c>
      <c r="O148" s="43">
        <v>0</v>
      </c>
      <c r="R148" s="24" t="str">
        <f t="shared" si="5"/>
        <v/>
      </c>
      <c r="S148" s="24" t="str">
        <f ca="1">IF(NOT(ISBLANK($C148)),MATCH($R148,INDIRECT(CONCATENATE("Tab!$D$1:$D$",COUNTA(Tab!$F:$F))),0),"")</f>
        <v/>
      </c>
      <c r="T148" s="24" t="str">
        <f>IF(NOT(ISBLANK($C148)),$S148 + COUNTIF(Tab!$D:$D,$R148) - 1,"")</f>
        <v/>
      </c>
      <c r="U148" s="24" t="str">
        <f t="shared" si="1"/>
        <v/>
      </c>
      <c r="W148" s="24" t="str">
        <f t="shared" si="6"/>
        <v/>
      </c>
      <c r="X148" s="24" t="str">
        <f ca="1">IF(NOT(ISBLANK($D148)),MATCH($W148,INDIRECT(CONCATENATE("Tab!$H$1:$H$",COUNTA(Tab!$J:$J))),0),"")</f>
        <v/>
      </c>
      <c r="Y148" s="24" t="str">
        <f>IF(NOT(ISBLANK($D148)),$X148 + COUNTIF(Tab!$H:$H,$W148) - 1,"")</f>
        <v/>
      </c>
      <c r="Z148" s="24" t="str">
        <f t="shared" si="2"/>
        <v/>
      </c>
      <c r="AB148" s="24" t="str">
        <f t="shared" si="7"/>
        <v/>
      </c>
      <c r="AC148" s="24" t="str">
        <f ca="1">IF(NOT(ISBLANK($E148)),MATCH($AB148,INDIRECT(CONCATENATE("Tab!$L$1:$L$",COUNTA(Tab!$N:$N))),0),"")</f>
        <v/>
      </c>
      <c r="AD148" s="24" t="str">
        <f>IF(NOT(ISBLANK($E148)),$AC148 + COUNTIF(Tab!$L:$L,$AB148) - 1,"")</f>
        <v/>
      </c>
      <c r="AE148" s="24" t="str">
        <f t="shared" si="3"/>
        <v/>
      </c>
      <c r="AF148" s="24" t="str">
        <f t="shared" si="8"/>
        <v/>
      </c>
      <c r="AG148" s="24" t="str">
        <f ca="1">IF(NOT(ISBLANK($F148)),MATCH($AF148,INDIRECT(CONCATENATE("Tab!$M$2:$M$",COUNTA(Tab!$M:$M))),0),"")</f>
        <v/>
      </c>
      <c r="AI148" s="24" t="str">
        <f ca="1">IF(NOT(ISBLANK($F148)),MATCH($AF148,INDIRECT(CONCATENATE("Tab!$Q$1:$Q$",COUNTA(Tab!$Q:$Q))),0),"")</f>
        <v/>
      </c>
      <c r="AJ148" s="24" t="str">
        <f>IF(NOT(ISBLANK($F148)),$AI148 + COUNTIF(Tab!$Q:$Q,$AF148) - 1,"")</f>
        <v/>
      </c>
      <c r="AK148" s="24" t="str">
        <f t="shared" si="4"/>
        <v/>
      </c>
      <c r="AM148" s="24" t="str">
        <f t="shared" si="9"/>
        <v/>
      </c>
      <c r="AN148" s="24" t="str">
        <f ca="1">IF(NOT(ISBLANK($H148)),MATCH($AM148,INDIRECT(CONCATENATE("Tab!$R$2:$R$",COUNTA(Tab!$R:$R))),0),"")</f>
        <v/>
      </c>
      <c r="AP148" s="24" t="str">
        <f t="shared" si="10"/>
        <v/>
      </c>
      <c r="AQ148" s="24" t="str">
        <f t="shared" si="11"/>
        <v/>
      </c>
      <c r="AR148" s="24" t="str">
        <f t="shared" si="12"/>
        <v/>
      </c>
      <c r="AS148" s="24" t="str">
        <f t="shared" si="13"/>
        <v/>
      </c>
    </row>
    <row r="149" spans="2:45" s="24" customFormat="1" ht="15.6" x14ac:dyDescent="0.3">
      <c r="B149" s="23">
        <v>133</v>
      </c>
      <c r="C149" s="27"/>
      <c r="D149" s="28"/>
      <c r="E149" s="28"/>
      <c r="F149" s="28"/>
      <c r="G149" s="36" t="str">
        <f ca="1">IFERROR(OFFSET(Tab!$M$1,$AG149,2,1,1),"")</f>
        <v/>
      </c>
      <c r="H149" s="28"/>
      <c r="I149" s="37" t="str">
        <f ca="1">IF(COUNTIF($AP149:$AS149,"X")=0,IFERROR(OFFSET(Tab!$T$1,$AN149,0,1,1),""),0)</f>
        <v/>
      </c>
      <c r="J149" s="48"/>
      <c r="K149" s="49"/>
      <c r="L149" s="47"/>
      <c r="M149" s="39">
        <v>1</v>
      </c>
      <c r="N149" s="37">
        <f t="shared" ca="1" si="0"/>
        <v>0</v>
      </c>
      <c r="O149" s="43">
        <v>0</v>
      </c>
      <c r="R149" s="24" t="str">
        <f t="shared" si="5"/>
        <v/>
      </c>
      <c r="S149" s="24" t="str">
        <f ca="1">IF(NOT(ISBLANK($C149)),MATCH($R149,INDIRECT(CONCATENATE("Tab!$D$1:$D$",COUNTA(Tab!$F:$F))),0),"")</f>
        <v/>
      </c>
      <c r="T149" s="24" t="str">
        <f>IF(NOT(ISBLANK($C149)),$S149 + COUNTIF(Tab!$D:$D,$R149) - 1,"")</f>
        <v/>
      </c>
      <c r="U149" s="24" t="str">
        <f t="shared" si="1"/>
        <v/>
      </c>
      <c r="W149" s="24" t="str">
        <f t="shared" si="6"/>
        <v/>
      </c>
      <c r="X149" s="24" t="str">
        <f ca="1">IF(NOT(ISBLANK($D149)),MATCH($W149,INDIRECT(CONCATENATE("Tab!$H$1:$H$",COUNTA(Tab!$J:$J))),0),"")</f>
        <v/>
      </c>
      <c r="Y149" s="24" t="str">
        <f>IF(NOT(ISBLANK($D149)),$X149 + COUNTIF(Tab!$H:$H,$W149) - 1,"")</f>
        <v/>
      </c>
      <c r="Z149" s="24" t="str">
        <f t="shared" si="2"/>
        <v/>
      </c>
      <c r="AB149" s="24" t="str">
        <f t="shared" si="7"/>
        <v/>
      </c>
      <c r="AC149" s="24" t="str">
        <f ca="1">IF(NOT(ISBLANK($E149)),MATCH($AB149,INDIRECT(CONCATENATE("Tab!$L$1:$L$",COUNTA(Tab!$N:$N))),0),"")</f>
        <v/>
      </c>
      <c r="AD149" s="24" t="str">
        <f>IF(NOT(ISBLANK($E149)),$AC149 + COUNTIF(Tab!$L:$L,$AB149) - 1,"")</f>
        <v/>
      </c>
      <c r="AE149" s="24" t="str">
        <f t="shared" si="3"/>
        <v/>
      </c>
      <c r="AF149" s="24" t="str">
        <f t="shared" si="8"/>
        <v/>
      </c>
      <c r="AG149" s="24" t="str">
        <f ca="1">IF(NOT(ISBLANK($F149)),MATCH($AF149,INDIRECT(CONCATENATE("Tab!$M$2:$M$",COUNTA(Tab!$M:$M))),0),"")</f>
        <v/>
      </c>
      <c r="AI149" s="24" t="str">
        <f ca="1">IF(NOT(ISBLANK($F149)),MATCH($AF149,INDIRECT(CONCATENATE("Tab!$Q$1:$Q$",COUNTA(Tab!$Q:$Q))),0),"")</f>
        <v/>
      </c>
      <c r="AJ149" s="24" t="str">
        <f>IF(NOT(ISBLANK($F149)),$AI149 + COUNTIF(Tab!$Q:$Q,$AF149) - 1,"")</f>
        <v/>
      </c>
      <c r="AK149" s="24" t="str">
        <f t="shared" si="4"/>
        <v/>
      </c>
      <c r="AM149" s="24" t="str">
        <f t="shared" si="9"/>
        <v/>
      </c>
      <c r="AN149" s="24" t="str">
        <f ca="1">IF(NOT(ISBLANK($H149)),MATCH($AM149,INDIRECT(CONCATENATE("Tab!$R$2:$R$",COUNTA(Tab!$R:$R))),0),"")</f>
        <v/>
      </c>
      <c r="AP149" s="24" t="str">
        <f t="shared" si="10"/>
        <v/>
      </c>
      <c r="AQ149" s="24" t="str">
        <f t="shared" si="11"/>
        <v/>
      </c>
      <c r="AR149" s="24" t="str">
        <f t="shared" si="12"/>
        <v/>
      </c>
      <c r="AS149" s="24" t="str">
        <f t="shared" si="13"/>
        <v/>
      </c>
    </row>
    <row r="150" spans="2:45" s="24" customFormat="1" ht="15.6" x14ac:dyDescent="0.3">
      <c r="B150" s="23">
        <v>134</v>
      </c>
      <c r="C150" s="27"/>
      <c r="D150" s="28"/>
      <c r="E150" s="28"/>
      <c r="F150" s="28"/>
      <c r="G150" s="36" t="str">
        <f ca="1">IFERROR(OFFSET(Tab!$M$1,$AG150,2,1,1),"")</f>
        <v/>
      </c>
      <c r="H150" s="28"/>
      <c r="I150" s="37" t="str">
        <f ca="1">IF(COUNTIF($AP150:$AS150,"X")=0,IFERROR(OFFSET(Tab!$T$1,$AN150,0,1,1),""),0)</f>
        <v/>
      </c>
      <c r="J150" s="48"/>
      <c r="K150" s="49"/>
      <c r="L150" s="47"/>
      <c r="M150" s="39">
        <v>1</v>
      </c>
      <c r="N150" s="37">
        <f t="shared" ca="1" si="0"/>
        <v>0</v>
      </c>
      <c r="O150" s="43">
        <v>0</v>
      </c>
      <c r="R150" s="24" t="str">
        <f t="shared" si="5"/>
        <v/>
      </c>
      <c r="S150" s="24" t="str">
        <f ca="1">IF(NOT(ISBLANK($C150)),MATCH($R150,INDIRECT(CONCATENATE("Tab!$D$1:$D$",COUNTA(Tab!$F:$F))),0),"")</f>
        <v/>
      </c>
      <c r="T150" s="24" t="str">
        <f>IF(NOT(ISBLANK($C150)),$S150 + COUNTIF(Tab!$D:$D,$R150) - 1,"")</f>
        <v/>
      </c>
      <c r="U150" s="24" t="str">
        <f t="shared" ref="U150:U181" si="16">IF(NOT(ISBLANK(C150)),CONCATENATE("Tab!$F$",S150,":$F$",T150),"")</f>
        <v/>
      </c>
      <c r="W150" s="24" t="str">
        <f t="shared" si="6"/>
        <v/>
      </c>
      <c r="X150" s="24" t="str">
        <f ca="1">IF(NOT(ISBLANK($D150)),MATCH($W150,INDIRECT(CONCATENATE("Tab!$H$1:$H$",COUNTA(Tab!$J:$J))),0),"")</f>
        <v/>
      </c>
      <c r="Y150" s="24" t="str">
        <f>IF(NOT(ISBLANK($D150)),$X150 + COUNTIF(Tab!$H:$H,$W150) - 1,"")</f>
        <v/>
      </c>
      <c r="Z150" s="24" t="str">
        <f t="shared" ref="Z150:Z181" si="17">IF(NOT(ISBLANK($D150)),CONCATENATE("Tab!$J$",$X150,":$J$",$Y150),"")</f>
        <v/>
      </c>
      <c r="AB150" s="24" t="str">
        <f t="shared" si="7"/>
        <v/>
      </c>
      <c r="AC150" s="24" t="str">
        <f ca="1">IF(NOT(ISBLANK($E150)),MATCH($AB150,INDIRECT(CONCATENATE("Tab!$L$1:$L$",COUNTA(Tab!$N:$N))),0),"")</f>
        <v/>
      </c>
      <c r="AD150" s="24" t="str">
        <f>IF(NOT(ISBLANK($E150)),$AC150 + COUNTIF(Tab!$L:$L,$AB150) - 1,"")</f>
        <v/>
      </c>
      <c r="AE150" s="24" t="str">
        <f t="shared" ref="AE150:AE181" si="18">IF(NOT(ISBLANK($E150)),CONCATENATE("Tab!$N$",$AC150,":$N$",$AD150),"")</f>
        <v/>
      </c>
      <c r="AF150" s="24" t="str">
        <f t="shared" si="8"/>
        <v/>
      </c>
      <c r="AG150" s="24" t="str">
        <f ca="1">IF(NOT(ISBLANK($F150)),MATCH($AF150,INDIRECT(CONCATENATE("Tab!$M$2:$M$",COUNTA(Tab!$M:$M))),0),"")</f>
        <v/>
      </c>
      <c r="AI150" s="24" t="str">
        <f ca="1">IF(NOT(ISBLANK($F150)),MATCH($AF150,INDIRECT(CONCATENATE("Tab!$Q$1:$Q$",COUNTA(Tab!$Q:$Q))),0),"")</f>
        <v/>
      </c>
      <c r="AJ150" s="24" t="str">
        <f>IF(NOT(ISBLANK($F150)),$AI150 + COUNTIF(Tab!$Q:$Q,$AF150) - 1,"")</f>
        <v/>
      </c>
      <c r="AK150" s="24" t="str">
        <f t="shared" ref="AK150:AK181" si="19">IF(NOT(ISBLANK($F150)),CONCATENATE("Tab!$S$",$AI150,":$S$",$AJ150),"")</f>
        <v/>
      </c>
      <c r="AM150" s="24" t="str">
        <f t="shared" si="9"/>
        <v/>
      </c>
      <c r="AN150" s="24" t="str">
        <f ca="1">IF(NOT(ISBLANK($H150)),MATCH($AM150,INDIRECT(CONCATENATE("Tab!$R$2:$R$",COUNTA(Tab!$R:$R))),0),"")</f>
        <v/>
      </c>
      <c r="AP150" s="24" t="str">
        <f t="shared" si="10"/>
        <v/>
      </c>
      <c r="AQ150" s="24" t="str">
        <f t="shared" si="11"/>
        <v/>
      </c>
      <c r="AR150" s="24" t="str">
        <f t="shared" si="12"/>
        <v/>
      </c>
      <c r="AS150" s="24" t="str">
        <f t="shared" si="13"/>
        <v/>
      </c>
    </row>
    <row r="151" spans="2:45" s="24" customFormat="1" ht="15.6" x14ac:dyDescent="0.3">
      <c r="B151" s="23">
        <v>135</v>
      </c>
      <c r="C151" s="27"/>
      <c r="D151" s="28"/>
      <c r="E151" s="28"/>
      <c r="F151" s="28"/>
      <c r="G151" s="36" t="str">
        <f ca="1">IFERROR(OFFSET(Tab!$M$1,$AG151,2,1,1),"")</f>
        <v/>
      </c>
      <c r="H151" s="28"/>
      <c r="I151" s="37" t="str">
        <f ca="1">IF(COUNTIF($AP151:$AS151,"X")=0,IFERROR(OFFSET(Tab!$T$1,$AN151,0,1,1),""),0)</f>
        <v/>
      </c>
      <c r="J151" s="48"/>
      <c r="K151" s="49"/>
      <c r="L151" s="47"/>
      <c r="M151" s="39">
        <v>1</v>
      </c>
      <c r="N151" s="37">
        <f t="shared" ca="1" si="0"/>
        <v>0</v>
      </c>
      <c r="O151" s="43">
        <v>0</v>
      </c>
      <c r="R151" s="24" t="str">
        <f t="shared" si="5"/>
        <v/>
      </c>
      <c r="S151" s="24" t="str">
        <f ca="1">IF(NOT(ISBLANK($C151)),MATCH($R151,INDIRECT(CONCATENATE("Tab!$D$1:$D$",COUNTA(Tab!$F:$F))),0),"")</f>
        <v/>
      </c>
      <c r="T151" s="24" t="str">
        <f>IF(NOT(ISBLANK($C151)),$S151 + COUNTIF(Tab!$D:$D,$R151) - 1,"")</f>
        <v/>
      </c>
      <c r="U151" s="24" t="str">
        <f t="shared" si="16"/>
        <v/>
      </c>
      <c r="W151" s="24" t="str">
        <f t="shared" si="6"/>
        <v/>
      </c>
      <c r="X151" s="24" t="str">
        <f ca="1">IF(NOT(ISBLANK($D151)),MATCH($W151,INDIRECT(CONCATENATE("Tab!$H$1:$H$",COUNTA(Tab!$J:$J))),0),"")</f>
        <v/>
      </c>
      <c r="Y151" s="24" t="str">
        <f>IF(NOT(ISBLANK($D151)),$X151 + COUNTIF(Tab!$H:$H,$W151) - 1,"")</f>
        <v/>
      </c>
      <c r="Z151" s="24" t="str">
        <f t="shared" si="17"/>
        <v/>
      </c>
      <c r="AB151" s="24" t="str">
        <f t="shared" si="7"/>
        <v/>
      </c>
      <c r="AC151" s="24" t="str">
        <f ca="1">IF(NOT(ISBLANK($E151)),MATCH($AB151,INDIRECT(CONCATENATE("Tab!$L$1:$L$",COUNTA(Tab!$N:$N))),0),"")</f>
        <v/>
      </c>
      <c r="AD151" s="24" t="str">
        <f>IF(NOT(ISBLANK($E151)),$AC151 + COUNTIF(Tab!$L:$L,$AB151) - 1,"")</f>
        <v/>
      </c>
      <c r="AE151" s="24" t="str">
        <f t="shared" si="18"/>
        <v/>
      </c>
      <c r="AF151" s="24" t="str">
        <f t="shared" si="8"/>
        <v/>
      </c>
      <c r="AG151" s="24" t="str">
        <f ca="1">IF(NOT(ISBLANK($F151)),MATCH($AF151,INDIRECT(CONCATENATE("Tab!$M$2:$M$",COUNTA(Tab!$M:$M))),0),"")</f>
        <v/>
      </c>
      <c r="AI151" s="24" t="str">
        <f ca="1">IF(NOT(ISBLANK($F151)),MATCH($AF151,INDIRECT(CONCATENATE("Tab!$Q$1:$Q$",COUNTA(Tab!$Q:$Q))),0),"")</f>
        <v/>
      </c>
      <c r="AJ151" s="24" t="str">
        <f>IF(NOT(ISBLANK($F151)),$AI151 + COUNTIF(Tab!$Q:$Q,$AF151) - 1,"")</f>
        <v/>
      </c>
      <c r="AK151" s="24" t="str">
        <f t="shared" si="19"/>
        <v/>
      </c>
      <c r="AM151" s="24" t="str">
        <f t="shared" si="9"/>
        <v/>
      </c>
      <c r="AN151" s="24" t="str">
        <f ca="1">IF(NOT(ISBLANK($H151)),MATCH($AM151,INDIRECT(CONCATENATE("Tab!$R$2:$R$",COUNTA(Tab!$R:$R))),0),"")</f>
        <v/>
      </c>
      <c r="AP151" s="24" t="str">
        <f t="shared" si="10"/>
        <v/>
      </c>
      <c r="AQ151" s="24" t="str">
        <f t="shared" si="11"/>
        <v/>
      </c>
      <c r="AR151" s="24" t="str">
        <f t="shared" si="12"/>
        <v/>
      </c>
      <c r="AS151" s="24" t="str">
        <f t="shared" si="13"/>
        <v/>
      </c>
    </row>
    <row r="152" spans="2:45" s="24" customFormat="1" ht="15.6" x14ac:dyDescent="0.3">
      <c r="B152" s="23">
        <v>136</v>
      </c>
      <c r="C152" s="27"/>
      <c r="D152" s="28"/>
      <c r="E152" s="28"/>
      <c r="F152" s="28"/>
      <c r="G152" s="36" t="str">
        <f ca="1">IFERROR(OFFSET(Tab!$M$1,$AG152,2,1,1),"")</f>
        <v/>
      </c>
      <c r="H152" s="28"/>
      <c r="I152" s="37" t="str">
        <f ca="1">IF(COUNTIF($AP152:$AS152,"X")=0,IFERROR(OFFSET(Tab!$T$1,$AN152,0,1,1),""),0)</f>
        <v/>
      </c>
      <c r="J152" s="48"/>
      <c r="K152" s="49"/>
      <c r="L152" s="47"/>
      <c r="M152" s="39">
        <v>1</v>
      </c>
      <c r="N152" s="37">
        <f t="shared" ca="1" si="0"/>
        <v>0</v>
      </c>
      <c r="O152" s="43">
        <v>0</v>
      </c>
      <c r="R152" s="24" t="str">
        <f t="shared" si="5"/>
        <v/>
      </c>
      <c r="S152" s="24" t="str">
        <f ca="1">IF(NOT(ISBLANK($C152)),MATCH($R152,INDIRECT(CONCATENATE("Tab!$D$1:$D$",COUNTA(Tab!$F:$F))),0),"")</f>
        <v/>
      </c>
      <c r="T152" s="24" t="str">
        <f>IF(NOT(ISBLANK($C152)),$S152 + COUNTIF(Tab!$D:$D,$R152) - 1,"")</f>
        <v/>
      </c>
      <c r="U152" s="24" t="str">
        <f t="shared" si="16"/>
        <v/>
      </c>
      <c r="W152" s="24" t="str">
        <f t="shared" si="6"/>
        <v/>
      </c>
      <c r="X152" s="24" t="str">
        <f ca="1">IF(NOT(ISBLANK($D152)),MATCH($W152,INDIRECT(CONCATENATE("Tab!$H$1:$H$",COUNTA(Tab!$J:$J))),0),"")</f>
        <v/>
      </c>
      <c r="Y152" s="24" t="str">
        <f>IF(NOT(ISBLANK($D152)),$X152 + COUNTIF(Tab!$H:$H,$W152) - 1,"")</f>
        <v/>
      </c>
      <c r="Z152" s="24" t="str">
        <f t="shared" si="17"/>
        <v/>
      </c>
      <c r="AB152" s="24" t="str">
        <f t="shared" si="7"/>
        <v/>
      </c>
      <c r="AC152" s="24" t="str">
        <f ca="1">IF(NOT(ISBLANK($E152)),MATCH($AB152,INDIRECT(CONCATENATE("Tab!$L$1:$L$",COUNTA(Tab!$N:$N))),0),"")</f>
        <v/>
      </c>
      <c r="AD152" s="24" t="str">
        <f>IF(NOT(ISBLANK($E152)),$AC152 + COUNTIF(Tab!$L:$L,$AB152) - 1,"")</f>
        <v/>
      </c>
      <c r="AE152" s="24" t="str">
        <f t="shared" si="18"/>
        <v/>
      </c>
      <c r="AF152" s="24" t="str">
        <f t="shared" si="8"/>
        <v/>
      </c>
      <c r="AG152" s="24" t="str">
        <f ca="1">IF(NOT(ISBLANK($F152)),MATCH($AF152,INDIRECT(CONCATENATE("Tab!$M$2:$M$",COUNTA(Tab!$M:$M))),0),"")</f>
        <v/>
      </c>
      <c r="AI152" s="24" t="str">
        <f ca="1">IF(NOT(ISBLANK($F152)),MATCH($AF152,INDIRECT(CONCATENATE("Tab!$Q$1:$Q$",COUNTA(Tab!$Q:$Q))),0),"")</f>
        <v/>
      </c>
      <c r="AJ152" s="24" t="str">
        <f>IF(NOT(ISBLANK($F152)),$AI152 + COUNTIF(Tab!$Q:$Q,$AF152) - 1,"")</f>
        <v/>
      </c>
      <c r="AK152" s="24" t="str">
        <f t="shared" si="19"/>
        <v/>
      </c>
      <c r="AM152" s="24" t="str">
        <f t="shared" si="9"/>
        <v/>
      </c>
      <c r="AN152" s="24" t="str">
        <f ca="1">IF(NOT(ISBLANK($H152)),MATCH($AM152,INDIRECT(CONCATENATE("Tab!$R$2:$R$",COUNTA(Tab!$R:$R))),0),"")</f>
        <v/>
      </c>
      <c r="AP152" s="24" t="str">
        <f t="shared" si="10"/>
        <v/>
      </c>
      <c r="AQ152" s="24" t="str">
        <f t="shared" si="11"/>
        <v/>
      </c>
      <c r="AR152" s="24" t="str">
        <f t="shared" si="12"/>
        <v/>
      </c>
      <c r="AS152" s="24" t="str">
        <f t="shared" si="13"/>
        <v/>
      </c>
    </row>
    <row r="153" spans="2:45" s="24" customFormat="1" ht="15.6" x14ac:dyDescent="0.3">
      <c r="B153" s="23">
        <v>137</v>
      </c>
      <c r="C153" s="27"/>
      <c r="D153" s="28"/>
      <c r="E153" s="28"/>
      <c r="F153" s="28"/>
      <c r="G153" s="36" t="str">
        <f ca="1">IFERROR(OFFSET(Tab!$M$1,$AG153,2,1,1),"")</f>
        <v/>
      </c>
      <c r="H153" s="28"/>
      <c r="I153" s="37" t="str">
        <f ca="1">IF(COUNTIF($AP153:$AS153,"X")=0,IFERROR(OFFSET(Tab!$T$1,$AN153,0,1,1),""),0)</f>
        <v/>
      </c>
      <c r="J153" s="48"/>
      <c r="K153" s="49"/>
      <c r="L153" s="47"/>
      <c r="M153" s="39">
        <v>1</v>
      </c>
      <c r="N153" s="37">
        <f t="shared" ca="1" si="0"/>
        <v>0</v>
      </c>
      <c r="O153" s="43">
        <v>0</v>
      </c>
      <c r="R153" s="24" t="str">
        <f t="shared" si="5"/>
        <v/>
      </c>
      <c r="S153" s="24" t="str">
        <f ca="1">IF(NOT(ISBLANK($C153)),MATCH($R153,INDIRECT(CONCATENATE("Tab!$D$1:$D$",COUNTA(Tab!$F:$F))),0),"")</f>
        <v/>
      </c>
      <c r="T153" s="24" t="str">
        <f>IF(NOT(ISBLANK($C153)),$S153 + COUNTIF(Tab!$D:$D,$R153) - 1,"")</f>
        <v/>
      </c>
      <c r="U153" s="24" t="str">
        <f t="shared" si="16"/>
        <v/>
      </c>
      <c r="W153" s="24" t="str">
        <f t="shared" si="6"/>
        <v/>
      </c>
      <c r="X153" s="24" t="str">
        <f ca="1">IF(NOT(ISBLANK($D153)),MATCH($W153,INDIRECT(CONCATENATE("Tab!$H$1:$H$",COUNTA(Tab!$J:$J))),0),"")</f>
        <v/>
      </c>
      <c r="Y153" s="24" t="str">
        <f>IF(NOT(ISBLANK($D153)),$X153 + COUNTIF(Tab!$H:$H,$W153) - 1,"")</f>
        <v/>
      </c>
      <c r="Z153" s="24" t="str">
        <f t="shared" si="17"/>
        <v/>
      </c>
      <c r="AB153" s="24" t="str">
        <f t="shared" si="7"/>
        <v/>
      </c>
      <c r="AC153" s="24" t="str">
        <f ca="1">IF(NOT(ISBLANK($E153)),MATCH($AB153,INDIRECT(CONCATENATE("Tab!$L$1:$L$",COUNTA(Tab!$N:$N))),0),"")</f>
        <v/>
      </c>
      <c r="AD153" s="24" t="str">
        <f>IF(NOT(ISBLANK($E153)),$AC153 + COUNTIF(Tab!$L:$L,$AB153) - 1,"")</f>
        <v/>
      </c>
      <c r="AE153" s="24" t="str">
        <f t="shared" si="18"/>
        <v/>
      </c>
      <c r="AF153" s="24" t="str">
        <f t="shared" si="8"/>
        <v/>
      </c>
      <c r="AG153" s="24" t="str">
        <f ca="1">IF(NOT(ISBLANK($F153)),MATCH($AF153,INDIRECT(CONCATENATE("Tab!$M$2:$M$",COUNTA(Tab!$M:$M))),0),"")</f>
        <v/>
      </c>
      <c r="AI153" s="24" t="str">
        <f ca="1">IF(NOT(ISBLANK($F153)),MATCH($AF153,INDIRECT(CONCATENATE("Tab!$Q$1:$Q$",COUNTA(Tab!$Q:$Q))),0),"")</f>
        <v/>
      </c>
      <c r="AJ153" s="24" t="str">
        <f>IF(NOT(ISBLANK($F153)),$AI153 + COUNTIF(Tab!$Q:$Q,$AF153) - 1,"")</f>
        <v/>
      </c>
      <c r="AK153" s="24" t="str">
        <f t="shared" si="19"/>
        <v/>
      </c>
      <c r="AM153" s="24" t="str">
        <f t="shared" si="9"/>
        <v/>
      </c>
      <c r="AN153" s="24" t="str">
        <f ca="1">IF(NOT(ISBLANK($H153)),MATCH($AM153,INDIRECT(CONCATENATE("Tab!$R$2:$R$",COUNTA(Tab!$R:$R))),0),"")</f>
        <v/>
      </c>
      <c r="AP153" s="24" t="str">
        <f t="shared" si="10"/>
        <v/>
      </c>
      <c r="AQ153" s="24" t="str">
        <f t="shared" si="11"/>
        <v/>
      </c>
      <c r="AR153" s="24" t="str">
        <f t="shared" si="12"/>
        <v/>
      </c>
      <c r="AS153" s="24" t="str">
        <f t="shared" si="13"/>
        <v/>
      </c>
    </row>
    <row r="154" spans="2:45" s="24" customFormat="1" ht="15.6" x14ac:dyDescent="0.3">
      <c r="B154" s="23">
        <v>138</v>
      </c>
      <c r="C154" s="27"/>
      <c r="D154" s="28"/>
      <c r="E154" s="28"/>
      <c r="F154" s="28"/>
      <c r="G154" s="36" t="str">
        <f ca="1">IFERROR(OFFSET(Tab!$M$1,$AG154,2,1,1),"")</f>
        <v/>
      </c>
      <c r="H154" s="28"/>
      <c r="I154" s="37" t="str">
        <f ca="1">IF(COUNTIF($AP154:$AS154,"X")=0,IFERROR(OFFSET(Tab!$T$1,$AN154,0,1,1),""),0)</f>
        <v/>
      </c>
      <c r="J154" s="48"/>
      <c r="K154" s="49"/>
      <c r="L154" s="47"/>
      <c r="M154" s="39">
        <v>1</v>
      </c>
      <c r="N154" s="37">
        <f t="shared" ca="1" si="0"/>
        <v>0</v>
      </c>
      <c r="O154" s="43">
        <v>0</v>
      </c>
      <c r="R154" s="24" t="str">
        <f t="shared" si="5"/>
        <v/>
      </c>
      <c r="S154" s="24" t="str">
        <f ca="1">IF(NOT(ISBLANK($C154)),MATCH($R154,INDIRECT(CONCATENATE("Tab!$D$1:$D$",COUNTA(Tab!$F:$F))),0),"")</f>
        <v/>
      </c>
      <c r="T154" s="24" t="str">
        <f>IF(NOT(ISBLANK($C154)),$S154 + COUNTIF(Tab!$D:$D,$R154) - 1,"")</f>
        <v/>
      </c>
      <c r="U154" s="24" t="str">
        <f t="shared" si="16"/>
        <v/>
      </c>
      <c r="W154" s="24" t="str">
        <f t="shared" si="6"/>
        <v/>
      </c>
      <c r="X154" s="24" t="str">
        <f ca="1">IF(NOT(ISBLANK($D154)),MATCH($W154,INDIRECT(CONCATENATE("Tab!$H$1:$H$",COUNTA(Tab!$J:$J))),0),"")</f>
        <v/>
      </c>
      <c r="Y154" s="24" t="str">
        <f>IF(NOT(ISBLANK($D154)),$X154 + COUNTIF(Tab!$H:$H,$W154) - 1,"")</f>
        <v/>
      </c>
      <c r="Z154" s="24" t="str">
        <f t="shared" si="17"/>
        <v/>
      </c>
      <c r="AB154" s="24" t="str">
        <f t="shared" si="7"/>
        <v/>
      </c>
      <c r="AC154" s="24" t="str">
        <f ca="1">IF(NOT(ISBLANK($E154)),MATCH($AB154,INDIRECT(CONCATENATE("Tab!$L$1:$L$",COUNTA(Tab!$N:$N))),0),"")</f>
        <v/>
      </c>
      <c r="AD154" s="24" t="str">
        <f>IF(NOT(ISBLANK($E154)),$AC154 + COUNTIF(Tab!$L:$L,$AB154) - 1,"")</f>
        <v/>
      </c>
      <c r="AE154" s="24" t="str">
        <f t="shared" si="18"/>
        <v/>
      </c>
      <c r="AF154" s="24" t="str">
        <f t="shared" si="8"/>
        <v/>
      </c>
      <c r="AG154" s="24" t="str">
        <f ca="1">IF(NOT(ISBLANK($F154)),MATCH($AF154,INDIRECT(CONCATENATE("Tab!$M$2:$M$",COUNTA(Tab!$M:$M))),0),"")</f>
        <v/>
      </c>
      <c r="AI154" s="24" t="str">
        <f ca="1">IF(NOT(ISBLANK($F154)),MATCH($AF154,INDIRECT(CONCATENATE("Tab!$Q$1:$Q$",COUNTA(Tab!$Q:$Q))),0),"")</f>
        <v/>
      </c>
      <c r="AJ154" s="24" t="str">
        <f>IF(NOT(ISBLANK($F154)),$AI154 + COUNTIF(Tab!$Q:$Q,$AF154) - 1,"")</f>
        <v/>
      </c>
      <c r="AK154" s="24" t="str">
        <f t="shared" si="19"/>
        <v/>
      </c>
      <c r="AM154" s="24" t="str">
        <f t="shared" si="9"/>
        <v/>
      </c>
      <c r="AN154" s="24" t="str">
        <f ca="1">IF(NOT(ISBLANK($H154)),MATCH($AM154,INDIRECT(CONCATENATE("Tab!$R$2:$R$",COUNTA(Tab!$R:$R))),0),"")</f>
        <v/>
      </c>
      <c r="AP154" s="24" t="str">
        <f t="shared" si="10"/>
        <v/>
      </c>
      <c r="AQ154" s="24" t="str">
        <f t="shared" si="11"/>
        <v/>
      </c>
      <c r="AR154" s="24" t="str">
        <f t="shared" si="12"/>
        <v/>
      </c>
      <c r="AS154" s="24" t="str">
        <f t="shared" si="13"/>
        <v/>
      </c>
    </row>
    <row r="155" spans="2:45" s="24" customFormat="1" ht="15.6" x14ac:dyDescent="0.3">
      <c r="B155" s="23">
        <v>139</v>
      </c>
      <c r="C155" s="27"/>
      <c r="D155" s="28"/>
      <c r="E155" s="28"/>
      <c r="F155" s="28"/>
      <c r="G155" s="36" t="str">
        <f ca="1">IFERROR(OFFSET(Tab!$M$1,$AG155,2,1,1),"")</f>
        <v/>
      </c>
      <c r="H155" s="28"/>
      <c r="I155" s="37" t="str">
        <f ca="1">IF(COUNTIF($AP155:$AS155,"X")=0,IFERROR(OFFSET(Tab!$T$1,$AN155,0,1,1),""),0)</f>
        <v/>
      </c>
      <c r="J155" s="48"/>
      <c r="K155" s="49"/>
      <c r="L155" s="47"/>
      <c r="M155" s="39">
        <v>1</v>
      </c>
      <c r="N155" s="37">
        <f t="shared" ca="1" si="0"/>
        <v>0</v>
      </c>
      <c r="O155" s="43">
        <v>0</v>
      </c>
      <c r="R155" s="24" t="str">
        <f t="shared" si="5"/>
        <v/>
      </c>
      <c r="S155" s="24" t="str">
        <f ca="1">IF(NOT(ISBLANK($C155)),MATCH($R155,INDIRECT(CONCATENATE("Tab!$D$1:$D$",COUNTA(Tab!$F:$F))),0),"")</f>
        <v/>
      </c>
      <c r="T155" s="24" t="str">
        <f>IF(NOT(ISBLANK($C155)),$S155 + COUNTIF(Tab!$D:$D,$R155) - 1,"")</f>
        <v/>
      </c>
      <c r="U155" s="24" t="str">
        <f t="shared" si="16"/>
        <v/>
      </c>
      <c r="W155" s="24" t="str">
        <f t="shared" si="6"/>
        <v/>
      </c>
      <c r="X155" s="24" t="str">
        <f ca="1">IF(NOT(ISBLANK($D155)),MATCH($W155,INDIRECT(CONCATENATE("Tab!$H$1:$H$",COUNTA(Tab!$J:$J))),0),"")</f>
        <v/>
      </c>
      <c r="Y155" s="24" t="str">
        <f>IF(NOT(ISBLANK($D155)),$X155 + COUNTIF(Tab!$H:$H,$W155) - 1,"")</f>
        <v/>
      </c>
      <c r="Z155" s="24" t="str">
        <f t="shared" si="17"/>
        <v/>
      </c>
      <c r="AB155" s="24" t="str">
        <f t="shared" si="7"/>
        <v/>
      </c>
      <c r="AC155" s="24" t="str">
        <f ca="1">IF(NOT(ISBLANK($E155)),MATCH($AB155,INDIRECT(CONCATENATE("Tab!$L$1:$L$",COUNTA(Tab!$N:$N))),0),"")</f>
        <v/>
      </c>
      <c r="AD155" s="24" t="str">
        <f>IF(NOT(ISBLANK($E155)),$AC155 + COUNTIF(Tab!$L:$L,$AB155) - 1,"")</f>
        <v/>
      </c>
      <c r="AE155" s="24" t="str">
        <f t="shared" si="18"/>
        <v/>
      </c>
      <c r="AF155" s="24" t="str">
        <f t="shared" si="8"/>
        <v/>
      </c>
      <c r="AG155" s="24" t="str">
        <f ca="1">IF(NOT(ISBLANK($F155)),MATCH($AF155,INDIRECT(CONCATENATE("Tab!$M$2:$M$",COUNTA(Tab!$M:$M))),0),"")</f>
        <v/>
      </c>
      <c r="AI155" s="24" t="str">
        <f ca="1">IF(NOT(ISBLANK($F155)),MATCH($AF155,INDIRECT(CONCATENATE("Tab!$Q$1:$Q$",COUNTA(Tab!$Q:$Q))),0),"")</f>
        <v/>
      </c>
      <c r="AJ155" s="24" t="str">
        <f>IF(NOT(ISBLANK($F155)),$AI155 + COUNTIF(Tab!$Q:$Q,$AF155) - 1,"")</f>
        <v/>
      </c>
      <c r="AK155" s="24" t="str">
        <f t="shared" si="19"/>
        <v/>
      </c>
      <c r="AM155" s="24" t="str">
        <f t="shared" si="9"/>
        <v/>
      </c>
      <c r="AN155" s="24" t="str">
        <f ca="1">IF(NOT(ISBLANK($H155)),MATCH($AM155,INDIRECT(CONCATENATE("Tab!$R$2:$R$",COUNTA(Tab!$R:$R))),0),"")</f>
        <v/>
      </c>
      <c r="AP155" s="24" t="str">
        <f t="shared" si="10"/>
        <v/>
      </c>
      <c r="AQ155" s="24" t="str">
        <f t="shared" si="11"/>
        <v/>
      </c>
      <c r="AR155" s="24" t="str">
        <f t="shared" si="12"/>
        <v/>
      </c>
      <c r="AS155" s="24" t="str">
        <f t="shared" si="13"/>
        <v/>
      </c>
    </row>
    <row r="156" spans="2:45" s="24" customFormat="1" ht="15.6" x14ac:dyDescent="0.3">
      <c r="B156" s="23">
        <v>140</v>
      </c>
      <c r="C156" s="27"/>
      <c r="D156" s="28"/>
      <c r="E156" s="28"/>
      <c r="F156" s="28"/>
      <c r="G156" s="36" t="str">
        <f ca="1">IFERROR(OFFSET(Tab!$M$1,$AG156,2,1,1),"")</f>
        <v/>
      </c>
      <c r="H156" s="28"/>
      <c r="I156" s="37" t="str">
        <f ca="1">IF(COUNTIF($AP156:$AS156,"X")=0,IFERROR(OFFSET(Tab!$T$1,$AN156,0,1,1),""),0)</f>
        <v/>
      </c>
      <c r="J156" s="48"/>
      <c r="K156" s="49"/>
      <c r="L156" s="47"/>
      <c r="M156" s="39">
        <v>1</v>
      </c>
      <c r="N156" s="37">
        <f t="shared" ca="1" si="0"/>
        <v>0</v>
      </c>
      <c r="O156" s="43">
        <v>0</v>
      </c>
      <c r="R156" s="24" t="str">
        <f t="shared" si="5"/>
        <v/>
      </c>
      <c r="S156" s="24" t="str">
        <f ca="1">IF(NOT(ISBLANK($C156)),MATCH($R156,INDIRECT(CONCATENATE("Tab!$D$1:$D$",COUNTA(Tab!$F:$F))),0),"")</f>
        <v/>
      </c>
      <c r="T156" s="24" t="str">
        <f>IF(NOT(ISBLANK($C156)),$S156 + COUNTIF(Tab!$D:$D,$R156) - 1,"")</f>
        <v/>
      </c>
      <c r="U156" s="24" t="str">
        <f t="shared" si="16"/>
        <v/>
      </c>
      <c r="W156" s="24" t="str">
        <f t="shared" si="6"/>
        <v/>
      </c>
      <c r="X156" s="24" t="str">
        <f ca="1">IF(NOT(ISBLANK($D156)),MATCH($W156,INDIRECT(CONCATENATE("Tab!$H$1:$H$",COUNTA(Tab!$J:$J))),0),"")</f>
        <v/>
      </c>
      <c r="Y156" s="24" t="str">
        <f>IF(NOT(ISBLANK($D156)),$X156 + COUNTIF(Tab!$H:$H,$W156) - 1,"")</f>
        <v/>
      </c>
      <c r="Z156" s="24" t="str">
        <f t="shared" si="17"/>
        <v/>
      </c>
      <c r="AB156" s="24" t="str">
        <f t="shared" si="7"/>
        <v/>
      </c>
      <c r="AC156" s="24" t="str">
        <f ca="1">IF(NOT(ISBLANK($E156)),MATCH($AB156,INDIRECT(CONCATENATE("Tab!$L$1:$L$",COUNTA(Tab!$N:$N))),0),"")</f>
        <v/>
      </c>
      <c r="AD156" s="24" t="str">
        <f>IF(NOT(ISBLANK($E156)),$AC156 + COUNTIF(Tab!$L:$L,$AB156) - 1,"")</f>
        <v/>
      </c>
      <c r="AE156" s="24" t="str">
        <f t="shared" si="18"/>
        <v/>
      </c>
      <c r="AF156" s="24" t="str">
        <f t="shared" si="8"/>
        <v/>
      </c>
      <c r="AG156" s="24" t="str">
        <f ca="1">IF(NOT(ISBLANK($F156)),MATCH($AF156,INDIRECT(CONCATENATE("Tab!$M$2:$M$",COUNTA(Tab!$M:$M))),0),"")</f>
        <v/>
      </c>
      <c r="AI156" s="24" t="str">
        <f ca="1">IF(NOT(ISBLANK($F156)),MATCH($AF156,INDIRECT(CONCATENATE("Tab!$Q$1:$Q$",COUNTA(Tab!$Q:$Q))),0),"")</f>
        <v/>
      </c>
      <c r="AJ156" s="24" t="str">
        <f>IF(NOT(ISBLANK($F156)),$AI156 + COUNTIF(Tab!$Q:$Q,$AF156) - 1,"")</f>
        <v/>
      </c>
      <c r="AK156" s="24" t="str">
        <f t="shared" si="19"/>
        <v/>
      </c>
      <c r="AM156" s="24" t="str">
        <f t="shared" si="9"/>
        <v/>
      </c>
      <c r="AN156" s="24" t="str">
        <f ca="1">IF(NOT(ISBLANK($H156)),MATCH($AM156,INDIRECT(CONCATENATE("Tab!$R$2:$R$",COUNTA(Tab!$R:$R))),0),"")</f>
        <v/>
      </c>
      <c r="AP156" s="24" t="str">
        <f t="shared" si="10"/>
        <v/>
      </c>
      <c r="AQ156" s="24" t="str">
        <f t="shared" si="11"/>
        <v/>
      </c>
      <c r="AR156" s="24" t="str">
        <f t="shared" si="12"/>
        <v/>
      </c>
      <c r="AS156" s="24" t="str">
        <f t="shared" si="13"/>
        <v/>
      </c>
    </row>
    <row r="157" spans="2:45" s="24" customFormat="1" ht="15.6" x14ac:dyDescent="0.3">
      <c r="B157" s="23">
        <v>141</v>
      </c>
      <c r="C157" s="27"/>
      <c r="D157" s="28"/>
      <c r="E157" s="28"/>
      <c r="F157" s="28"/>
      <c r="G157" s="36" t="str">
        <f ca="1">IFERROR(OFFSET(Tab!$M$1,$AG157,2,1,1),"")</f>
        <v/>
      </c>
      <c r="H157" s="28"/>
      <c r="I157" s="37" t="str">
        <f ca="1">IF(COUNTIF($AP157:$AS157,"X")=0,IFERROR(OFFSET(Tab!$T$1,$AN157,0,1,1),""),0)</f>
        <v/>
      </c>
      <c r="J157" s="48"/>
      <c r="K157" s="49"/>
      <c r="L157" s="47"/>
      <c r="M157" s="39">
        <v>1</v>
      </c>
      <c r="N157" s="37">
        <f t="shared" ca="1" si="0"/>
        <v>0</v>
      </c>
      <c r="O157" s="43">
        <v>0</v>
      </c>
      <c r="R157" s="24" t="str">
        <f t="shared" si="5"/>
        <v/>
      </c>
      <c r="S157" s="24" t="str">
        <f ca="1">IF(NOT(ISBLANK($C157)),MATCH($R157,INDIRECT(CONCATENATE("Tab!$D$1:$D$",COUNTA(Tab!$F:$F))),0),"")</f>
        <v/>
      </c>
      <c r="T157" s="24" t="str">
        <f>IF(NOT(ISBLANK($C157)),$S157 + COUNTIF(Tab!$D:$D,$R157) - 1,"")</f>
        <v/>
      </c>
      <c r="U157" s="24" t="str">
        <f t="shared" si="16"/>
        <v/>
      </c>
      <c r="W157" s="24" t="str">
        <f t="shared" si="6"/>
        <v/>
      </c>
      <c r="X157" s="24" t="str">
        <f ca="1">IF(NOT(ISBLANK($D157)),MATCH($W157,INDIRECT(CONCATENATE("Tab!$H$1:$H$",COUNTA(Tab!$J:$J))),0),"")</f>
        <v/>
      </c>
      <c r="Y157" s="24" t="str">
        <f>IF(NOT(ISBLANK($D157)),$X157 + COUNTIF(Tab!$H:$H,$W157) - 1,"")</f>
        <v/>
      </c>
      <c r="Z157" s="24" t="str">
        <f t="shared" si="17"/>
        <v/>
      </c>
      <c r="AB157" s="24" t="str">
        <f t="shared" si="7"/>
        <v/>
      </c>
      <c r="AC157" s="24" t="str">
        <f ca="1">IF(NOT(ISBLANK($E157)),MATCH($AB157,INDIRECT(CONCATENATE("Tab!$L$1:$L$",COUNTA(Tab!$N:$N))),0),"")</f>
        <v/>
      </c>
      <c r="AD157" s="24" t="str">
        <f>IF(NOT(ISBLANK($E157)),$AC157 + COUNTIF(Tab!$L:$L,$AB157) - 1,"")</f>
        <v/>
      </c>
      <c r="AE157" s="24" t="str">
        <f t="shared" si="18"/>
        <v/>
      </c>
      <c r="AF157" s="24" t="str">
        <f t="shared" si="8"/>
        <v/>
      </c>
      <c r="AG157" s="24" t="str">
        <f ca="1">IF(NOT(ISBLANK($F157)),MATCH($AF157,INDIRECT(CONCATENATE("Tab!$M$2:$M$",COUNTA(Tab!$M:$M))),0),"")</f>
        <v/>
      </c>
      <c r="AI157" s="24" t="str">
        <f ca="1">IF(NOT(ISBLANK($F157)),MATCH($AF157,INDIRECT(CONCATENATE("Tab!$Q$1:$Q$",COUNTA(Tab!$Q:$Q))),0),"")</f>
        <v/>
      </c>
      <c r="AJ157" s="24" t="str">
        <f>IF(NOT(ISBLANK($F157)),$AI157 + COUNTIF(Tab!$Q:$Q,$AF157) - 1,"")</f>
        <v/>
      </c>
      <c r="AK157" s="24" t="str">
        <f t="shared" si="19"/>
        <v/>
      </c>
      <c r="AM157" s="24" t="str">
        <f t="shared" si="9"/>
        <v/>
      </c>
      <c r="AN157" s="24" t="str">
        <f ca="1">IF(NOT(ISBLANK($H157)),MATCH($AM157,INDIRECT(CONCATENATE("Tab!$R$2:$R$",COUNTA(Tab!$R:$R))),0),"")</f>
        <v/>
      </c>
      <c r="AP157" s="24" t="str">
        <f t="shared" si="10"/>
        <v/>
      </c>
      <c r="AQ157" s="24" t="str">
        <f t="shared" si="11"/>
        <v/>
      </c>
      <c r="AR157" s="24" t="str">
        <f t="shared" si="12"/>
        <v/>
      </c>
      <c r="AS157" s="24" t="str">
        <f t="shared" si="13"/>
        <v/>
      </c>
    </row>
    <row r="158" spans="2:45" s="24" customFormat="1" ht="15.6" x14ac:dyDescent="0.3">
      <c r="B158" s="23">
        <v>142</v>
      </c>
      <c r="C158" s="27"/>
      <c r="D158" s="28"/>
      <c r="E158" s="28"/>
      <c r="F158" s="28"/>
      <c r="G158" s="36" t="str">
        <f ca="1">IFERROR(OFFSET(Tab!$M$1,$AG158,2,1,1),"")</f>
        <v/>
      </c>
      <c r="H158" s="28"/>
      <c r="I158" s="37" t="str">
        <f ca="1">IF(COUNTIF($AP158:$AS158,"X")=0,IFERROR(OFFSET(Tab!$T$1,$AN158,0,1,1),""),0)</f>
        <v/>
      </c>
      <c r="J158" s="48"/>
      <c r="K158" s="49"/>
      <c r="L158" s="47"/>
      <c r="M158" s="39">
        <v>1</v>
      </c>
      <c r="N158" s="37">
        <f t="shared" ca="1" si="0"/>
        <v>0</v>
      </c>
      <c r="O158" s="43">
        <v>0</v>
      </c>
      <c r="R158" s="24" t="str">
        <f t="shared" si="5"/>
        <v/>
      </c>
      <c r="S158" s="24" t="str">
        <f ca="1">IF(NOT(ISBLANK($C158)),MATCH($R158,INDIRECT(CONCATENATE("Tab!$D$1:$D$",COUNTA(Tab!$F:$F))),0),"")</f>
        <v/>
      </c>
      <c r="T158" s="24" t="str">
        <f>IF(NOT(ISBLANK($C158)),$S158 + COUNTIF(Tab!$D:$D,$R158) - 1,"")</f>
        <v/>
      </c>
      <c r="U158" s="24" t="str">
        <f t="shared" si="16"/>
        <v/>
      </c>
      <c r="W158" s="24" t="str">
        <f t="shared" si="6"/>
        <v/>
      </c>
      <c r="X158" s="24" t="str">
        <f ca="1">IF(NOT(ISBLANK($D158)),MATCH($W158,INDIRECT(CONCATENATE("Tab!$H$1:$H$",COUNTA(Tab!$J:$J))),0),"")</f>
        <v/>
      </c>
      <c r="Y158" s="24" t="str">
        <f>IF(NOT(ISBLANK($D158)),$X158 + COUNTIF(Tab!$H:$H,$W158) - 1,"")</f>
        <v/>
      </c>
      <c r="Z158" s="24" t="str">
        <f t="shared" si="17"/>
        <v/>
      </c>
      <c r="AB158" s="24" t="str">
        <f t="shared" si="7"/>
        <v/>
      </c>
      <c r="AC158" s="24" t="str">
        <f ca="1">IF(NOT(ISBLANK($E158)),MATCH($AB158,INDIRECT(CONCATENATE("Tab!$L$1:$L$",COUNTA(Tab!$N:$N))),0),"")</f>
        <v/>
      </c>
      <c r="AD158" s="24" t="str">
        <f>IF(NOT(ISBLANK($E158)),$AC158 + COUNTIF(Tab!$L:$L,$AB158) - 1,"")</f>
        <v/>
      </c>
      <c r="AE158" s="24" t="str">
        <f t="shared" si="18"/>
        <v/>
      </c>
      <c r="AF158" s="24" t="str">
        <f t="shared" si="8"/>
        <v/>
      </c>
      <c r="AG158" s="24" t="str">
        <f ca="1">IF(NOT(ISBLANK($F158)),MATCH($AF158,INDIRECT(CONCATENATE("Tab!$M$2:$M$",COUNTA(Tab!$M:$M))),0),"")</f>
        <v/>
      </c>
      <c r="AI158" s="24" t="str">
        <f ca="1">IF(NOT(ISBLANK($F158)),MATCH($AF158,INDIRECT(CONCATENATE("Tab!$Q$1:$Q$",COUNTA(Tab!$Q:$Q))),0),"")</f>
        <v/>
      </c>
      <c r="AJ158" s="24" t="str">
        <f>IF(NOT(ISBLANK($F158)),$AI158 + COUNTIF(Tab!$Q:$Q,$AF158) - 1,"")</f>
        <v/>
      </c>
      <c r="AK158" s="24" t="str">
        <f t="shared" si="19"/>
        <v/>
      </c>
      <c r="AM158" s="24" t="str">
        <f t="shared" si="9"/>
        <v/>
      </c>
      <c r="AN158" s="24" t="str">
        <f ca="1">IF(NOT(ISBLANK($H158)),MATCH($AM158,INDIRECT(CONCATENATE("Tab!$R$2:$R$",COUNTA(Tab!$R:$R))),0),"")</f>
        <v/>
      </c>
      <c r="AP158" s="24" t="str">
        <f t="shared" si="10"/>
        <v/>
      </c>
      <c r="AQ158" s="24" t="str">
        <f t="shared" si="11"/>
        <v/>
      </c>
      <c r="AR158" s="24" t="str">
        <f t="shared" si="12"/>
        <v/>
      </c>
      <c r="AS158" s="24" t="str">
        <f t="shared" si="13"/>
        <v/>
      </c>
    </row>
    <row r="159" spans="2:45" s="24" customFormat="1" ht="15.6" x14ac:dyDescent="0.3">
      <c r="B159" s="23">
        <v>143</v>
      </c>
      <c r="C159" s="27"/>
      <c r="D159" s="28"/>
      <c r="E159" s="28"/>
      <c r="F159" s="28"/>
      <c r="G159" s="36" t="str">
        <f ca="1">IFERROR(OFFSET(Tab!$M$1,$AG159,2,1,1),"")</f>
        <v/>
      </c>
      <c r="H159" s="28"/>
      <c r="I159" s="37" t="str">
        <f ca="1">IF(COUNTIF($AP159:$AS159,"X")=0,IFERROR(OFFSET(Tab!$T$1,$AN159,0,1,1),""),0)</f>
        <v/>
      </c>
      <c r="J159" s="48"/>
      <c r="K159" s="49"/>
      <c r="L159" s="47"/>
      <c r="M159" s="39">
        <v>1</v>
      </c>
      <c r="N159" s="37">
        <f t="shared" ca="1" si="0"/>
        <v>0</v>
      </c>
      <c r="O159" s="43">
        <v>0</v>
      </c>
      <c r="R159" s="24" t="str">
        <f t="shared" si="5"/>
        <v/>
      </c>
      <c r="S159" s="24" t="str">
        <f ca="1">IF(NOT(ISBLANK($C159)),MATCH($R159,INDIRECT(CONCATENATE("Tab!$D$1:$D$",COUNTA(Tab!$F:$F))),0),"")</f>
        <v/>
      </c>
      <c r="T159" s="24" t="str">
        <f>IF(NOT(ISBLANK($C159)),$S159 + COUNTIF(Tab!$D:$D,$R159) - 1,"")</f>
        <v/>
      </c>
      <c r="U159" s="24" t="str">
        <f t="shared" si="16"/>
        <v/>
      </c>
      <c r="W159" s="24" t="str">
        <f t="shared" si="6"/>
        <v/>
      </c>
      <c r="X159" s="24" t="str">
        <f ca="1">IF(NOT(ISBLANK($D159)),MATCH($W159,INDIRECT(CONCATENATE("Tab!$H$1:$H$",COUNTA(Tab!$J:$J))),0),"")</f>
        <v/>
      </c>
      <c r="Y159" s="24" t="str">
        <f>IF(NOT(ISBLANK($D159)),$X159 + COUNTIF(Tab!$H:$H,$W159) - 1,"")</f>
        <v/>
      </c>
      <c r="Z159" s="24" t="str">
        <f t="shared" si="17"/>
        <v/>
      </c>
      <c r="AB159" s="24" t="str">
        <f t="shared" si="7"/>
        <v/>
      </c>
      <c r="AC159" s="24" t="str">
        <f ca="1">IF(NOT(ISBLANK($E159)),MATCH($AB159,INDIRECT(CONCATENATE("Tab!$L$1:$L$",COUNTA(Tab!$N:$N))),0),"")</f>
        <v/>
      </c>
      <c r="AD159" s="24" t="str">
        <f>IF(NOT(ISBLANK($E159)),$AC159 + COUNTIF(Tab!$L:$L,$AB159) - 1,"")</f>
        <v/>
      </c>
      <c r="AE159" s="24" t="str">
        <f t="shared" si="18"/>
        <v/>
      </c>
      <c r="AF159" s="24" t="str">
        <f t="shared" si="8"/>
        <v/>
      </c>
      <c r="AG159" s="24" t="str">
        <f ca="1">IF(NOT(ISBLANK($F159)),MATCH($AF159,INDIRECT(CONCATENATE("Tab!$M$2:$M$",COUNTA(Tab!$M:$M))),0),"")</f>
        <v/>
      </c>
      <c r="AI159" s="24" t="str">
        <f ca="1">IF(NOT(ISBLANK($F159)),MATCH($AF159,INDIRECT(CONCATENATE("Tab!$Q$1:$Q$",COUNTA(Tab!$Q:$Q))),0),"")</f>
        <v/>
      </c>
      <c r="AJ159" s="24" t="str">
        <f>IF(NOT(ISBLANK($F159)),$AI159 + COUNTIF(Tab!$Q:$Q,$AF159) - 1,"")</f>
        <v/>
      </c>
      <c r="AK159" s="24" t="str">
        <f t="shared" si="19"/>
        <v/>
      </c>
      <c r="AM159" s="24" t="str">
        <f t="shared" si="9"/>
        <v/>
      </c>
      <c r="AN159" s="24" t="str">
        <f ca="1">IF(NOT(ISBLANK($H159)),MATCH($AM159,INDIRECT(CONCATENATE("Tab!$R$2:$R$",COUNTA(Tab!$R:$R))),0),"")</f>
        <v/>
      </c>
      <c r="AP159" s="24" t="str">
        <f t="shared" si="10"/>
        <v/>
      </c>
      <c r="AQ159" s="24" t="str">
        <f t="shared" si="11"/>
        <v/>
      </c>
      <c r="AR159" s="24" t="str">
        <f t="shared" si="12"/>
        <v/>
      </c>
      <c r="AS159" s="24" t="str">
        <f t="shared" si="13"/>
        <v/>
      </c>
    </row>
    <row r="160" spans="2:45" s="24" customFormat="1" ht="15.6" x14ac:dyDescent="0.3">
      <c r="B160" s="23">
        <v>144</v>
      </c>
      <c r="C160" s="27"/>
      <c r="D160" s="28"/>
      <c r="E160" s="28"/>
      <c r="F160" s="28"/>
      <c r="G160" s="36" t="str">
        <f ca="1">IFERROR(OFFSET(Tab!$M$1,$AG160,2,1,1),"")</f>
        <v/>
      </c>
      <c r="H160" s="28"/>
      <c r="I160" s="37" t="str">
        <f ca="1">IF(COUNTIF($AP160:$AS160,"X")=0,IFERROR(OFFSET(Tab!$T$1,$AN160,0,1,1),""),0)</f>
        <v/>
      </c>
      <c r="J160" s="48"/>
      <c r="K160" s="49"/>
      <c r="L160" s="47"/>
      <c r="M160" s="39">
        <v>1</v>
      </c>
      <c r="N160" s="37">
        <f t="shared" ca="1" si="0"/>
        <v>0</v>
      </c>
      <c r="O160" s="43">
        <v>0</v>
      </c>
      <c r="R160" s="24" t="str">
        <f t="shared" si="5"/>
        <v/>
      </c>
      <c r="S160" s="24" t="str">
        <f ca="1">IF(NOT(ISBLANK($C160)),MATCH($R160,INDIRECT(CONCATENATE("Tab!$D$1:$D$",COUNTA(Tab!$F:$F))),0),"")</f>
        <v/>
      </c>
      <c r="T160" s="24" t="str">
        <f>IF(NOT(ISBLANK($C160)),$S160 + COUNTIF(Tab!$D:$D,$R160) - 1,"")</f>
        <v/>
      </c>
      <c r="U160" s="24" t="str">
        <f t="shared" si="16"/>
        <v/>
      </c>
      <c r="W160" s="24" t="str">
        <f t="shared" si="6"/>
        <v/>
      </c>
      <c r="X160" s="24" t="str">
        <f ca="1">IF(NOT(ISBLANK($D160)),MATCH($W160,INDIRECT(CONCATENATE("Tab!$H$1:$H$",COUNTA(Tab!$J:$J))),0),"")</f>
        <v/>
      </c>
      <c r="Y160" s="24" t="str">
        <f>IF(NOT(ISBLANK($D160)),$X160 + COUNTIF(Tab!$H:$H,$W160) - 1,"")</f>
        <v/>
      </c>
      <c r="Z160" s="24" t="str">
        <f t="shared" si="17"/>
        <v/>
      </c>
      <c r="AB160" s="24" t="str">
        <f t="shared" si="7"/>
        <v/>
      </c>
      <c r="AC160" s="24" t="str">
        <f ca="1">IF(NOT(ISBLANK($E160)),MATCH($AB160,INDIRECT(CONCATENATE("Tab!$L$1:$L$",COUNTA(Tab!$N:$N))),0),"")</f>
        <v/>
      </c>
      <c r="AD160" s="24" t="str">
        <f>IF(NOT(ISBLANK($E160)),$AC160 + COUNTIF(Tab!$L:$L,$AB160) - 1,"")</f>
        <v/>
      </c>
      <c r="AE160" s="24" t="str">
        <f t="shared" si="18"/>
        <v/>
      </c>
      <c r="AF160" s="24" t="str">
        <f t="shared" si="8"/>
        <v/>
      </c>
      <c r="AG160" s="24" t="str">
        <f ca="1">IF(NOT(ISBLANK($F160)),MATCH($AF160,INDIRECT(CONCATENATE("Tab!$M$2:$M$",COUNTA(Tab!$M:$M))),0),"")</f>
        <v/>
      </c>
      <c r="AI160" s="24" t="str">
        <f ca="1">IF(NOT(ISBLANK($F160)),MATCH($AF160,INDIRECT(CONCATENATE("Tab!$Q$1:$Q$",COUNTA(Tab!$Q:$Q))),0),"")</f>
        <v/>
      </c>
      <c r="AJ160" s="24" t="str">
        <f>IF(NOT(ISBLANK($F160)),$AI160 + COUNTIF(Tab!$Q:$Q,$AF160) - 1,"")</f>
        <v/>
      </c>
      <c r="AK160" s="24" t="str">
        <f t="shared" si="19"/>
        <v/>
      </c>
      <c r="AM160" s="24" t="str">
        <f t="shared" si="9"/>
        <v/>
      </c>
      <c r="AN160" s="24" t="str">
        <f ca="1">IF(NOT(ISBLANK($H160)),MATCH($AM160,INDIRECT(CONCATENATE("Tab!$R$2:$R$",COUNTA(Tab!$R:$R))),0),"")</f>
        <v/>
      </c>
      <c r="AP160" s="24" t="str">
        <f t="shared" si="10"/>
        <v/>
      </c>
      <c r="AQ160" s="24" t="str">
        <f t="shared" si="11"/>
        <v/>
      </c>
      <c r="AR160" s="24" t="str">
        <f t="shared" si="12"/>
        <v/>
      </c>
      <c r="AS160" s="24" t="str">
        <f t="shared" si="13"/>
        <v/>
      </c>
    </row>
    <row r="161" spans="2:45" s="24" customFormat="1" ht="15.6" x14ac:dyDescent="0.3">
      <c r="B161" s="23">
        <v>145</v>
      </c>
      <c r="C161" s="27"/>
      <c r="D161" s="28"/>
      <c r="E161" s="28"/>
      <c r="F161" s="28"/>
      <c r="G161" s="36" t="str">
        <f ca="1">IFERROR(OFFSET(Tab!$M$1,$AG161,2,1,1),"")</f>
        <v/>
      </c>
      <c r="H161" s="28"/>
      <c r="I161" s="37" t="str">
        <f ca="1">IF(COUNTIF($AP161:$AS161,"X")=0,IFERROR(OFFSET(Tab!$T$1,$AN161,0,1,1),""),0)</f>
        <v/>
      </c>
      <c r="J161" s="48"/>
      <c r="K161" s="49"/>
      <c r="L161" s="47"/>
      <c r="M161" s="39">
        <v>1</v>
      </c>
      <c r="N161" s="37">
        <f t="shared" ca="1" si="0"/>
        <v>0</v>
      </c>
      <c r="O161" s="43">
        <v>0</v>
      </c>
      <c r="R161" s="24" t="str">
        <f t="shared" si="5"/>
        <v/>
      </c>
      <c r="S161" s="24" t="str">
        <f ca="1">IF(NOT(ISBLANK($C161)),MATCH($R161,INDIRECT(CONCATENATE("Tab!$D$1:$D$",COUNTA(Tab!$F:$F))),0),"")</f>
        <v/>
      </c>
      <c r="T161" s="24" t="str">
        <f>IF(NOT(ISBLANK($C161)),$S161 + COUNTIF(Tab!$D:$D,$R161) - 1,"")</f>
        <v/>
      </c>
      <c r="U161" s="24" t="str">
        <f t="shared" si="16"/>
        <v/>
      </c>
      <c r="W161" s="24" t="str">
        <f t="shared" si="6"/>
        <v/>
      </c>
      <c r="X161" s="24" t="str">
        <f ca="1">IF(NOT(ISBLANK($D161)),MATCH($W161,INDIRECT(CONCATENATE("Tab!$H$1:$H$",COUNTA(Tab!$J:$J))),0),"")</f>
        <v/>
      </c>
      <c r="Y161" s="24" t="str">
        <f>IF(NOT(ISBLANK($D161)),$X161 + COUNTIF(Tab!$H:$H,$W161) - 1,"")</f>
        <v/>
      </c>
      <c r="Z161" s="24" t="str">
        <f t="shared" si="17"/>
        <v/>
      </c>
      <c r="AB161" s="24" t="str">
        <f t="shared" si="7"/>
        <v/>
      </c>
      <c r="AC161" s="24" t="str">
        <f ca="1">IF(NOT(ISBLANK($E161)),MATCH($AB161,INDIRECT(CONCATENATE("Tab!$L$1:$L$",COUNTA(Tab!$N:$N))),0),"")</f>
        <v/>
      </c>
      <c r="AD161" s="24" t="str">
        <f>IF(NOT(ISBLANK($E161)),$AC161 + COUNTIF(Tab!$L:$L,$AB161) - 1,"")</f>
        <v/>
      </c>
      <c r="AE161" s="24" t="str">
        <f t="shared" si="18"/>
        <v/>
      </c>
      <c r="AF161" s="24" t="str">
        <f t="shared" si="8"/>
        <v/>
      </c>
      <c r="AG161" s="24" t="str">
        <f ca="1">IF(NOT(ISBLANK($F161)),MATCH($AF161,INDIRECT(CONCATENATE("Tab!$M$2:$M$",COUNTA(Tab!$M:$M))),0),"")</f>
        <v/>
      </c>
      <c r="AI161" s="24" t="str">
        <f ca="1">IF(NOT(ISBLANK($F161)),MATCH($AF161,INDIRECT(CONCATENATE("Tab!$Q$1:$Q$",COUNTA(Tab!$Q:$Q))),0),"")</f>
        <v/>
      </c>
      <c r="AJ161" s="24" t="str">
        <f>IF(NOT(ISBLANK($F161)),$AI161 + COUNTIF(Tab!$Q:$Q,$AF161) - 1,"")</f>
        <v/>
      </c>
      <c r="AK161" s="24" t="str">
        <f t="shared" si="19"/>
        <v/>
      </c>
      <c r="AM161" s="24" t="str">
        <f t="shared" si="9"/>
        <v/>
      </c>
      <c r="AN161" s="24" t="str">
        <f ca="1">IF(NOT(ISBLANK($H161)),MATCH($AM161,INDIRECT(CONCATENATE("Tab!$R$2:$R$",COUNTA(Tab!$R:$R))),0),"")</f>
        <v/>
      </c>
      <c r="AP161" s="24" t="str">
        <f t="shared" si="10"/>
        <v/>
      </c>
      <c r="AQ161" s="24" t="str">
        <f t="shared" si="11"/>
        <v/>
      </c>
      <c r="AR161" s="24" t="str">
        <f t="shared" si="12"/>
        <v/>
      </c>
      <c r="AS161" s="24" t="str">
        <f t="shared" si="13"/>
        <v/>
      </c>
    </row>
    <row r="162" spans="2:45" s="24" customFormat="1" ht="15.6" x14ac:dyDescent="0.3">
      <c r="B162" s="23">
        <v>146</v>
      </c>
      <c r="C162" s="27"/>
      <c r="D162" s="28"/>
      <c r="E162" s="28"/>
      <c r="F162" s="28"/>
      <c r="G162" s="36" t="str">
        <f ca="1">IFERROR(OFFSET(Tab!$M$1,$AG162,2,1,1),"")</f>
        <v/>
      </c>
      <c r="H162" s="28"/>
      <c r="I162" s="37" t="str">
        <f ca="1">IF(COUNTIF($AP162:$AS162,"X")=0,IFERROR(OFFSET(Tab!$T$1,$AN162,0,1,1),""),0)</f>
        <v/>
      </c>
      <c r="J162" s="48"/>
      <c r="K162" s="49"/>
      <c r="L162" s="47"/>
      <c r="M162" s="39">
        <v>1</v>
      </c>
      <c r="N162" s="37">
        <f t="shared" ca="1" si="0"/>
        <v>0</v>
      </c>
      <c r="O162" s="43">
        <v>0</v>
      </c>
      <c r="R162" s="24" t="str">
        <f t="shared" si="5"/>
        <v/>
      </c>
      <c r="S162" s="24" t="str">
        <f ca="1">IF(NOT(ISBLANK($C162)),MATCH($R162,INDIRECT(CONCATENATE("Tab!$D$1:$D$",COUNTA(Tab!$F:$F))),0),"")</f>
        <v/>
      </c>
      <c r="T162" s="24" t="str">
        <f>IF(NOT(ISBLANK($C162)),$S162 + COUNTIF(Tab!$D:$D,$R162) - 1,"")</f>
        <v/>
      </c>
      <c r="U162" s="24" t="str">
        <f t="shared" si="16"/>
        <v/>
      </c>
      <c r="W162" s="24" t="str">
        <f t="shared" si="6"/>
        <v/>
      </c>
      <c r="X162" s="24" t="str">
        <f ca="1">IF(NOT(ISBLANK($D162)),MATCH($W162,INDIRECT(CONCATENATE("Tab!$H$1:$H$",COUNTA(Tab!$J:$J))),0),"")</f>
        <v/>
      </c>
      <c r="Y162" s="24" t="str">
        <f>IF(NOT(ISBLANK($D162)),$X162 + COUNTIF(Tab!$H:$H,$W162) - 1,"")</f>
        <v/>
      </c>
      <c r="Z162" s="24" t="str">
        <f t="shared" si="17"/>
        <v/>
      </c>
      <c r="AB162" s="24" t="str">
        <f t="shared" si="7"/>
        <v/>
      </c>
      <c r="AC162" s="24" t="str">
        <f ca="1">IF(NOT(ISBLANK($E162)),MATCH($AB162,INDIRECT(CONCATENATE("Tab!$L$1:$L$",COUNTA(Tab!$N:$N))),0),"")</f>
        <v/>
      </c>
      <c r="AD162" s="24" t="str">
        <f>IF(NOT(ISBLANK($E162)),$AC162 + COUNTIF(Tab!$L:$L,$AB162) - 1,"")</f>
        <v/>
      </c>
      <c r="AE162" s="24" t="str">
        <f t="shared" si="18"/>
        <v/>
      </c>
      <c r="AF162" s="24" t="str">
        <f t="shared" si="8"/>
        <v/>
      </c>
      <c r="AG162" s="24" t="str">
        <f ca="1">IF(NOT(ISBLANK($F162)),MATCH($AF162,INDIRECT(CONCATENATE("Tab!$M$2:$M$",COUNTA(Tab!$M:$M))),0),"")</f>
        <v/>
      </c>
      <c r="AI162" s="24" t="str">
        <f ca="1">IF(NOT(ISBLANK($F162)),MATCH($AF162,INDIRECT(CONCATENATE("Tab!$Q$1:$Q$",COUNTA(Tab!$Q:$Q))),0),"")</f>
        <v/>
      </c>
      <c r="AJ162" s="24" t="str">
        <f>IF(NOT(ISBLANK($F162)),$AI162 + COUNTIF(Tab!$Q:$Q,$AF162) - 1,"")</f>
        <v/>
      </c>
      <c r="AK162" s="24" t="str">
        <f t="shared" si="19"/>
        <v/>
      </c>
      <c r="AM162" s="24" t="str">
        <f t="shared" si="9"/>
        <v/>
      </c>
      <c r="AN162" s="24" t="str">
        <f ca="1">IF(NOT(ISBLANK($H162)),MATCH($AM162,INDIRECT(CONCATENATE("Tab!$R$2:$R$",COUNTA(Tab!$R:$R))),0),"")</f>
        <v/>
      </c>
      <c r="AP162" s="24" t="str">
        <f t="shared" si="10"/>
        <v/>
      </c>
      <c r="AQ162" s="24" t="str">
        <f t="shared" si="11"/>
        <v/>
      </c>
      <c r="AR162" s="24" t="str">
        <f t="shared" si="12"/>
        <v/>
      </c>
      <c r="AS162" s="24" t="str">
        <f t="shared" si="13"/>
        <v/>
      </c>
    </row>
    <row r="163" spans="2:45" s="24" customFormat="1" ht="15.6" x14ac:dyDescent="0.3">
      <c r="B163" s="23">
        <v>147</v>
      </c>
      <c r="C163" s="27"/>
      <c r="D163" s="28"/>
      <c r="E163" s="28"/>
      <c r="F163" s="28"/>
      <c r="G163" s="36" t="str">
        <f ca="1">IFERROR(OFFSET(Tab!$M$1,$AG163,2,1,1),"")</f>
        <v/>
      </c>
      <c r="H163" s="28"/>
      <c r="I163" s="37" t="str">
        <f ca="1">IF(COUNTIF($AP163:$AS163,"X")=0,IFERROR(OFFSET(Tab!$T$1,$AN163,0,1,1),""),0)</f>
        <v/>
      </c>
      <c r="J163" s="48"/>
      <c r="K163" s="49"/>
      <c r="L163" s="47"/>
      <c r="M163" s="39">
        <v>1</v>
      </c>
      <c r="N163" s="37">
        <f t="shared" ca="1" si="0"/>
        <v>0</v>
      </c>
      <c r="O163" s="43">
        <v>0</v>
      </c>
      <c r="R163" s="24" t="str">
        <f t="shared" si="5"/>
        <v/>
      </c>
      <c r="S163" s="24" t="str">
        <f ca="1">IF(NOT(ISBLANK($C163)),MATCH($R163,INDIRECT(CONCATENATE("Tab!$D$1:$D$",COUNTA(Tab!$F:$F))),0),"")</f>
        <v/>
      </c>
      <c r="T163" s="24" t="str">
        <f>IF(NOT(ISBLANK($C163)),$S163 + COUNTIF(Tab!$D:$D,$R163) - 1,"")</f>
        <v/>
      </c>
      <c r="U163" s="24" t="str">
        <f t="shared" si="16"/>
        <v/>
      </c>
      <c r="W163" s="24" t="str">
        <f t="shared" si="6"/>
        <v/>
      </c>
      <c r="X163" s="24" t="str">
        <f ca="1">IF(NOT(ISBLANK($D163)),MATCH($W163,INDIRECT(CONCATENATE("Tab!$H$1:$H$",COUNTA(Tab!$J:$J))),0),"")</f>
        <v/>
      </c>
      <c r="Y163" s="24" t="str">
        <f>IF(NOT(ISBLANK($D163)),$X163 + COUNTIF(Tab!$H:$H,$W163) - 1,"")</f>
        <v/>
      </c>
      <c r="Z163" s="24" t="str">
        <f t="shared" si="17"/>
        <v/>
      </c>
      <c r="AB163" s="24" t="str">
        <f t="shared" si="7"/>
        <v/>
      </c>
      <c r="AC163" s="24" t="str">
        <f ca="1">IF(NOT(ISBLANK($E163)),MATCH($AB163,INDIRECT(CONCATENATE("Tab!$L$1:$L$",COUNTA(Tab!$N:$N))),0),"")</f>
        <v/>
      </c>
      <c r="AD163" s="24" t="str">
        <f>IF(NOT(ISBLANK($E163)),$AC163 + COUNTIF(Tab!$L:$L,$AB163) - 1,"")</f>
        <v/>
      </c>
      <c r="AE163" s="24" t="str">
        <f t="shared" si="18"/>
        <v/>
      </c>
      <c r="AF163" s="24" t="str">
        <f t="shared" si="8"/>
        <v/>
      </c>
      <c r="AG163" s="24" t="str">
        <f ca="1">IF(NOT(ISBLANK($F163)),MATCH($AF163,INDIRECT(CONCATENATE("Tab!$M$2:$M$",COUNTA(Tab!$M:$M))),0),"")</f>
        <v/>
      </c>
      <c r="AI163" s="24" t="str">
        <f ca="1">IF(NOT(ISBLANK($F163)),MATCH($AF163,INDIRECT(CONCATENATE("Tab!$Q$1:$Q$",COUNTA(Tab!$Q:$Q))),0),"")</f>
        <v/>
      </c>
      <c r="AJ163" s="24" t="str">
        <f>IF(NOT(ISBLANK($F163)),$AI163 + COUNTIF(Tab!$Q:$Q,$AF163) - 1,"")</f>
        <v/>
      </c>
      <c r="AK163" s="24" t="str">
        <f t="shared" si="19"/>
        <v/>
      </c>
      <c r="AM163" s="24" t="str">
        <f t="shared" si="9"/>
        <v/>
      </c>
      <c r="AN163" s="24" t="str">
        <f ca="1">IF(NOT(ISBLANK($H163)),MATCH($AM163,INDIRECT(CONCATENATE("Tab!$R$2:$R$",COUNTA(Tab!$R:$R))),0),"")</f>
        <v/>
      </c>
      <c r="AP163" s="24" t="str">
        <f t="shared" si="10"/>
        <v/>
      </c>
      <c r="AQ163" s="24" t="str">
        <f t="shared" si="11"/>
        <v/>
      </c>
      <c r="AR163" s="24" t="str">
        <f t="shared" si="12"/>
        <v/>
      </c>
      <c r="AS163" s="24" t="str">
        <f t="shared" si="13"/>
        <v/>
      </c>
    </row>
    <row r="164" spans="2:45" s="24" customFormat="1" ht="15.6" x14ac:dyDescent="0.3">
      <c r="B164" s="23">
        <v>148</v>
      </c>
      <c r="C164" s="27"/>
      <c r="D164" s="28"/>
      <c r="E164" s="28"/>
      <c r="F164" s="28"/>
      <c r="G164" s="36" t="str">
        <f ca="1">IFERROR(OFFSET(Tab!$M$1,$AG164,2,1,1),"")</f>
        <v/>
      </c>
      <c r="H164" s="28"/>
      <c r="I164" s="37" t="str">
        <f ca="1">IF(COUNTIF($AP164:$AS164,"X")=0,IFERROR(OFFSET(Tab!$T$1,$AN164,0,1,1),""),0)</f>
        <v/>
      </c>
      <c r="J164" s="48"/>
      <c r="K164" s="49"/>
      <c r="L164" s="47"/>
      <c r="M164" s="39">
        <v>1</v>
      </c>
      <c r="N164" s="37">
        <f t="shared" ca="1" si="0"/>
        <v>0</v>
      </c>
      <c r="O164" s="43">
        <v>0</v>
      </c>
      <c r="R164" s="24" t="str">
        <f t="shared" si="5"/>
        <v/>
      </c>
      <c r="S164" s="24" t="str">
        <f ca="1">IF(NOT(ISBLANK($C164)),MATCH($R164,INDIRECT(CONCATENATE("Tab!$D$1:$D$",COUNTA(Tab!$F:$F))),0),"")</f>
        <v/>
      </c>
      <c r="T164" s="24" t="str">
        <f>IF(NOT(ISBLANK($C164)),$S164 + COUNTIF(Tab!$D:$D,$R164) - 1,"")</f>
        <v/>
      </c>
      <c r="U164" s="24" t="str">
        <f t="shared" si="16"/>
        <v/>
      </c>
      <c r="W164" s="24" t="str">
        <f t="shared" si="6"/>
        <v/>
      </c>
      <c r="X164" s="24" t="str">
        <f ca="1">IF(NOT(ISBLANK($D164)),MATCH($W164,INDIRECT(CONCATENATE("Tab!$H$1:$H$",COUNTA(Tab!$J:$J))),0),"")</f>
        <v/>
      </c>
      <c r="Y164" s="24" t="str">
        <f>IF(NOT(ISBLANK($D164)),$X164 + COUNTIF(Tab!$H:$H,$W164) - 1,"")</f>
        <v/>
      </c>
      <c r="Z164" s="24" t="str">
        <f t="shared" si="17"/>
        <v/>
      </c>
      <c r="AB164" s="24" t="str">
        <f t="shared" si="7"/>
        <v/>
      </c>
      <c r="AC164" s="24" t="str">
        <f ca="1">IF(NOT(ISBLANK($E164)),MATCH($AB164,INDIRECT(CONCATENATE("Tab!$L$1:$L$",COUNTA(Tab!$N:$N))),0),"")</f>
        <v/>
      </c>
      <c r="AD164" s="24" t="str">
        <f>IF(NOT(ISBLANK($E164)),$AC164 + COUNTIF(Tab!$L:$L,$AB164) - 1,"")</f>
        <v/>
      </c>
      <c r="AE164" s="24" t="str">
        <f t="shared" si="18"/>
        <v/>
      </c>
      <c r="AF164" s="24" t="str">
        <f t="shared" si="8"/>
        <v/>
      </c>
      <c r="AG164" s="24" t="str">
        <f ca="1">IF(NOT(ISBLANK($F164)),MATCH($AF164,INDIRECT(CONCATENATE("Tab!$M$2:$M$",COUNTA(Tab!$M:$M))),0),"")</f>
        <v/>
      </c>
      <c r="AI164" s="24" t="str">
        <f ca="1">IF(NOT(ISBLANK($F164)),MATCH($AF164,INDIRECT(CONCATENATE("Tab!$Q$1:$Q$",COUNTA(Tab!$Q:$Q))),0),"")</f>
        <v/>
      </c>
      <c r="AJ164" s="24" t="str">
        <f>IF(NOT(ISBLANK($F164)),$AI164 + COUNTIF(Tab!$Q:$Q,$AF164) - 1,"")</f>
        <v/>
      </c>
      <c r="AK164" s="24" t="str">
        <f t="shared" si="19"/>
        <v/>
      </c>
      <c r="AM164" s="24" t="str">
        <f t="shared" si="9"/>
        <v/>
      </c>
      <c r="AN164" s="24" t="str">
        <f ca="1">IF(NOT(ISBLANK($H164)),MATCH($AM164,INDIRECT(CONCATENATE("Tab!$R$2:$R$",COUNTA(Tab!$R:$R))),0),"")</f>
        <v/>
      </c>
      <c r="AP164" s="24" t="str">
        <f t="shared" si="10"/>
        <v/>
      </c>
      <c r="AQ164" s="24" t="str">
        <f t="shared" si="11"/>
        <v/>
      </c>
      <c r="AR164" s="24" t="str">
        <f t="shared" si="12"/>
        <v/>
      </c>
      <c r="AS164" s="24" t="str">
        <f t="shared" si="13"/>
        <v/>
      </c>
    </row>
    <row r="165" spans="2:45" s="24" customFormat="1" ht="15.6" x14ac:dyDescent="0.3">
      <c r="B165" s="23">
        <v>149</v>
      </c>
      <c r="C165" s="27"/>
      <c r="D165" s="28"/>
      <c r="E165" s="28"/>
      <c r="F165" s="28"/>
      <c r="G165" s="36" t="str">
        <f ca="1">IFERROR(OFFSET(Tab!$M$1,$AG165,2,1,1),"")</f>
        <v/>
      </c>
      <c r="H165" s="28"/>
      <c r="I165" s="37" t="str">
        <f ca="1">IF(COUNTIF($AP165:$AS165,"X")=0,IFERROR(OFFSET(Tab!$T$1,$AN165,0,1,1),""),0)</f>
        <v/>
      </c>
      <c r="J165" s="48"/>
      <c r="K165" s="49"/>
      <c r="L165" s="47"/>
      <c r="M165" s="39">
        <v>1</v>
      </c>
      <c r="N165" s="37">
        <f t="shared" ca="1" si="0"/>
        <v>0</v>
      </c>
      <c r="O165" s="43">
        <v>0</v>
      </c>
      <c r="R165" s="24" t="str">
        <f t="shared" si="5"/>
        <v/>
      </c>
      <c r="S165" s="24" t="str">
        <f ca="1">IF(NOT(ISBLANK($C165)),MATCH($R165,INDIRECT(CONCATENATE("Tab!$D$1:$D$",COUNTA(Tab!$F:$F))),0),"")</f>
        <v/>
      </c>
      <c r="T165" s="24" t="str">
        <f>IF(NOT(ISBLANK($C165)),$S165 + COUNTIF(Tab!$D:$D,$R165) - 1,"")</f>
        <v/>
      </c>
      <c r="U165" s="24" t="str">
        <f t="shared" si="16"/>
        <v/>
      </c>
      <c r="W165" s="24" t="str">
        <f t="shared" si="6"/>
        <v/>
      </c>
      <c r="X165" s="24" t="str">
        <f ca="1">IF(NOT(ISBLANK($D165)),MATCH($W165,INDIRECT(CONCATENATE("Tab!$H$1:$H$",COUNTA(Tab!$J:$J))),0),"")</f>
        <v/>
      </c>
      <c r="Y165" s="24" t="str">
        <f>IF(NOT(ISBLANK($D165)),$X165 + COUNTIF(Tab!$H:$H,$W165) - 1,"")</f>
        <v/>
      </c>
      <c r="Z165" s="24" t="str">
        <f t="shared" si="17"/>
        <v/>
      </c>
      <c r="AB165" s="24" t="str">
        <f t="shared" si="7"/>
        <v/>
      </c>
      <c r="AC165" s="24" t="str">
        <f ca="1">IF(NOT(ISBLANK($E165)),MATCH($AB165,INDIRECT(CONCATENATE("Tab!$L$1:$L$",COUNTA(Tab!$N:$N))),0),"")</f>
        <v/>
      </c>
      <c r="AD165" s="24" t="str">
        <f>IF(NOT(ISBLANK($E165)),$AC165 + COUNTIF(Tab!$L:$L,$AB165) - 1,"")</f>
        <v/>
      </c>
      <c r="AE165" s="24" t="str">
        <f t="shared" si="18"/>
        <v/>
      </c>
      <c r="AF165" s="24" t="str">
        <f t="shared" si="8"/>
        <v/>
      </c>
      <c r="AG165" s="24" t="str">
        <f ca="1">IF(NOT(ISBLANK($F165)),MATCH($AF165,INDIRECT(CONCATENATE("Tab!$M$2:$M$",COUNTA(Tab!$M:$M))),0),"")</f>
        <v/>
      </c>
      <c r="AI165" s="24" t="str">
        <f ca="1">IF(NOT(ISBLANK($F165)),MATCH($AF165,INDIRECT(CONCATENATE("Tab!$Q$1:$Q$",COUNTA(Tab!$Q:$Q))),0),"")</f>
        <v/>
      </c>
      <c r="AJ165" s="24" t="str">
        <f>IF(NOT(ISBLANK($F165)),$AI165 + COUNTIF(Tab!$Q:$Q,$AF165) - 1,"")</f>
        <v/>
      </c>
      <c r="AK165" s="24" t="str">
        <f t="shared" si="19"/>
        <v/>
      </c>
      <c r="AM165" s="24" t="str">
        <f t="shared" si="9"/>
        <v/>
      </c>
      <c r="AN165" s="24" t="str">
        <f ca="1">IF(NOT(ISBLANK($H165)),MATCH($AM165,INDIRECT(CONCATENATE("Tab!$R$2:$R$",COUNTA(Tab!$R:$R))),0),"")</f>
        <v/>
      </c>
      <c r="AP165" s="24" t="str">
        <f t="shared" si="10"/>
        <v/>
      </c>
      <c r="AQ165" s="24" t="str">
        <f t="shared" si="11"/>
        <v/>
      </c>
      <c r="AR165" s="24" t="str">
        <f t="shared" si="12"/>
        <v/>
      </c>
      <c r="AS165" s="24" t="str">
        <f t="shared" si="13"/>
        <v/>
      </c>
    </row>
    <row r="166" spans="2:45" s="24" customFormat="1" ht="15.6" x14ac:dyDescent="0.3">
      <c r="B166" s="23">
        <v>150</v>
      </c>
      <c r="C166" s="27"/>
      <c r="D166" s="28"/>
      <c r="E166" s="28"/>
      <c r="F166" s="28"/>
      <c r="G166" s="36" t="str">
        <f ca="1">IFERROR(OFFSET(Tab!$M$1,$AG166,2,1,1),"")</f>
        <v/>
      </c>
      <c r="H166" s="28"/>
      <c r="I166" s="37" t="str">
        <f ca="1">IF(COUNTIF($AP166:$AS166,"X")=0,IFERROR(OFFSET(Tab!$T$1,$AN166,0,1,1),""),0)</f>
        <v/>
      </c>
      <c r="J166" s="48"/>
      <c r="K166" s="49"/>
      <c r="L166" s="47"/>
      <c r="M166" s="39">
        <v>1</v>
      </c>
      <c r="N166" s="37">
        <f t="shared" ca="1" si="0"/>
        <v>0</v>
      </c>
      <c r="O166" s="43">
        <v>0</v>
      </c>
      <c r="R166" s="24" t="str">
        <f t="shared" si="5"/>
        <v/>
      </c>
      <c r="S166" s="24" t="str">
        <f ca="1">IF(NOT(ISBLANK($C166)),MATCH($R166,INDIRECT(CONCATENATE("Tab!$D$1:$D$",COUNTA(Tab!$F:$F))),0),"")</f>
        <v/>
      </c>
      <c r="T166" s="24" t="str">
        <f>IF(NOT(ISBLANK($C166)),$S166 + COUNTIF(Tab!$D:$D,$R166) - 1,"")</f>
        <v/>
      </c>
      <c r="U166" s="24" t="str">
        <f t="shared" si="16"/>
        <v/>
      </c>
      <c r="W166" s="24" t="str">
        <f t="shared" si="6"/>
        <v/>
      </c>
      <c r="X166" s="24" t="str">
        <f ca="1">IF(NOT(ISBLANK($D166)),MATCH($W166,INDIRECT(CONCATENATE("Tab!$H$1:$H$",COUNTA(Tab!$J:$J))),0),"")</f>
        <v/>
      </c>
      <c r="Y166" s="24" t="str">
        <f>IF(NOT(ISBLANK($D166)),$X166 + COUNTIF(Tab!$H:$H,$W166) - 1,"")</f>
        <v/>
      </c>
      <c r="Z166" s="24" t="str">
        <f t="shared" si="17"/>
        <v/>
      </c>
      <c r="AB166" s="24" t="str">
        <f t="shared" si="7"/>
        <v/>
      </c>
      <c r="AC166" s="24" t="str">
        <f ca="1">IF(NOT(ISBLANK($E166)),MATCH($AB166,INDIRECT(CONCATENATE("Tab!$L$1:$L$",COUNTA(Tab!$N:$N))),0),"")</f>
        <v/>
      </c>
      <c r="AD166" s="24" t="str">
        <f>IF(NOT(ISBLANK($E166)),$AC166 + COUNTIF(Tab!$L:$L,$AB166) - 1,"")</f>
        <v/>
      </c>
      <c r="AE166" s="24" t="str">
        <f t="shared" si="18"/>
        <v/>
      </c>
      <c r="AF166" s="24" t="str">
        <f t="shared" si="8"/>
        <v/>
      </c>
      <c r="AG166" s="24" t="str">
        <f ca="1">IF(NOT(ISBLANK($F166)),MATCH($AF166,INDIRECT(CONCATENATE("Tab!$M$2:$M$",COUNTA(Tab!$M:$M))),0),"")</f>
        <v/>
      </c>
      <c r="AI166" s="24" t="str">
        <f ca="1">IF(NOT(ISBLANK($F166)),MATCH($AF166,INDIRECT(CONCATENATE("Tab!$Q$1:$Q$",COUNTA(Tab!$Q:$Q))),0),"")</f>
        <v/>
      </c>
      <c r="AJ166" s="24" t="str">
        <f>IF(NOT(ISBLANK($F166)),$AI166 + COUNTIF(Tab!$Q:$Q,$AF166) - 1,"")</f>
        <v/>
      </c>
      <c r="AK166" s="24" t="str">
        <f t="shared" si="19"/>
        <v/>
      </c>
      <c r="AM166" s="24" t="str">
        <f t="shared" si="9"/>
        <v/>
      </c>
      <c r="AN166" s="24" t="str">
        <f ca="1">IF(NOT(ISBLANK($H166)),MATCH($AM166,INDIRECT(CONCATENATE("Tab!$R$2:$R$",COUNTA(Tab!$R:$R))),0),"")</f>
        <v/>
      </c>
      <c r="AP166" s="24" t="str">
        <f t="shared" si="10"/>
        <v/>
      </c>
      <c r="AQ166" s="24" t="str">
        <f t="shared" si="11"/>
        <v/>
      </c>
      <c r="AR166" s="24" t="str">
        <f t="shared" si="12"/>
        <v/>
      </c>
      <c r="AS166" s="24" t="str">
        <f t="shared" si="13"/>
        <v/>
      </c>
    </row>
    <row r="167" spans="2:45" s="24" customFormat="1" ht="15.6" x14ac:dyDescent="0.3">
      <c r="B167" s="23">
        <v>151</v>
      </c>
      <c r="C167" s="27"/>
      <c r="D167" s="28"/>
      <c r="E167" s="28"/>
      <c r="F167" s="28"/>
      <c r="G167" s="36" t="str">
        <f ca="1">IFERROR(OFFSET(Tab!$M$1,$AG167,2,1,1),"")</f>
        <v/>
      </c>
      <c r="H167" s="28"/>
      <c r="I167" s="37" t="str">
        <f ca="1">IF(COUNTIF($AP167:$AS167,"X")=0,IFERROR(OFFSET(Tab!$T$1,$AN167,0,1,1),""),0)</f>
        <v/>
      </c>
      <c r="J167" s="48"/>
      <c r="K167" s="49"/>
      <c r="L167" s="47"/>
      <c r="M167" s="39">
        <v>1</v>
      </c>
      <c r="N167" s="37">
        <f t="shared" ca="1" si="0"/>
        <v>0</v>
      </c>
      <c r="O167" s="43">
        <v>0</v>
      </c>
      <c r="R167" s="24" t="str">
        <f t="shared" si="5"/>
        <v/>
      </c>
      <c r="S167" s="24" t="str">
        <f ca="1">IF(NOT(ISBLANK($C167)),MATCH($R167,INDIRECT(CONCATENATE("Tab!$D$1:$D$",COUNTA(Tab!$F:$F))),0),"")</f>
        <v/>
      </c>
      <c r="T167" s="24" t="str">
        <f>IF(NOT(ISBLANK($C167)),$S167 + COUNTIF(Tab!$D:$D,$R167) - 1,"")</f>
        <v/>
      </c>
      <c r="U167" s="24" t="str">
        <f t="shared" si="16"/>
        <v/>
      </c>
      <c r="W167" s="24" t="str">
        <f t="shared" si="6"/>
        <v/>
      </c>
      <c r="X167" s="24" t="str">
        <f ca="1">IF(NOT(ISBLANK($D167)),MATCH($W167,INDIRECT(CONCATENATE("Tab!$H$1:$H$",COUNTA(Tab!$J:$J))),0),"")</f>
        <v/>
      </c>
      <c r="Y167" s="24" t="str">
        <f>IF(NOT(ISBLANK($D167)),$X167 + COUNTIF(Tab!$H:$H,$W167) - 1,"")</f>
        <v/>
      </c>
      <c r="Z167" s="24" t="str">
        <f t="shared" si="17"/>
        <v/>
      </c>
      <c r="AB167" s="24" t="str">
        <f t="shared" si="7"/>
        <v/>
      </c>
      <c r="AC167" s="24" t="str">
        <f ca="1">IF(NOT(ISBLANK($E167)),MATCH($AB167,INDIRECT(CONCATENATE("Tab!$L$1:$L$",COUNTA(Tab!$N:$N))),0),"")</f>
        <v/>
      </c>
      <c r="AD167" s="24" t="str">
        <f>IF(NOT(ISBLANK($E167)),$AC167 + COUNTIF(Tab!$L:$L,$AB167) - 1,"")</f>
        <v/>
      </c>
      <c r="AE167" s="24" t="str">
        <f t="shared" si="18"/>
        <v/>
      </c>
      <c r="AF167" s="24" t="str">
        <f t="shared" si="8"/>
        <v/>
      </c>
      <c r="AG167" s="24" t="str">
        <f ca="1">IF(NOT(ISBLANK($F167)),MATCH($AF167,INDIRECT(CONCATENATE("Tab!$M$2:$M$",COUNTA(Tab!$M:$M))),0),"")</f>
        <v/>
      </c>
      <c r="AI167" s="24" t="str">
        <f ca="1">IF(NOT(ISBLANK($F167)),MATCH($AF167,INDIRECT(CONCATENATE("Tab!$Q$1:$Q$",COUNTA(Tab!$Q:$Q))),0),"")</f>
        <v/>
      </c>
      <c r="AJ167" s="24" t="str">
        <f>IF(NOT(ISBLANK($F167)),$AI167 + COUNTIF(Tab!$Q:$Q,$AF167) - 1,"")</f>
        <v/>
      </c>
      <c r="AK167" s="24" t="str">
        <f t="shared" si="19"/>
        <v/>
      </c>
      <c r="AM167" s="24" t="str">
        <f t="shared" si="9"/>
        <v/>
      </c>
      <c r="AN167" s="24" t="str">
        <f ca="1">IF(NOT(ISBLANK($H167)),MATCH($AM167,INDIRECT(CONCATENATE("Tab!$R$2:$R$",COUNTA(Tab!$R:$R))),0),"")</f>
        <v/>
      </c>
      <c r="AP167" s="24" t="str">
        <f t="shared" si="10"/>
        <v/>
      </c>
      <c r="AQ167" s="24" t="str">
        <f t="shared" si="11"/>
        <v/>
      </c>
      <c r="AR167" s="24" t="str">
        <f t="shared" si="12"/>
        <v/>
      </c>
      <c r="AS167" s="24" t="str">
        <f t="shared" si="13"/>
        <v/>
      </c>
    </row>
    <row r="168" spans="2:45" s="24" customFormat="1" ht="15.6" x14ac:dyDescent="0.3">
      <c r="B168" s="23">
        <v>152</v>
      </c>
      <c r="C168" s="27"/>
      <c r="D168" s="28"/>
      <c r="E168" s="28"/>
      <c r="F168" s="28"/>
      <c r="G168" s="36" t="str">
        <f ca="1">IFERROR(OFFSET(Tab!$M$1,$AG168,2,1,1),"")</f>
        <v/>
      </c>
      <c r="H168" s="28"/>
      <c r="I168" s="37" t="str">
        <f ca="1">IF(COUNTIF($AP168:$AS168,"X")=0,IFERROR(OFFSET(Tab!$T$1,$AN168,0,1,1),""),0)</f>
        <v/>
      </c>
      <c r="J168" s="48"/>
      <c r="K168" s="49"/>
      <c r="L168" s="47"/>
      <c r="M168" s="39">
        <v>1</v>
      </c>
      <c r="N168" s="37">
        <f t="shared" ca="1" si="0"/>
        <v>0</v>
      </c>
      <c r="O168" s="43">
        <v>0</v>
      </c>
      <c r="R168" s="24" t="str">
        <f t="shared" si="5"/>
        <v/>
      </c>
      <c r="S168" s="24" t="str">
        <f ca="1">IF(NOT(ISBLANK($C168)),MATCH($R168,INDIRECT(CONCATENATE("Tab!$D$1:$D$",COUNTA(Tab!$F:$F))),0),"")</f>
        <v/>
      </c>
      <c r="T168" s="24" t="str">
        <f>IF(NOT(ISBLANK($C168)),$S168 + COUNTIF(Tab!$D:$D,$R168) - 1,"")</f>
        <v/>
      </c>
      <c r="U168" s="24" t="str">
        <f t="shared" si="16"/>
        <v/>
      </c>
      <c r="W168" s="24" t="str">
        <f t="shared" si="6"/>
        <v/>
      </c>
      <c r="X168" s="24" t="str">
        <f ca="1">IF(NOT(ISBLANK($D168)),MATCH($W168,INDIRECT(CONCATENATE("Tab!$H$1:$H$",COUNTA(Tab!$J:$J))),0),"")</f>
        <v/>
      </c>
      <c r="Y168" s="24" t="str">
        <f>IF(NOT(ISBLANK($D168)),$X168 + COUNTIF(Tab!$H:$H,$W168) - 1,"")</f>
        <v/>
      </c>
      <c r="Z168" s="24" t="str">
        <f t="shared" si="17"/>
        <v/>
      </c>
      <c r="AB168" s="24" t="str">
        <f t="shared" si="7"/>
        <v/>
      </c>
      <c r="AC168" s="24" t="str">
        <f ca="1">IF(NOT(ISBLANK($E168)),MATCH($AB168,INDIRECT(CONCATENATE("Tab!$L$1:$L$",COUNTA(Tab!$N:$N))),0),"")</f>
        <v/>
      </c>
      <c r="AD168" s="24" t="str">
        <f>IF(NOT(ISBLANK($E168)),$AC168 + COUNTIF(Tab!$L:$L,$AB168) - 1,"")</f>
        <v/>
      </c>
      <c r="AE168" s="24" t="str">
        <f t="shared" si="18"/>
        <v/>
      </c>
      <c r="AF168" s="24" t="str">
        <f t="shared" si="8"/>
        <v/>
      </c>
      <c r="AG168" s="24" t="str">
        <f ca="1">IF(NOT(ISBLANK($F168)),MATCH($AF168,INDIRECT(CONCATENATE("Tab!$M$2:$M$",COUNTA(Tab!$M:$M))),0),"")</f>
        <v/>
      </c>
      <c r="AI168" s="24" t="str">
        <f ca="1">IF(NOT(ISBLANK($F168)),MATCH($AF168,INDIRECT(CONCATENATE("Tab!$Q$1:$Q$",COUNTA(Tab!$Q:$Q))),0),"")</f>
        <v/>
      </c>
      <c r="AJ168" s="24" t="str">
        <f>IF(NOT(ISBLANK($F168)),$AI168 + COUNTIF(Tab!$Q:$Q,$AF168) - 1,"")</f>
        <v/>
      </c>
      <c r="AK168" s="24" t="str">
        <f t="shared" si="19"/>
        <v/>
      </c>
      <c r="AM168" s="24" t="str">
        <f t="shared" si="9"/>
        <v/>
      </c>
      <c r="AN168" s="24" t="str">
        <f ca="1">IF(NOT(ISBLANK($H168)),MATCH($AM168,INDIRECT(CONCATENATE("Tab!$R$2:$R$",COUNTA(Tab!$R:$R))),0),"")</f>
        <v/>
      </c>
      <c r="AP168" s="24" t="str">
        <f t="shared" si="10"/>
        <v/>
      </c>
      <c r="AQ168" s="24" t="str">
        <f t="shared" si="11"/>
        <v/>
      </c>
      <c r="AR168" s="24" t="str">
        <f t="shared" si="12"/>
        <v/>
      </c>
      <c r="AS168" s="24" t="str">
        <f t="shared" si="13"/>
        <v/>
      </c>
    </row>
    <row r="169" spans="2:45" s="24" customFormat="1" ht="15.6" x14ac:dyDescent="0.3">
      <c r="B169" s="23">
        <v>153</v>
      </c>
      <c r="C169" s="27"/>
      <c r="D169" s="28"/>
      <c r="E169" s="28"/>
      <c r="F169" s="28"/>
      <c r="G169" s="36" t="str">
        <f ca="1">IFERROR(OFFSET(Tab!$M$1,$AG169,2,1,1),"")</f>
        <v/>
      </c>
      <c r="H169" s="28"/>
      <c r="I169" s="37" t="str">
        <f ca="1">IF(COUNTIF($AP169:$AS169,"X")=0,IFERROR(OFFSET(Tab!$T$1,$AN169,0,1,1),""),0)</f>
        <v/>
      </c>
      <c r="J169" s="48"/>
      <c r="K169" s="49"/>
      <c r="L169" s="47"/>
      <c r="M169" s="39">
        <v>1</v>
      </c>
      <c r="N169" s="37">
        <f t="shared" ca="1" si="0"/>
        <v>0</v>
      </c>
      <c r="O169" s="43">
        <v>0</v>
      </c>
      <c r="R169" s="24" t="str">
        <f t="shared" si="5"/>
        <v/>
      </c>
      <c r="S169" s="24" t="str">
        <f ca="1">IF(NOT(ISBLANK($C169)),MATCH($R169,INDIRECT(CONCATENATE("Tab!$D$1:$D$",COUNTA(Tab!$F:$F))),0),"")</f>
        <v/>
      </c>
      <c r="T169" s="24" t="str">
        <f>IF(NOT(ISBLANK($C169)),$S169 + COUNTIF(Tab!$D:$D,$R169) - 1,"")</f>
        <v/>
      </c>
      <c r="U169" s="24" t="str">
        <f t="shared" si="16"/>
        <v/>
      </c>
      <c r="W169" s="24" t="str">
        <f t="shared" si="6"/>
        <v/>
      </c>
      <c r="X169" s="24" t="str">
        <f ca="1">IF(NOT(ISBLANK($D169)),MATCH($W169,INDIRECT(CONCATENATE("Tab!$H$1:$H$",COUNTA(Tab!$J:$J))),0),"")</f>
        <v/>
      </c>
      <c r="Y169" s="24" t="str">
        <f>IF(NOT(ISBLANK($D169)),$X169 + COUNTIF(Tab!$H:$H,$W169) - 1,"")</f>
        <v/>
      </c>
      <c r="Z169" s="24" t="str">
        <f t="shared" si="17"/>
        <v/>
      </c>
      <c r="AB169" s="24" t="str">
        <f t="shared" si="7"/>
        <v/>
      </c>
      <c r="AC169" s="24" t="str">
        <f ca="1">IF(NOT(ISBLANK($E169)),MATCH($AB169,INDIRECT(CONCATENATE("Tab!$L$1:$L$",COUNTA(Tab!$N:$N))),0),"")</f>
        <v/>
      </c>
      <c r="AD169" s="24" t="str">
        <f>IF(NOT(ISBLANK($E169)),$AC169 + COUNTIF(Tab!$L:$L,$AB169) - 1,"")</f>
        <v/>
      </c>
      <c r="AE169" s="24" t="str">
        <f t="shared" si="18"/>
        <v/>
      </c>
      <c r="AF169" s="24" t="str">
        <f t="shared" si="8"/>
        <v/>
      </c>
      <c r="AG169" s="24" t="str">
        <f ca="1">IF(NOT(ISBLANK($F169)),MATCH($AF169,INDIRECT(CONCATENATE("Tab!$M$2:$M$",COUNTA(Tab!$M:$M))),0),"")</f>
        <v/>
      </c>
      <c r="AI169" s="24" t="str">
        <f ca="1">IF(NOT(ISBLANK($F169)),MATCH($AF169,INDIRECT(CONCATENATE("Tab!$Q$1:$Q$",COUNTA(Tab!$Q:$Q))),0),"")</f>
        <v/>
      </c>
      <c r="AJ169" s="24" t="str">
        <f>IF(NOT(ISBLANK($F169)),$AI169 + COUNTIF(Tab!$Q:$Q,$AF169) - 1,"")</f>
        <v/>
      </c>
      <c r="AK169" s="24" t="str">
        <f t="shared" si="19"/>
        <v/>
      </c>
      <c r="AM169" s="24" t="str">
        <f t="shared" si="9"/>
        <v/>
      </c>
      <c r="AN169" s="24" t="str">
        <f ca="1">IF(NOT(ISBLANK($H169)),MATCH($AM169,INDIRECT(CONCATENATE("Tab!$R$2:$R$",COUNTA(Tab!$R:$R))),0),"")</f>
        <v/>
      </c>
      <c r="AP169" s="24" t="str">
        <f t="shared" si="10"/>
        <v/>
      </c>
      <c r="AQ169" s="24" t="str">
        <f t="shared" si="11"/>
        <v/>
      </c>
      <c r="AR169" s="24" t="str">
        <f t="shared" si="12"/>
        <v/>
      </c>
      <c r="AS169" s="24" t="str">
        <f t="shared" si="13"/>
        <v/>
      </c>
    </row>
    <row r="170" spans="2:45" s="24" customFormat="1" ht="15.6" x14ac:dyDescent="0.3">
      <c r="B170" s="23">
        <v>154</v>
      </c>
      <c r="C170" s="27"/>
      <c r="D170" s="28"/>
      <c r="E170" s="28"/>
      <c r="F170" s="28"/>
      <c r="G170" s="36" t="str">
        <f ca="1">IFERROR(OFFSET(Tab!$M$1,$AG170,2,1,1),"")</f>
        <v/>
      </c>
      <c r="H170" s="28"/>
      <c r="I170" s="37" t="str">
        <f ca="1">IF(COUNTIF($AP170:$AS170,"X")=0,IFERROR(OFFSET(Tab!$T$1,$AN170,0,1,1),""),0)</f>
        <v/>
      </c>
      <c r="J170" s="48"/>
      <c r="K170" s="49"/>
      <c r="L170" s="47"/>
      <c r="M170" s="39">
        <v>1</v>
      </c>
      <c r="N170" s="37">
        <f t="shared" ca="1" si="0"/>
        <v>0</v>
      </c>
      <c r="O170" s="43">
        <v>0</v>
      </c>
      <c r="R170" s="24" t="str">
        <f t="shared" si="5"/>
        <v/>
      </c>
      <c r="S170" s="24" t="str">
        <f ca="1">IF(NOT(ISBLANK($C170)),MATCH($R170,INDIRECT(CONCATENATE("Tab!$D$1:$D$",COUNTA(Tab!$F:$F))),0),"")</f>
        <v/>
      </c>
      <c r="T170" s="24" t="str">
        <f>IF(NOT(ISBLANK($C170)),$S170 + COUNTIF(Tab!$D:$D,$R170) - 1,"")</f>
        <v/>
      </c>
      <c r="U170" s="24" t="str">
        <f t="shared" si="16"/>
        <v/>
      </c>
      <c r="W170" s="24" t="str">
        <f t="shared" si="6"/>
        <v/>
      </c>
      <c r="X170" s="24" t="str">
        <f ca="1">IF(NOT(ISBLANK($D170)),MATCH($W170,INDIRECT(CONCATENATE("Tab!$H$1:$H$",COUNTA(Tab!$J:$J))),0),"")</f>
        <v/>
      </c>
      <c r="Y170" s="24" t="str">
        <f>IF(NOT(ISBLANK($D170)),$X170 + COUNTIF(Tab!$H:$H,$W170) - 1,"")</f>
        <v/>
      </c>
      <c r="Z170" s="24" t="str">
        <f t="shared" si="17"/>
        <v/>
      </c>
      <c r="AB170" s="24" t="str">
        <f t="shared" si="7"/>
        <v/>
      </c>
      <c r="AC170" s="24" t="str">
        <f ca="1">IF(NOT(ISBLANK($E170)),MATCH($AB170,INDIRECT(CONCATENATE("Tab!$L$1:$L$",COUNTA(Tab!$N:$N))),0),"")</f>
        <v/>
      </c>
      <c r="AD170" s="24" t="str">
        <f>IF(NOT(ISBLANK($E170)),$AC170 + COUNTIF(Tab!$L:$L,$AB170) - 1,"")</f>
        <v/>
      </c>
      <c r="AE170" s="24" t="str">
        <f t="shared" si="18"/>
        <v/>
      </c>
      <c r="AF170" s="24" t="str">
        <f t="shared" si="8"/>
        <v/>
      </c>
      <c r="AG170" s="24" t="str">
        <f ca="1">IF(NOT(ISBLANK($F170)),MATCH($AF170,INDIRECT(CONCATENATE("Tab!$M$2:$M$",COUNTA(Tab!$M:$M))),0),"")</f>
        <v/>
      </c>
      <c r="AI170" s="24" t="str">
        <f ca="1">IF(NOT(ISBLANK($F170)),MATCH($AF170,INDIRECT(CONCATENATE("Tab!$Q$1:$Q$",COUNTA(Tab!$Q:$Q))),0),"")</f>
        <v/>
      </c>
      <c r="AJ170" s="24" t="str">
        <f>IF(NOT(ISBLANK($F170)),$AI170 + COUNTIF(Tab!$Q:$Q,$AF170) - 1,"")</f>
        <v/>
      </c>
      <c r="AK170" s="24" t="str">
        <f t="shared" si="19"/>
        <v/>
      </c>
      <c r="AM170" s="24" t="str">
        <f t="shared" si="9"/>
        <v/>
      </c>
      <c r="AN170" s="24" t="str">
        <f ca="1">IF(NOT(ISBLANK($H170)),MATCH($AM170,INDIRECT(CONCATENATE("Tab!$R$2:$R$",COUNTA(Tab!$R:$R))),0),"")</f>
        <v/>
      </c>
      <c r="AP170" s="24" t="str">
        <f t="shared" si="10"/>
        <v/>
      </c>
      <c r="AQ170" s="24" t="str">
        <f t="shared" si="11"/>
        <v/>
      </c>
      <c r="AR170" s="24" t="str">
        <f t="shared" si="12"/>
        <v/>
      </c>
      <c r="AS170" s="24" t="str">
        <f t="shared" si="13"/>
        <v/>
      </c>
    </row>
    <row r="171" spans="2:45" s="24" customFormat="1" ht="15.6" x14ac:dyDescent="0.3">
      <c r="B171" s="23">
        <v>155</v>
      </c>
      <c r="C171" s="27"/>
      <c r="D171" s="28"/>
      <c r="E171" s="28"/>
      <c r="F171" s="28"/>
      <c r="G171" s="36" t="str">
        <f ca="1">IFERROR(OFFSET(Tab!$M$1,$AG171,2,1,1),"")</f>
        <v/>
      </c>
      <c r="H171" s="28"/>
      <c r="I171" s="37" t="str">
        <f ca="1">IF(COUNTIF($AP171:$AS171,"X")=0,IFERROR(OFFSET(Tab!$T$1,$AN171,0,1,1),""),0)</f>
        <v/>
      </c>
      <c r="J171" s="48"/>
      <c r="K171" s="49"/>
      <c r="L171" s="47"/>
      <c r="M171" s="39">
        <v>1</v>
      </c>
      <c r="N171" s="37">
        <f t="shared" ca="1" si="0"/>
        <v>0</v>
      </c>
      <c r="O171" s="43">
        <v>0</v>
      </c>
      <c r="R171" s="24" t="str">
        <f t="shared" si="5"/>
        <v/>
      </c>
      <c r="S171" s="24" t="str">
        <f ca="1">IF(NOT(ISBLANK($C171)),MATCH($R171,INDIRECT(CONCATENATE("Tab!$D$1:$D$",COUNTA(Tab!$F:$F))),0),"")</f>
        <v/>
      </c>
      <c r="T171" s="24" t="str">
        <f>IF(NOT(ISBLANK($C171)),$S171 + COUNTIF(Tab!$D:$D,$R171) - 1,"")</f>
        <v/>
      </c>
      <c r="U171" s="24" t="str">
        <f t="shared" si="16"/>
        <v/>
      </c>
      <c r="W171" s="24" t="str">
        <f t="shared" si="6"/>
        <v/>
      </c>
      <c r="X171" s="24" t="str">
        <f ca="1">IF(NOT(ISBLANK($D171)),MATCH($W171,INDIRECT(CONCATENATE("Tab!$H$1:$H$",COUNTA(Tab!$J:$J))),0),"")</f>
        <v/>
      </c>
      <c r="Y171" s="24" t="str">
        <f>IF(NOT(ISBLANK($D171)),$X171 + COUNTIF(Tab!$H:$H,$W171) - 1,"")</f>
        <v/>
      </c>
      <c r="Z171" s="24" t="str">
        <f t="shared" si="17"/>
        <v/>
      </c>
      <c r="AB171" s="24" t="str">
        <f t="shared" si="7"/>
        <v/>
      </c>
      <c r="AC171" s="24" t="str">
        <f ca="1">IF(NOT(ISBLANK($E171)),MATCH($AB171,INDIRECT(CONCATENATE("Tab!$L$1:$L$",COUNTA(Tab!$N:$N))),0),"")</f>
        <v/>
      </c>
      <c r="AD171" s="24" t="str">
        <f>IF(NOT(ISBLANK($E171)),$AC171 + COUNTIF(Tab!$L:$L,$AB171) - 1,"")</f>
        <v/>
      </c>
      <c r="AE171" s="24" t="str">
        <f t="shared" si="18"/>
        <v/>
      </c>
      <c r="AF171" s="24" t="str">
        <f t="shared" si="8"/>
        <v/>
      </c>
      <c r="AG171" s="24" t="str">
        <f ca="1">IF(NOT(ISBLANK($F171)),MATCH($AF171,INDIRECT(CONCATENATE("Tab!$M$2:$M$",COUNTA(Tab!$M:$M))),0),"")</f>
        <v/>
      </c>
      <c r="AI171" s="24" t="str">
        <f ca="1">IF(NOT(ISBLANK($F171)),MATCH($AF171,INDIRECT(CONCATENATE("Tab!$Q$1:$Q$",COUNTA(Tab!$Q:$Q))),0),"")</f>
        <v/>
      </c>
      <c r="AJ171" s="24" t="str">
        <f>IF(NOT(ISBLANK($F171)),$AI171 + COUNTIF(Tab!$Q:$Q,$AF171) - 1,"")</f>
        <v/>
      </c>
      <c r="AK171" s="24" t="str">
        <f t="shared" si="19"/>
        <v/>
      </c>
      <c r="AM171" s="24" t="str">
        <f t="shared" si="9"/>
        <v/>
      </c>
      <c r="AN171" s="24" t="str">
        <f ca="1">IF(NOT(ISBLANK($H171)),MATCH($AM171,INDIRECT(CONCATENATE("Tab!$R$2:$R$",COUNTA(Tab!$R:$R))),0),"")</f>
        <v/>
      </c>
      <c r="AP171" s="24" t="str">
        <f t="shared" si="10"/>
        <v/>
      </c>
      <c r="AQ171" s="24" t="str">
        <f t="shared" si="11"/>
        <v/>
      </c>
      <c r="AR171" s="24" t="str">
        <f t="shared" si="12"/>
        <v/>
      </c>
      <c r="AS171" s="24" t="str">
        <f t="shared" si="13"/>
        <v/>
      </c>
    </row>
    <row r="172" spans="2:45" s="24" customFormat="1" ht="15.6" x14ac:dyDescent="0.3">
      <c r="B172" s="23">
        <v>156</v>
      </c>
      <c r="C172" s="27"/>
      <c r="D172" s="28"/>
      <c r="E172" s="28"/>
      <c r="F172" s="28"/>
      <c r="G172" s="36" t="str">
        <f ca="1">IFERROR(OFFSET(Tab!$M$1,$AG172,2,1,1),"")</f>
        <v/>
      </c>
      <c r="H172" s="28"/>
      <c r="I172" s="37" t="str">
        <f ca="1">IF(COUNTIF($AP172:$AS172,"X")=0,IFERROR(OFFSET(Tab!$T$1,$AN172,0,1,1),""),0)</f>
        <v/>
      </c>
      <c r="J172" s="48"/>
      <c r="K172" s="49"/>
      <c r="L172" s="47"/>
      <c r="M172" s="39">
        <v>1</v>
      </c>
      <c r="N172" s="37">
        <f t="shared" ca="1" si="0"/>
        <v>0</v>
      </c>
      <c r="O172" s="43">
        <v>0</v>
      </c>
      <c r="R172" s="24" t="str">
        <f t="shared" si="5"/>
        <v/>
      </c>
      <c r="S172" s="24" t="str">
        <f ca="1">IF(NOT(ISBLANK($C172)),MATCH($R172,INDIRECT(CONCATENATE("Tab!$D$1:$D$",COUNTA(Tab!$F:$F))),0),"")</f>
        <v/>
      </c>
      <c r="T172" s="24" t="str">
        <f>IF(NOT(ISBLANK($C172)),$S172 + COUNTIF(Tab!$D:$D,$R172) - 1,"")</f>
        <v/>
      </c>
      <c r="U172" s="24" t="str">
        <f t="shared" si="16"/>
        <v/>
      </c>
      <c r="W172" s="24" t="str">
        <f t="shared" si="6"/>
        <v/>
      </c>
      <c r="X172" s="24" t="str">
        <f ca="1">IF(NOT(ISBLANK($D172)),MATCH($W172,INDIRECT(CONCATENATE("Tab!$H$1:$H$",COUNTA(Tab!$J:$J))),0),"")</f>
        <v/>
      </c>
      <c r="Y172" s="24" t="str">
        <f>IF(NOT(ISBLANK($D172)),$X172 + COUNTIF(Tab!$H:$H,$W172) - 1,"")</f>
        <v/>
      </c>
      <c r="Z172" s="24" t="str">
        <f t="shared" si="17"/>
        <v/>
      </c>
      <c r="AB172" s="24" t="str">
        <f t="shared" si="7"/>
        <v/>
      </c>
      <c r="AC172" s="24" t="str">
        <f ca="1">IF(NOT(ISBLANK($E172)),MATCH($AB172,INDIRECT(CONCATENATE("Tab!$L$1:$L$",COUNTA(Tab!$N:$N))),0),"")</f>
        <v/>
      </c>
      <c r="AD172" s="24" t="str">
        <f>IF(NOT(ISBLANK($E172)),$AC172 + COUNTIF(Tab!$L:$L,$AB172) - 1,"")</f>
        <v/>
      </c>
      <c r="AE172" s="24" t="str">
        <f t="shared" si="18"/>
        <v/>
      </c>
      <c r="AF172" s="24" t="str">
        <f t="shared" si="8"/>
        <v/>
      </c>
      <c r="AG172" s="24" t="str">
        <f ca="1">IF(NOT(ISBLANK($F172)),MATCH($AF172,INDIRECT(CONCATENATE("Tab!$M$2:$M$",COUNTA(Tab!$M:$M))),0),"")</f>
        <v/>
      </c>
      <c r="AI172" s="24" t="str">
        <f ca="1">IF(NOT(ISBLANK($F172)),MATCH($AF172,INDIRECT(CONCATENATE("Tab!$Q$1:$Q$",COUNTA(Tab!$Q:$Q))),0),"")</f>
        <v/>
      </c>
      <c r="AJ172" s="24" t="str">
        <f>IF(NOT(ISBLANK($F172)),$AI172 + COUNTIF(Tab!$Q:$Q,$AF172) - 1,"")</f>
        <v/>
      </c>
      <c r="AK172" s="24" t="str">
        <f t="shared" si="19"/>
        <v/>
      </c>
      <c r="AM172" s="24" t="str">
        <f t="shared" si="9"/>
        <v/>
      </c>
      <c r="AN172" s="24" t="str">
        <f ca="1">IF(NOT(ISBLANK($H172)),MATCH($AM172,INDIRECT(CONCATENATE("Tab!$R$2:$R$",COUNTA(Tab!$R:$R))),0),"")</f>
        <v/>
      </c>
      <c r="AP172" s="24" t="str">
        <f t="shared" si="10"/>
        <v/>
      </c>
      <c r="AQ172" s="24" t="str">
        <f t="shared" si="11"/>
        <v/>
      </c>
      <c r="AR172" s="24" t="str">
        <f t="shared" si="12"/>
        <v/>
      </c>
      <c r="AS172" s="24" t="str">
        <f t="shared" si="13"/>
        <v/>
      </c>
    </row>
    <row r="173" spans="2:45" s="24" customFormat="1" ht="15.6" x14ac:dyDescent="0.3">
      <c r="B173" s="23">
        <v>157</v>
      </c>
      <c r="C173" s="27"/>
      <c r="D173" s="28"/>
      <c r="E173" s="28"/>
      <c r="F173" s="28"/>
      <c r="G173" s="36" t="str">
        <f ca="1">IFERROR(OFFSET(Tab!$M$1,$AG173,2,1,1),"")</f>
        <v/>
      </c>
      <c r="H173" s="28"/>
      <c r="I173" s="37" t="str">
        <f ca="1">IF(COUNTIF($AP173:$AS173,"X")=0,IFERROR(OFFSET(Tab!$T$1,$AN173,0,1,1),""),0)</f>
        <v/>
      </c>
      <c r="J173" s="48"/>
      <c r="K173" s="49"/>
      <c r="L173" s="47"/>
      <c r="M173" s="39">
        <v>1</v>
      </c>
      <c r="N173" s="37">
        <f t="shared" ca="1" si="0"/>
        <v>0</v>
      </c>
      <c r="O173" s="43">
        <v>0</v>
      </c>
      <c r="R173" s="24" t="str">
        <f t="shared" si="5"/>
        <v/>
      </c>
      <c r="S173" s="24" t="str">
        <f ca="1">IF(NOT(ISBLANK($C173)),MATCH($R173,INDIRECT(CONCATENATE("Tab!$D$1:$D$",COUNTA(Tab!$F:$F))),0),"")</f>
        <v/>
      </c>
      <c r="T173" s="24" t="str">
        <f>IF(NOT(ISBLANK($C173)),$S173 + COUNTIF(Tab!$D:$D,$R173) - 1,"")</f>
        <v/>
      </c>
      <c r="U173" s="24" t="str">
        <f t="shared" si="16"/>
        <v/>
      </c>
      <c r="W173" s="24" t="str">
        <f t="shared" si="6"/>
        <v/>
      </c>
      <c r="X173" s="24" t="str">
        <f ca="1">IF(NOT(ISBLANK($D173)),MATCH($W173,INDIRECT(CONCATENATE("Tab!$H$1:$H$",COUNTA(Tab!$J:$J))),0),"")</f>
        <v/>
      </c>
      <c r="Y173" s="24" t="str">
        <f>IF(NOT(ISBLANK($D173)),$X173 + COUNTIF(Tab!$H:$H,$W173) - 1,"")</f>
        <v/>
      </c>
      <c r="Z173" s="24" t="str">
        <f t="shared" si="17"/>
        <v/>
      </c>
      <c r="AB173" s="24" t="str">
        <f t="shared" si="7"/>
        <v/>
      </c>
      <c r="AC173" s="24" t="str">
        <f ca="1">IF(NOT(ISBLANK($E173)),MATCH($AB173,INDIRECT(CONCATENATE("Tab!$L$1:$L$",COUNTA(Tab!$N:$N))),0),"")</f>
        <v/>
      </c>
      <c r="AD173" s="24" t="str">
        <f>IF(NOT(ISBLANK($E173)),$AC173 + COUNTIF(Tab!$L:$L,$AB173) - 1,"")</f>
        <v/>
      </c>
      <c r="AE173" s="24" t="str">
        <f t="shared" si="18"/>
        <v/>
      </c>
      <c r="AF173" s="24" t="str">
        <f t="shared" si="8"/>
        <v/>
      </c>
      <c r="AG173" s="24" t="str">
        <f ca="1">IF(NOT(ISBLANK($F173)),MATCH($AF173,INDIRECT(CONCATENATE("Tab!$M$2:$M$",COUNTA(Tab!$M:$M))),0),"")</f>
        <v/>
      </c>
      <c r="AI173" s="24" t="str">
        <f ca="1">IF(NOT(ISBLANK($F173)),MATCH($AF173,INDIRECT(CONCATENATE("Tab!$Q$1:$Q$",COUNTA(Tab!$Q:$Q))),0),"")</f>
        <v/>
      </c>
      <c r="AJ173" s="24" t="str">
        <f>IF(NOT(ISBLANK($F173)),$AI173 + COUNTIF(Tab!$Q:$Q,$AF173) - 1,"")</f>
        <v/>
      </c>
      <c r="AK173" s="24" t="str">
        <f t="shared" si="19"/>
        <v/>
      </c>
      <c r="AM173" s="24" t="str">
        <f t="shared" si="9"/>
        <v/>
      </c>
      <c r="AN173" s="24" t="str">
        <f ca="1">IF(NOT(ISBLANK($H173)),MATCH($AM173,INDIRECT(CONCATENATE("Tab!$R$2:$R$",COUNTA(Tab!$R:$R))),0),"")</f>
        <v/>
      </c>
      <c r="AP173" s="24" t="str">
        <f t="shared" si="10"/>
        <v/>
      </c>
      <c r="AQ173" s="24" t="str">
        <f t="shared" si="11"/>
        <v/>
      </c>
      <c r="AR173" s="24" t="str">
        <f t="shared" si="12"/>
        <v/>
      </c>
      <c r="AS173" s="24" t="str">
        <f t="shared" si="13"/>
        <v/>
      </c>
    </row>
    <row r="174" spans="2:45" s="24" customFormat="1" ht="15.6" x14ac:dyDescent="0.3">
      <c r="B174" s="23">
        <v>158</v>
      </c>
      <c r="C174" s="27"/>
      <c r="D174" s="28"/>
      <c r="E174" s="28"/>
      <c r="F174" s="28"/>
      <c r="G174" s="36" t="str">
        <f ca="1">IFERROR(OFFSET(Tab!$M$1,$AG174,2,1,1),"")</f>
        <v/>
      </c>
      <c r="H174" s="28"/>
      <c r="I174" s="37" t="str">
        <f ca="1">IF(COUNTIF($AP174:$AS174,"X")=0,IFERROR(OFFSET(Tab!$T$1,$AN174,0,1,1),""),0)</f>
        <v/>
      </c>
      <c r="J174" s="48"/>
      <c r="K174" s="49"/>
      <c r="L174" s="47"/>
      <c r="M174" s="39">
        <v>1</v>
      </c>
      <c r="N174" s="37">
        <f t="shared" ca="1" si="0"/>
        <v>0</v>
      </c>
      <c r="O174" s="43">
        <v>0</v>
      </c>
      <c r="R174" s="24" t="str">
        <f t="shared" si="5"/>
        <v/>
      </c>
      <c r="S174" s="24" t="str">
        <f ca="1">IF(NOT(ISBLANK($C174)),MATCH($R174,INDIRECT(CONCATENATE("Tab!$D$1:$D$",COUNTA(Tab!$F:$F))),0),"")</f>
        <v/>
      </c>
      <c r="T174" s="24" t="str">
        <f>IF(NOT(ISBLANK($C174)),$S174 + COUNTIF(Tab!$D:$D,$R174) - 1,"")</f>
        <v/>
      </c>
      <c r="U174" s="24" t="str">
        <f t="shared" si="16"/>
        <v/>
      </c>
      <c r="W174" s="24" t="str">
        <f t="shared" si="6"/>
        <v/>
      </c>
      <c r="X174" s="24" t="str">
        <f ca="1">IF(NOT(ISBLANK($D174)),MATCH($W174,INDIRECT(CONCATENATE("Tab!$H$1:$H$",COUNTA(Tab!$J:$J))),0),"")</f>
        <v/>
      </c>
      <c r="Y174" s="24" t="str">
        <f>IF(NOT(ISBLANK($D174)),$X174 + COUNTIF(Tab!$H:$H,$W174) - 1,"")</f>
        <v/>
      </c>
      <c r="Z174" s="24" t="str">
        <f t="shared" si="17"/>
        <v/>
      </c>
      <c r="AB174" s="24" t="str">
        <f t="shared" si="7"/>
        <v/>
      </c>
      <c r="AC174" s="24" t="str">
        <f ca="1">IF(NOT(ISBLANK($E174)),MATCH($AB174,INDIRECT(CONCATENATE("Tab!$L$1:$L$",COUNTA(Tab!$N:$N))),0),"")</f>
        <v/>
      </c>
      <c r="AD174" s="24" t="str">
        <f>IF(NOT(ISBLANK($E174)),$AC174 + COUNTIF(Tab!$L:$L,$AB174) - 1,"")</f>
        <v/>
      </c>
      <c r="AE174" s="24" t="str">
        <f t="shared" si="18"/>
        <v/>
      </c>
      <c r="AF174" s="24" t="str">
        <f t="shared" si="8"/>
        <v/>
      </c>
      <c r="AG174" s="24" t="str">
        <f ca="1">IF(NOT(ISBLANK($F174)),MATCH($AF174,INDIRECT(CONCATENATE("Tab!$M$2:$M$",COUNTA(Tab!$M:$M))),0),"")</f>
        <v/>
      </c>
      <c r="AI174" s="24" t="str">
        <f ca="1">IF(NOT(ISBLANK($F174)),MATCH($AF174,INDIRECT(CONCATENATE("Tab!$Q$1:$Q$",COUNTA(Tab!$Q:$Q))),0),"")</f>
        <v/>
      </c>
      <c r="AJ174" s="24" t="str">
        <f>IF(NOT(ISBLANK($F174)),$AI174 + COUNTIF(Tab!$Q:$Q,$AF174) - 1,"")</f>
        <v/>
      </c>
      <c r="AK174" s="24" t="str">
        <f t="shared" si="19"/>
        <v/>
      </c>
      <c r="AM174" s="24" t="str">
        <f t="shared" si="9"/>
        <v/>
      </c>
      <c r="AN174" s="24" t="str">
        <f ca="1">IF(NOT(ISBLANK($H174)),MATCH($AM174,INDIRECT(CONCATENATE("Tab!$R$2:$R$",COUNTA(Tab!$R:$R))),0),"")</f>
        <v/>
      </c>
      <c r="AP174" s="24" t="str">
        <f t="shared" si="10"/>
        <v/>
      </c>
      <c r="AQ174" s="24" t="str">
        <f t="shared" si="11"/>
        <v/>
      </c>
      <c r="AR174" s="24" t="str">
        <f t="shared" si="12"/>
        <v/>
      </c>
      <c r="AS174" s="24" t="str">
        <f t="shared" si="13"/>
        <v/>
      </c>
    </row>
    <row r="175" spans="2:45" s="24" customFormat="1" ht="15.6" x14ac:dyDescent="0.3">
      <c r="B175" s="23">
        <v>159</v>
      </c>
      <c r="C175" s="27"/>
      <c r="D175" s="28"/>
      <c r="E175" s="28"/>
      <c r="F175" s="28"/>
      <c r="G175" s="36" t="str">
        <f ca="1">IFERROR(OFFSET(Tab!$M$1,$AG175,2,1,1),"")</f>
        <v/>
      </c>
      <c r="H175" s="28"/>
      <c r="I175" s="37" t="str">
        <f ca="1">IF(COUNTIF($AP175:$AS175,"X")=0,IFERROR(OFFSET(Tab!$T$1,$AN175,0,1,1),""),0)</f>
        <v/>
      </c>
      <c r="J175" s="48"/>
      <c r="K175" s="49"/>
      <c r="L175" s="47"/>
      <c r="M175" s="39">
        <v>1</v>
      </c>
      <c r="N175" s="37">
        <f t="shared" ca="1" si="0"/>
        <v>0</v>
      </c>
      <c r="O175" s="43">
        <v>0</v>
      </c>
      <c r="R175" s="24" t="str">
        <f t="shared" si="5"/>
        <v/>
      </c>
      <c r="S175" s="24" t="str">
        <f ca="1">IF(NOT(ISBLANK($C175)),MATCH($R175,INDIRECT(CONCATENATE("Tab!$D$1:$D$",COUNTA(Tab!$F:$F))),0),"")</f>
        <v/>
      </c>
      <c r="T175" s="24" t="str">
        <f>IF(NOT(ISBLANK($C175)),$S175 + COUNTIF(Tab!$D:$D,$R175) - 1,"")</f>
        <v/>
      </c>
      <c r="U175" s="24" t="str">
        <f t="shared" si="16"/>
        <v/>
      </c>
      <c r="W175" s="24" t="str">
        <f t="shared" si="6"/>
        <v/>
      </c>
      <c r="X175" s="24" t="str">
        <f ca="1">IF(NOT(ISBLANK($D175)),MATCH($W175,INDIRECT(CONCATENATE("Tab!$H$1:$H$",COUNTA(Tab!$J:$J))),0),"")</f>
        <v/>
      </c>
      <c r="Y175" s="24" t="str">
        <f>IF(NOT(ISBLANK($D175)),$X175 + COUNTIF(Tab!$H:$H,$W175) - 1,"")</f>
        <v/>
      </c>
      <c r="Z175" s="24" t="str">
        <f t="shared" si="17"/>
        <v/>
      </c>
      <c r="AB175" s="24" t="str">
        <f t="shared" si="7"/>
        <v/>
      </c>
      <c r="AC175" s="24" t="str">
        <f ca="1">IF(NOT(ISBLANK($E175)),MATCH($AB175,INDIRECT(CONCATENATE("Tab!$L$1:$L$",COUNTA(Tab!$N:$N))),0),"")</f>
        <v/>
      </c>
      <c r="AD175" s="24" t="str">
        <f>IF(NOT(ISBLANK($E175)),$AC175 + COUNTIF(Tab!$L:$L,$AB175) - 1,"")</f>
        <v/>
      </c>
      <c r="AE175" s="24" t="str">
        <f t="shared" si="18"/>
        <v/>
      </c>
      <c r="AF175" s="24" t="str">
        <f t="shared" si="8"/>
        <v/>
      </c>
      <c r="AG175" s="24" t="str">
        <f ca="1">IF(NOT(ISBLANK($F175)),MATCH($AF175,INDIRECT(CONCATENATE("Tab!$M$2:$M$",COUNTA(Tab!$M:$M))),0),"")</f>
        <v/>
      </c>
      <c r="AI175" s="24" t="str">
        <f ca="1">IF(NOT(ISBLANK($F175)),MATCH($AF175,INDIRECT(CONCATENATE("Tab!$Q$1:$Q$",COUNTA(Tab!$Q:$Q))),0),"")</f>
        <v/>
      </c>
      <c r="AJ175" s="24" t="str">
        <f>IF(NOT(ISBLANK($F175)),$AI175 + COUNTIF(Tab!$Q:$Q,$AF175) - 1,"")</f>
        <v/>
      </c>
      <c r="AK175" s="24" t="str">
        <f t="shared" si="19"/>
        <v/>
      </c>
      <c r="AM175" s="24" t="str">
        <f t="shared" si="9"/>
        <v/>
      </c>
      <c r="AN175" s="24" t="str">
        <f ca="1">IF(NOT(ISBLANK($H175)),MATCH($AM175,INDIRECT(CONCATENATE("Tab!$R$2:$R$",COUNTA(Tab!$R:$R))),0),"")</f>
        <v/>
      </c>
      <c r="AP175" s="24" t="str">
        <f t="shared" si="10"/>
        <v/>
      </c>
      <c r="AQ175" s="24" t="str">
        <f t="shared" si="11"/>
        <v/>
      </c>
      <c r="AR175" s="24" t="str">
        <f t="shared" si="12"/>
        <v/>
      </c>
      <c r="AS175" s="24" t="str">
        <f t="shared" si="13"/>
        <v/>
      </c>
    </row>
    <row r="176" spans="2:45" s="24" customFormat="1" ht="15.6" x14ac:dyDescent="0.3">
      <c r="B176" s="23">
        <v>160</v>
      </c>
      <c r="C176" s="27"/>
      <c r="D176" s="28"/>
      <c r="E176" s="28"/>
      <c r="F176" s="28"/>
      <c r="G176" s="36" t="str">
        <f ca="1">IFERROR(OFFSET(Tab!$M$1,$AG176,2,1,1),"")</f>
        <v/>
      </c>
      <c r="H176" s="28"/>
      <c r="I176" s="37" t="str">
        <f ca="1">IF(COUNTIF($AP176:$AS176,"X")=0,IFERROR(OFFSET(Tab!$T$1,$AN176,0,1,1),""),0)</f>
        <v/>
      </c>
      <c r="J176" s="48"/>
      <c r="K176" s="49"/>
      <c r="L176" s="47"/>
      <c r="M176" s="39">
        <v>1</v>
      </c>
      <c r="N176" s="37">
        <f t="shared" ca="1" si="0"/>
        <v>0</v>
      </c>
      <c r="O176" s="43">
        <v>0</v>
      </c>
      <c r="R176" s="24" t="str">
        <f t="shared" si="5"/>
        <v/>
      </c>
      <c r="S176" s="24" t="str">
        <f ca="1">IF(NOT(ISBLANK($C176)),MATCH($R176,INDIRECT(CONCATENATE("Tab!$D$1:$D$",COUNTA(Tab!$F:$F))),0),"")</f>
        <v/>
      </c>
      <c r="T176" s="24" t="str">
        <f>IF(NOT(ISBLANK($C176)),$S176 + COUNTIF(Tab!$D:$D,$R176) - 1,"")</f>
        <v/>
      </c>
      <c r="U176" s="24" t="str">
        <f t="shared" si="16"/>
        <v/>
      </c>
      <c r="W176" s="24" t="str">
        <f t="shared" si="6"/>
        <v/>
      </c>
      <c r="X176" s="24" t="str">
        <f ca="1">IF(NOT(ISBLANK($D176)),MATCH($W176,INDIRECT(CONCATENATE("Tab!$H$1:$H$",COUNTA(Tab!$J:$J))),0),"")</f>
        <v/>
      </c>
      <c r="Y176" s="24" t="str">
        <f>IF(NOT(ISBLANK($D176)),$X176 + COUNTIF(Tab!$H:$H,$W176) - 1,"")</f>
        <v/>
      </c>
      <c r="Z176" s="24" t="str">
        <f t="shared" si="17"/>
        <v/>
      </c>
      <c r="AB176" s="24" t="str">
        <f t="shared" si="7"/>
        <v/>
      </c>
      <c r="AC176" s="24" t="str">
        <f ca="1">IF(NOT(ISBLANK($E176)),MATCH($AB176,INDIRECT(CONCATENATE("Tab!$L$1:$L$",COUNTA(Tab!$N:$N))),0),"")</f>
        <v/>
      </c>
      <c r="AD176" s="24" t="str">
        <f>IF(NOT(ISBLANK($E176)),$AC176 + COUNTIF(Tab!$L:$L,$AB176) - 1,"")</f>
        <v/>
      </c>
      <c r="AE176" s="24" t="str">
        <f t="shared" si="18"/>
        <v/>
      </c>
      <c r="AF176" s="24" t="str">
        <f t="shared" si="8"/>
        <v/>
      </c>
      <c r="AG176" s="24" t="str">
        <f ca="1">IF(NOT(ISBLANK($F176)),MATCH($AF176,INDIRECT(CONCATENATE("Tab!$M$2:$M$",COUNTA(Tab!$M:$M))),0),"")</f>
        <v/>
      </c>
      <c r="AI176" s="24" t="str">
        <f ca="1">IF(NOT(ISBLANK($F176)),MATCH($AF176,INDIRECT(CONCATENATE("Tab!$Q$1:$Q$",COUNTA(Tab!$Q:$Q))),0),"")</f>
        <v/>
      </c>
      <c r="AJ176" s="24" t="str">
        <f>IF(NOT(ISBLANK($F176)),$AI176 + COUNTIF(Tab!$Q:$Q,$AF176) - 1,"")</f>
        <v/>
      </c>
      <c r="AK176" s="24" t="str">
        <f t="shared" si="19"/>
        <v/>
      </c>
      <c r="AM176" s="24" t="str">
        <f t="shared" si="9"/>
        <v/>
      </c>
      <c r="AN176" s="24" t="str">
        <f ca="1">IF(NOT(ISBLANK($H176)),MATCH($AM176,INDIRECT(CONCATENATE("Tab!$R$2:$R$",COUNTA(Tab!$R:$R))),0),"")</f>
        <v/>
      </c>
      <c r="AP176" s="24" t="str">
        <f t="shared" si="10"/>
        <v/>
      </c>
      <c r="AQ176" s="24" t="str">
        <f t="shared" si="11"/>
        <v/>
      </c>
      <c r="AR176" s="24" t="str">
        <f t="shared" si="12"/>
        <v/>
      </c>
      <c r="AS176" s="24" t="str">
        <f t="shared" si="13"/>
        <v/>
      </c>
    </row>
    <row r="177" spans="2:45" s="24" customFormat="1" ht="15.6" x14ac:dyDescent="0.3">
      <c r="B177" s="23">
        <v>161</v>
      </c>
      <c r="C177" s="27"/>
      <c r="D177" s="28"/>
      <c r="E177" s="28"/>
      <c r="F177" s="28"/>
      <c r="G177" s="36" t="str">
        <f ca="1">IFERROR(OFFSET(Tab!$M$1,$AG177,2,1,1),"")</f>
        <v/>
      </c>
      <c r="H177" s="28"/>
      <c r="I177" s="37" t="str">
        <f ca="1">IF(COUNTIF($AP177:$AS177,"X")=0,IFERROR(OFFSET(Tab!$T$1,$AN177,0,1,1),""),0)</f>
        <v/>
      </c>
      <c r="J177" s="48"/>
      <c r="K177" s="49"/>
      <c r="L177" s="47"/>
      <c r="M177" s="39">
        <v>1</v>
      </c>
      <c r="N177" s="37">
        <f t="shared" ca="1" si="0"/>
        <v>0</v>
      </c>
      <c r="O177" s="43">
        <v>0</v>
      </c>
      <c r="R177" s="24" t="str">
        <f t="shared" si="5"/>
        <v/>
      </c>
      <c r="S177" s="24" t="str">
        <f ca="1">IF(NOT(ISBLANK($C177)),MATCH($R177,INDIRECT(CONCATENATE("Tab!$D$1:$D$",COUNTA(Tab!$F:$F))),0),"")</f>
        <v/>
      </c>
      <c r="T177" s="24" t="str">
        <f>IF(NOT(ISBLANK($C177)),$S177 + COUNTIF(Tab!$D:$D,$R177) - 1,"")</f>
        <v/>
      </c>
      <c r="U177" s="24" t="str">
        <f t="shared" si="16"/>
        <v/>
      </c>
      <c r="W177" s="24" t="str">
        <f t="shared" si="6"/>
        <v/>
      </c>
      <c r="X177" s="24" t="str">
        <f ca="1">IF(NOT(ISBLANK($D177)),MATCH($W177,INDIRECT(CONCATENATE("Tab!$H$1:$H$",COUNTA(Tab!$J:$J))),0),"")</f>
        <v/>
      </c>
      <c r="Y177" s="24" t="str">
        <f>IF(NOT(ISBLANK($D177)),$X177 + COUNTIF(Tab!$H:$H,$W177) - 1,"")</f>
        <v/>
      </c>
      <c r="Z177" s="24" t="str">
        <f t="shared" si="17"/>
        <v/>
      </c>
      <c r="AB177" s="24" t="str">
        <f t="shared" si="7"/>
        <v/>
      </c>
      <c r="AC177" s="24" t="str">
        <f ca="1">IF(NOT(ISBLANK($E177)),MATCH($AB177,INDIRECT(CONCATENATE("Tab!$L$1:$L$",COUNTA(Tab!$N:$N))),0),"")</f>
        <v/>
      </c>
      <c r="AD177" s="24" t="str">
        <f>IF(NOT(ISBLANK($E177)),$AC177 + COUNTIF(Tab!$L:$L,$AB177) - 1,"")</f>
        <v/>
      </c>
      <c r="AE177" s="24" t="str">
        <f t="shared" si="18"/>
        <v/>
      </c>
      <c r="AF177" s="24" t="str">
        <f t="shared" si="8"/>
        <v/>
      </c>
      <c r="AG177" s="24" t="str">
        <f ca="1">IF(NOT(ISBLANK($F177)),MATCH($AF177,INDIRECT(CONCATENATE("Tab!$M$2:$M$",COUNTA(Tab!$M:$M))),0),"")</f>
        <v/>
      </c>
      <c r="AI177" s="24" t="str">
        <f ca="1">IF(NOT(ISBLANK($F177)),MATCH($AF177,INDIRECT(CONCATENATE("Tab!$Q$1:$Q$",COUNTA(Tab!$Q:$Q))),0),"")</f>
        <v/>
      </c>
      <c r="AJ177" s="24" t="str">
        <f>IF(NOT(ISBLANK($F177)),$AI177 + COUNTIF(Tab!$Q:$Q,$AF177) - 1,"")</f>
        <v/>
      </c>
      <c r="AK177" s="24" t="str">
        <f t="shared" si="19"/>
        <v/>
      </c>
      <c r="AM177" s="24" t="str">
        <f t="shared" si="9"/>
        <v/>
      </c>
      <c r="AN177" s="24" t="str">
        <f ca="1">IF(NOT(ISBLANK($H177)),MATCH($AM177,INDIRECT(CONCATENATE("Tab!$R$2:$R$",COUNTA(Tab!$R:$R))),0),"")</f>
        <v/>
      </c>
      <c r="AP177" s="24" t="str">
        <f t="shared" si="10"/>
        <v/>
      </c>
      <c r="AQ177" s="24" t="str">
        <f t="shared" si="11"/>
        <v/>
      </c>
      <c r="AR177" s="24" t="str">
        <f t="shared" si="12"/>
        <v/>
      </c>
      <c r="AS177" s="24" t="str">
        <f t="shared" si="13"/>
        <v/>
      </c>
    </row>
    <row r="178" spans="2:45" s="24" customFormat="1" ht="15.6" x14ac:dyDescent="0.3">
      <c r="B178" s="23">
        <v>162</v>
      </c>
      <c r="C178" s="27"/>
      <c r="D178" s="28"/>
      <c r="E178" s="28"/>
      <c r="F178" s="28"/>
      <c r="G178" s="36" t="str">
        <f ca="1">IFERROR(OFFSET(Tab!$M$1,$AG178,2,1,1),"")</f>
        <v/>
      </c>
      <c r="H178" s="28"/>
      <c r="I178" s="37" t="str">
        <f ca="1">IF(COUNTIF($AP178:$AS178,"X")=0,IFERROR(OFFSET(Tab!$T$1,$AN178,0,1,1),""),0)</f>
        <v/>
      </c>
      <c r="J178" s="48"/>
      <c r="K178" s="49"/>
      <c r="L178" s="47"/>
      <c r="M178" s="39">
        <v>1</v>
      </c>
      <c r="N178" s="37">
        <f t="shared" ca="1" si="0"/>
        <v>0</v>
      </c>
      <c r="O178" s="43">
        <v>0</v>
      </c>
      <c r="R178" s="24" t="str">
        <f t="shared" si="5"/>
        <v/>
      </c>
      <c r="S178" s="24" t="str">
        <f ca="1">IF(NOT(ISBLANK($C178)),MATCH($R178,INDIRECT(CONCATENATE("Tab!$D$1:$D$",COUNTA(Tab!$F:$F))),0),"")</f>
        <v/>
      </c>
      <c r="T178" s="24" t="str">
        <f>IF(NOT(ISBLANK($C178)),$S178 + COUNTIF(Tab!$D:$D,$R178) - 1,"")</f>
        <v/>
      </c>
      <c r="U178" s="24" t="str">
        <f t="shared" si="16"/>
        <v/>
      </c>
      <c r="W178" s="24" t="str">
        <f t="shared" si="6"/>
        <v/>
      </c>
      <c r="X178" s="24" t="str">
        <f ca="1">IF(NOT(ISBLANK($D178)),MATCH($W178,INDIRECT(CONCATENATE("Tab!$H$1:$H$",COUNTA(Tab!$J:$J))),0),"")</f>
        <v/>
      </c>
      <c r="Y178" s="24" t="str">
        <f>IF(NOT(ISBLANK($D178)),$X178 + COUNTIF(Tab!$H:$H,$W178) - 1,"")</f>
        <v/>
      </c>
      <c r="Z178" s="24" t="str">
        <f t="shared" si="17"/>
        <v/>
      </c>
      <c r="AB178" s="24" t="str">
        <f t="shared" si="7"/>
        <v/>
      </c>
      <c r="AC178" s="24" t="str">
        <f ca="1">IF(NOT(ISBLANK($E178)),MATCH($AB178,INDIRECT(CONCATENATE("Tab!$L$1:$L$",COUNTA(Tab!$N:$N))),0),"")</f>
        <v/>
      </c>
      <c r="AD178" s="24" t="str">
        <f>IF(NOT(ISBLANK($E178)),$AC178 + COUNTIF(Tab!$L:$L,$AB178) - 1,"")</f>
        <v/>
      </c>
      <c r="AE178" s="24" t="str">
        <f t="shared" si="18"/>
        <v/>
      </c>
      <c r="AF178" s="24" t="str">
        <f t="shared" si="8"/>
        <v/>
      </c>
      <c r="AG178" s="24" t="str">
        <f ca="1">IF(NOT(ISBLANK($F178)),MATCH($AF178,INDIRECT(CONCATENATE("Tab!$M$2:$M$",COUNTA(Tab!$M:$M))),0),"")</f>
        <v/>
      </c>
      <c r="AI178" s="24" t="str">
        <f ca="1">IF(NOT(ISBLANK($F178)),MATCH($AF178,INDIRECT(CONCATENATE("Tab!$Q$1:$Q$",COUNTA(Tab!$Q:$Q))),0),"")</f>
        <v/>
      </c>
      <c r="AJ178" s="24" t="str">
        <f>IF(NOT(ISBLANK($F178)),$AI178 + COUNTIF(Tab!$Q:$Q,$AF178) - 1,"")</f>
        <v/>
      </c>
      <c r="AK178" s="24" t="str">
        <f t="shared" si="19"/>
        <v/>
      </c>
      <c r="AM178" s="24" t="str">
        <f t="shared" si="9"/>
        <v/>
      </c>
      <c r="AN178" s="24" t="str">
        <f ca="1">IF(NOT(ISBLANK($H178)),MATCH($AM178,INDIRECT(CONCATENATE("Tab!$R$2:$R$",COUNTA(Tab!$R:$R))),0),"")</f>
        <v/>
      </c>
      <c r="AP178" s="24" t="str">
        <f t="shared" si="10"/>
        <v/>
      </c>
      <c r="AQ178" s="24" t="str">
        <f t="shared" si="11"/>
        <v/>
      </c>
      <c r="AR178" s="24" t="str">
        <f t="shared" si="12"/>
        <v/>
      </c>
      <c r="AS178" s="24" t="str">
        <f t="shared" si="13"/>
        <v/>
      </c>
    </row>
    <row r="179" spans="2:45" s="24" customFormat="1" ht="15.6" x14ac:dyDescent="0.3">
      <c r="B179" s="23">
        <v>163</v>
      </c>
      <c r="C179" s="27"/>
      <c r="D179" s="28"/>
      <c r="E179" s="28"/>
      <c r="F179" s="28"/>
      <c r="G179" s="36" t="str">
        <f ca="1">IFERROR(OFFSET(Tab!$M$1,$AG179,2,1,1),"")</f>
        <v/>
      </c>
      <c r="H179" s="28"/>
      <c r="I179" s="37" t="str">
        <f ca="1">IF(COUNTIF($AP179:$AS179,"X")=0,IFERROR(OFFSET(Tab!$T$1,$AN179,0,1,1),""),0)</f>
        <v/>
      </c>
      <c r="J179" s="48"/>
      <c r="K179" s="49"/>
      <c r="L179" s="47"/>
      <c r="M179" s="39">
        <v>1</v>
      </c>
      <c r="N179" s="37">
        <f t="shared" ca="1" si="0"/>
        <v>0</v>
      </c>
      <c r="O179" s="43">
        <v>0</v>
      </c>
      <c r="R179" s="24" t="str">
        <f t="shared" si="5"/>
        <v/>
      </c>
      <c r="S179" s="24" t="str">
        <f ca="1">IF(NOT(ISBLANK($C179)),MATCH($R179,INDIRECT(CONCATENATE("Tab!$D$1:$D$",COUNTA(Tab!$F:$F))),0),"")</f>
        <v/>
      </c>
      <c r="T179" s="24" t="str">
        <f>IF(NOT(ISBLANK($C179)),$S179 + COUNTIF(Tab!$D:$D,$R179) - 1,"")</f>
        <v/>
      </c>
      <c r="U179" s="24" t="str">
        <f t="shared" si="16"/>
        <v/>
      </c>
      <c r="W179" s="24" t="str">
        <f t="shared" si="6"/>
        <v/>
      </c>
      <c r="X179" s="24" t="str">
        <f ca="1">IF(NOT(ISBLANK($D179)),MATCH($W179,INDIRECT(CONCATENATE("Tab!$H$1:$H$",COUNTA(Tab!$J:$J))),0),"")</f>
        <v/>
      </c>
      <c r="Y179" s="24" t="str">
        <f>IF(NOT(ISBLANK($D179)),$X179 + COUNTIF(Tab!$H:$H,$W179) - 1,"")</f>
        <v/>
      </c>
      <c r="Z179" s="24" t="str">
        <f t="shared" si="17"/>
        <v/>
      </c>
      <c r="AB179" s="24" t="str">
        <f t="shared" si="7"/>
        <v/>
      </c>
      <c r="AC179" s="24" t="str">
        <f ca="1">IF(NOT(ISBLANK($E179)),MATCH($AB179,INDIRECT(CONCATENATE("Tab!$L$1:$L$",COUNTA(Tab!$N:$N))),0),"")</f>
        <v/>
      </c>
      <c r="AD179" s="24" t="str">
        <f>IF(NOT(ISBLANK($E179)),$AC179 + COUNTIF(Tab!$L:$L,$AB179) - 1,"")</f>
        <v/>
      </c>
      <c r="AE179" s="24" t="str">
        <f t="shared" si="18"/>
        <v/>
      </c>
      <c r="AF179" s="24" t="str">
        <f t="shared" si="8"/>
        <v/>
      </c>
      <c r="AG179" s="24" t="str">
        <f ca="1">IF(NOT(ISBLANK($F179)),MATCH($AF179,INDIRECT(CONCATENATE("Tab!$M$2:$M$",COUNTA(Tab!$M:$M))),0),"")</f>
        <v/>
      </c>
      <c r="AI179" s="24" t="str">
        <f ca="1">IF(NOT(ISBLANK($F179)),MATCH($AF179,INDIRECT(CONCATENATE("Tab!$Q$1:$Q$",COUNTA(Tab!$Q:$Q))),0),"")</f>
        <v/>
      </c>
      <c r="AJ179" s="24" t="str">
        <f>IF(NOT(ISBLANK($F179)),$AI179 + COUNTIF(Tab!$Q:$Q,$AF179) - 1,"")</f>
        <v/>
      </c>
      <c r="AK179" s="24" t="str">
        <f t="shared" si="19"/>
        <v/>
      </c>
      <c r="AM179" s="24" t="str">
        <f t="shared" si="9"/>
        <v/>
      </c>
      <c r="AN179" s="24" t="str">
        <f ca="1">IF(NOT(ISBLANK($H179)),MATCH($AM179,INDIRECT(CONCATENATE("Tab!$R$2:$R$",COUNTA(Tab!$R:$R))),0),"")</f>
        <v/>
      </c>
      <c r="AP179" s="24" t="str">
        <f t="shared" si="10"/>
        <v/>
      </c>
      <c r="AQ179" s="24" t="str">
        <f t="shared" si="11"/>
        <v/>
      </c>
      <c r="AR179" s="24" t="str">
        <f t="shared" si="12"/>
        <v/>
      </c>
      <c r="AS179" s="24" t="str">
        <f t="shared" si="13"/>
        <v/>
      </c>
    </row>
    <row r="180" spans="2:45" s="24" customFormat="1" ht="15.6" x14ac:dyDescent="0.3">
      <c r="B180" s="23">
        <v>164</v>
      </c>
      <c r="C180" s="27"/>
      <c r="D180" s="28"/>
      <c r="E180" s="28"/>
      <c r="F180" s="28"/>
      <c r="G180" s="36" t="str">
        <f ca="1">IFERROR(OFFSET(Tab!$M$1,$AG180,2,1,1),"")</f>
        <v/>
      </c>
      <c r="H180" s="28"/>
      <c r="I180" s="37" t="str">
        <f ca="1">IF(COUNTIF($AP180:$AS180,"X")=0,IFERROR(OFFSET(Tab!$T$1,$AN180,0,1,1),""),0)</f>
        <v/>
      </c>
      <c r="J180" s="48"/>
      <c r="K180" s="49"/>
      <c r="L180" s="47"/>
      <c r="M180" s="39">
        <v>1</v>
      </c>
      <c r="N180" s="37">
        <f t="shared" ca="1" si="0"/>
        <v>0</v>
      </c>
      <c r="O180" s="43">
        <v>0</v>
      </c>
      <c r="R180" s="24" t="str">
        <f t="shared" si="5"/>
        <v/>
      </c>
      <c r="S180" s="24" t="str">
        <f ca="1">IF(NOT(ISBLANK($C180)),MATCH($R180,INDIRECT(CONCATENATE("Tab!$D$1:$D$",COUNTA(Tab!$F:$F))),0),"")</f>
        <v/>
      </c>
      <c r="T180" s="24" t="str">
        <f>IF(NOT(ISBLANK($C180)),$S180 + COUNTIF(Tab!$D:$D,$R180) - 1,"")</f>
        <v/>
      </c>
      <c r="U180" s="24" t="str">
        <f t="shared" si="16"/>
        <v/>
      </c>
      <c r="W180" s="24" t="str">
        <f t="shared" si="6"/>
        <v/>
      </c>
      <c r="X180" s="24" t="str">
        <f ca="1">IF(NOT(ISBLANK($D180)),MATCH($W180,INDIRECT(CONCATENATE("Tab!$H$1:$H$",COUNTA(Tab!$J:$J))),0),"")</f>
        <v/>
      </c>
      <c r="Y180" s="24" t="str">
        <f>IF(NOT(ISBLANK($D180)),$X180 + COUNTIF(Tab!$H:$H,$W180) - 1,"")</f>
        <v/>
      </c>
      <c r="Z180" s="24" t="str">
        <f t="shared" si="17"/>
        <v/>
      </c>
      <c r="AB180" s="24" t="str">
        <f t="shared" si="7"/>
        <v/>
      </c>
      <c r="AC180" s="24" t="str">
        <f ca="1">IF(NOT(ISBLANK($E180)),MATCH($AB180,INDIRECT(CONCATENATE("Tab!$L$1:$L$",COUNTA(Tab!$N:$N))),0),"")</f>
        <v/>
      </c>
      <c r="AD180" s="24" t="str">
        <f>IF(NOT(ISBLANK($E180)),$AC180 + COUNTIF(Tab!$L:$L,$AB180) - 1,"")</f>
        <v/>
      </c>
      <c r="AE180" s="24" t="str">
        <f t="shared" si="18"/>
        <v/>
      </c>
      <c r="AF180" s="24" t="str">
        <f t="shared" si="8"/>
        <v/>
      </c>
      <c r="AG180" s="24" t="str">
        <f ca="1">IF(NOT(ISBLANK($F180)),MATCH($AF180,INDIRECT(CONCATENATE("Tab!$M$2:$M$",COUNTA(Tab!$M:$M))),0),"")</f>
        <v/>
      </c>
      <c r="AI180" s="24" t="str">
        <f ca="1">IF(NOT(ISBLANK($F180)),MATCH($AF180,INDIRECT(CONCATENATE("Tab!$Q$1:$Q$",COUNTA(Tab!$Q:$Q))),0),"")</f>
        <v/>
      </c>
      <c r="AJ180" s="24" t="str">
        <f>IF(NOT(ISBLANK($F180)),$AI180 + COUNTIF(Tab!$Q:$Q,$AF180) - 1,"")</f>
        <v/>
      </c>
      <c r="AK180" s="24" t="str">
        <f t="shared" si="19"/>
        <v/>
      </c>
      <c r="AM180" s="24" t="str">
        <f t="shared" si="9"/>
        <v/>
      </c>
      <c r="AN180" s="24" t="str">
        <f ca="1">IF(NOT(ISBLANK($H180)),MATCH($AM180,INDIRECT(CONCATENATE("Tab!$R$2:$R$",COUNTA(Tab!$R:$R))),0),"")</f>
        <v/>
      </c>
      <c r="AP180" s="24" t="str">
        <f t="shared" si="10"/>
        <v/>
      </c>
      <c r="AQ180" s="24" t="str">
        <f t="shared" si="11"/>
        <v/>
      </c>
      <c r="AR180" s="24" t="str">
        <f t="shared" si="12"/>
        <v/>
      </c>
      <c r="AS180" s="24" t="str">
        <f t="shared" si="13"/>
        <v/>
      </c>
    </row>
    <row r="181" spans="2:45" s="24" customFormat="1" ht="15.6" x14ac:dyDescent="0.3">
      <c r="B181" s="23">
        <v>165</v>
      </c>
      <c r="C181" s="27"/>
      <c r="D181" s="28"/>
      <c r="E181" s="28"/>
      <c r="F181" s="28"/>
      <c r="G181" s="36" t="str">
        <f ca="1">IFERROR(OFFSET(Tab!$M$1,$AG181,2,1,1),"")</f>
        <v/>
      </c>
      <c r="H181" s="28"/>
      <c r="I181" s="37" t="str">
        <f ca="1">IF(COUNTIF($AP181:$AS181,"X")=0,IFERROR(OFFSET(Tab!$T$1,$AN181,0,1,1),""),0)</f>
        <v/>
      </c>
      <c r="J181" s="48"/>
      <c r="K181" s="49"/>
      <c r="L181" s="47"/>
      <c r="M181" s="39">
        <v>1</v>
      </c>
      <c r="N181" s="37">
        <f t="shared" ca="1" si="0"/>
        <v>0</v>
      </c>
      <c r="O181" s="43">
        <v>0</v>
      </c>
      <c r="R181" s="24" t="str">
        <f t="shared" si="5"/>
        <v/>
      </c>
      <c r="S181" s="24" t="str">
        <f ca="1">IF(NOT(ISBLANK($C181)),MATCH($R181,INDIRECT(CONCATENATE("Tab!$D$1:$D$",COUNTA(Tab!$F:$F))),0),"")</f>
        <v/>
      </c>
      <c r="T181" s="24" t="str">
        <f>IF(NOT(ISBLANK($C181)),$S181 + COUNTIF(Tab!$D:$D,$R181) - 1,"")</f>
        <v/>
      </c>
      <c r="U181" s="24" t="str">
        <f t="shared" si="16"/>
        <v/>
      </c>
      <c r="W181" s="24" t="str">
        <f t="shared" si="6"/>
        <v/>
      </c>
      <c r="X181" s="24" t="str">
        <f ca="1">IF(NOT(ISBLANK($D181)),MATCH($W181,INDIRECT(CONCATENATE("Tab!$H$1:$H$",COUNTA(Tab!$J:$J))),0),"")</f>
        <v/>
      </c>
      <c r="Y181" s="24" t="str">
        <f>IF(NOT(ISBLANK($D181)),$X181 + COUNTIF(Tab!$H:$H,$W181) - 1,"")</f>
        <v/>
      </c>
      <c r="Z181" s="24" t="str">
        <f t="shared" si="17"/>
        <v/>
      </c>
      <c r="AB181" s="24" t="str">
        <f t="shared" si="7"/>
        <v/>
      </c>
      <c r="AC181" s="24" t="str">
        <f ca="1">IF(NOT(ISBLANK($E181)),MATCH($AB181,INDIRECT(CONCATENATE("Tab!$L$1:$L$",COUNTA(Tab!$N:$N))),0),"")</f>
        <v/>
      </c>
      <c r="AD181" s="24" t="str">
        <f>IF(NOT(ISBLANK($E181)),$AC181 + COUNTIF(Tab!$L:$L,$AB181) - 1,"")</f>
        <v/>
      </c>
      <c r="AE181" s="24" t="str">
        <f t="shared" si="18"/>
        <v/>
      </c>
      <c r="AF181" s="24" t="str">
        <f t="shared" si="8"/>
        <v/>
      </c>
      <c r="AG181" s="24" t="str">
        <f ca="1">IF(NOT(ISBLANK($F181)),MATCH($AF181,INDIRECT(CONCATENATE("Tab!$M$2:$M$",COUNTA(Tab!$M:$M))),0),"")</f>
        <v/>
      </c>
      <c r="AI181" s="24" t="str">
        <f ca="1">IF(NOT(ISBLANK($F181)),MATCH($AF181,INDIRECT(CONCATENATE("Tab!$Q$1:$Q$",COUNTA(Tab!$Q:$Q))),0),"")</f>
        <v/>
      </c>
      <c r="AJ181" s="24" t="str">
        <f>IF(NOT(ISBLANK($F181)),$AI181 + COUNTIF(Tab!$Q:$Q,$AF181) - 1,"")</f>
        <v/>
      </c>
      <c r="AK181" s="24" t="str">
        <f t="shared" si="19"/>
        <v/>
      </c>
      <c r="AM181" s="24" t="str">
        <f t="shared" si="9"/>
        <v/>
      </c>
      <c r="AN181" s="24" t="str">
        <f ca="1">IF(NOT(ISBLANK($H181)),MATCH($AM181,INDIRECT(CONCATENATE("Tab!$R$2:$R$",COUNTA(Tab!$R:$R))),0),"")</f>
        <v/>
      </c>
      <c r="AP181" s="24" t="str">
        <f t="shared" si="10"/>
        <v/>
      </c>
      <c r="AQ181" s="24" t="str">
        <f t="shared" si="11"/>
        <v/>
      </c>
      <c r="AR181" s="24" t="str">
        <f t="shared" si="12"/>
        <v/>
      </c>
      <c r="AS181" s="24" t="str">
        <f t="shared" si="13"/>
        <v/>
      </c>
    </row>
    <row r="182" spans="2:45" s="24" customFormat="1" ht="15.6" x14ac:dyDescent="0.3">
      <c r="B182" s="23">
        <v>166</v>
      </c>
      <c r="C182" s="27"/>
      <c r="D182" s="28"/>
      <c r="E182" s="28"/>
      <c r="F182" s="28"/>
      <c r="G182" s="36" t="str">
        <f ca="1">IFERROR(OFFSET(Tab!$M$1,$AG182,2,1,1),"")</f>
        <v/>
      </c>
      <c r="H182" s="28"/>
      <c r="I182" s="37" t="str">
        <f ca="1">IF(COUNTIF($AP182:$AS182,"X")=0,IFERROR(OFFSET(Tab!$T$1,$AN182,0,1,1),""),0)</f>
        <v/>
      </c>
      <c r="J182" s="48"/>
      <c r="K182" s="49"/>
      <c r="L182" s="47"/>
      <c r="M182" s="39">
        <v>1</v>
      </c>
      <c r="N182" s="37">
        <f t="shared" ca="1" si="0"/>
        <v>0</v>
      </c>
      <c r="O182" s="43">
        <v>0</v>
      </c>
      <c r="R182" s="24" t="str">
        <f t="shared" si="5"/>
        <v/>
      </c>
      <c r="S182" s="24" t="str">
        <f ca="1">IF(NOT(ISBLANK($C182)),MATCH($R182,INDIRECT(CONCATENATE("Tab!$D$1:$D$",COUNTA(Tab!$F:$F))),0),"")</f>
        <v/>
      </c>
      <c r="T182" s="24" t="str">
        <f>IF(NOT(ISBLANK($C182)),$S182 + COUNTIF(Tab!$D:$D,$R182) - 1,"")</f>
        <v/>
      </c>
      <c r="U182" s="24" t="str">
        <f t="shared" ref="U182:U213" si="20">IF(NOT(ISBLANK(C182)),CONCATENATE("Tab!$F$",S182,":$F$",T182),"")</f>
        <v/>
      </c>
      <c r="W182" s="24" t="str">
        <f t="shared" si="6"/>
        <v/>
      </c>
      <c r="X182" s="24" t="str">
        <f ca="1">IF(NOT(ISBLANK($D182)),MATCH($W182,INDIRECT(CONCATENATE("Tab!$H$1:$H$",COUNTA(Tab!$J:$J))),0),"")</f>
        <v/>
      </c>
      <c r="Y182" s="24" t="str">
        <f>IF(NOT(ISBLANK($D182)),$X182 + COUNTIF(Tab!$H:$H,$W182) - 1,"")</f>
        <v/>
      </c>
      <c r="Z182" s="24" t="str">
        <f t="shared" ref="Z182:Z216" si="21">IF(NOT(ISBLANK($D182)),CONCATENATE("Tab!$J$",$X182,":$J$",$Y182),"")</f>
        <v/>
      </c>
      <c r="AB182" s="24" t="str">
        <f t="shared" si="7"/>
        <v/>
      </c>
      <c r="AC182" s="24" t="str">
        <f ca="1">IF(NOT(ISBLANK($E182)),MATCH($AB182,INDIRECT(CONCATENATE("Tab!$L$1:$L$",COUNTA(Tab!$N:$N))),0),"")</f>
        <v/>
      </c>
      <c r="AD182" s="24" t="str">
        <f>IF(NOT(ISBLANK($E182)),$AC182 + COUNTIF(Tab!$L:$L,$AB182) - 1,"")</f>
        <v/>
      </c>
      <c r="AE182" s="24" t="str">
        <f t="shared" ref="AE182:AE216" si="22">IF(NOT(ISBLANK($E182)),CONCATENATE("Tab!$N$",$AC182,":$N$",$AD182),"")</f>
        <v/>
      </c>
      <c r="AF182" s="24" t="str">
        <f t="shared" si="8"/>
        <v/>
      </c>
      <c r="AG182" s="24" t="str">
        <f ca="1">IF(NOT(ISBLANK($F182)),MATCH($AF182,INDIRECT(CONCATENATE("Tab!$M$2:$M$",COUNTA(Tab!$M:$M))),0),"")</f>
        <v/>
      </c>
      <c r="AI182" s="24" t="str">
        <f ca="1">IF(NOT(ISBLANK($F182)),MATCH($AF182,INDIRECT(CONCATENATE("Tab!$Q$1:$Q$",COUNTA(Tab!$Q:$Q))),0),"")</f>
        <v/>
      </c>
      <c r="AJ182" s="24" t="str">
        <f>IF(NOT(ISBLANK($F182)),$AI182 + COUNTIF(Tab!$Q:$Q,$AF182) - 1,"")</f>
        <v/>
      </c>
      <c r="AK182" s="24" t="str">
        <f t="shared" ref="AK182:AK216" si="23">IF(NOT(ISBLANK($F182)),CONCATENATE("Tab!$S$",$AI182,":$S$",$AJ182),"")</f>
        <v/>
      </c>
      <c r="AM182" s="24" t="str">
        <f t="shared" si="9"/>
        <v/>
      </c>
      <c r="AN182" s="24" t="str">
        <f ca="1">IF(NOT(ISBLANK($H182)),MATCH($AM182,INDIRECT(CONCATENATE("Tab!$R$2:$R$",COUNTA(Tab!$R:$R))),0),"")</f>
        <v/>
      </c>
      <c r="AP182" s="24" t="str">
        <f t="shared" si="10"/>
        <v/>
      </c>
      <c r="AQ182" s="24" t="str">
        <f t="shared" si="11"/>
        <v/>
      </c>
      <c r="AR182" s="24" t="str">
        <f t="shared" si="12"/>
        <v/>
      </c>
      <c r="AS182" s="24" t="str">
        <f t="shared" si="13"/>
        <v/>
      </c>
    </row>
    <row r="183" spans="2:45" s="24" customFormat="1" ht="15.6" x14ac:dyDescent="0.3">
      <c r="B183" s="23">
        <v>167</v>
      </c>
      <c r="C183" s="27"/>
      <c r="D183" s="28"/>
      <c r="E183" s="28"/>
      <c r="F183" s="28"/>
      <c r="G183" s="36" t="str">
        <f ca="1">IFERROR(OFFSET(Tab!$M$1,$AG183,2,1,1),"")</f>
        <v/>
      </c>
      <c r="H183" s="28"/>
      <c r="I183" s="37" t="str">
        <f ca="1">IF(COUNTIF($AP183:$AS183,"X")=0,IFERROR(OFFSET(Tab!$T$1,$AN183,0,1,1),""),0)</f>
        <v/>
      </c>
      <c r="J183" s="48"/>
      <c r="K183" s="49"/>
      <c r="L183" s="47"/>
      <c r="M183" s="39">
        <v>1</v>
      </c>
      <c r="N183" s="37">
        <f t="shared" ref="N183:N216" ca="1" si="24">IFERROR($I183*$J183*$M183,0)</f>
        <v>0</v>
      </c>
      <c r="O183" s="43">
        <v>0</v>
      </c>
      <c r="R183" s="24" t="str">
        <f t="shared" ref="R183:R216" si="25">LEFT($C183,3)</f>
        <v/>
      </c>
      <c r="S183" s="24" t="str">
        <f ca="1">IF(NOT(ISBLANK($C183)),MATCH($R183,INDIRECT(CONCATENATE("Tab!$D$1:$D$",COUNTA(Tab!$F:$F))),0),"")</f>
        <v/>
      </c>
      <c r="T183" s="24" t="str">
        <f>IF(NOT(ISBLANK($C183)),$S183 + COUNTIF(Tab!$D:$D,$R183) - 1,"")</f>
        <v/>
      </c>
      <c r="U183" s="24" t="str">
        <f t="shared" si="20"/>
        <v/>
      </c>
      <c r="W183" s="24" t="str">
        <f t="shared" ref="W183:W216" si="26">LEFT($D183,6)</f>
        <v/>
      </c>
      <c r="X183" s="24" t="str">
        <f ca="1">IF(NOT(ISBLANK($D183)),MATCH($W183,INDIRECT(CONCATENATE("Tab!$H$1:$H$",COUNTA(Tab!$J:$J))),0),"")</f>
        <v/>
      </c>
      <c r="Y183" s="24" t="str">
        <f>IF(NOT(ISBLANK($D183)),$X183 + COUNTIF(Tab!$H:$H,$W183) - 1,"")</f>
        <v/>
      </c>
      <c r="Z183" s="24" t="str">
        <f t="shared" si="21"/>
        <v/>
      </c>
      <c r="AB183" s="24" t="str">
        <f t="shared" ref="AB183:AB216" si="27">LEFT($E183,9)</f>
        <v/>
      </c>
      <c r="AC183" s="24" t="str">
        <f ca="1">IF(NOT(ISBLANK($E183)),MATCH($AB183,INDIRECT(CONCATENATE("Tab!$L$1:$L$",COUNTA(Tab!$N:$N))),0),"")</f>
        <v/>
      </c>
      <c r="AD183" s="24" t="str">
        <f>IF(NOT(ISBLANK($E183)),$AC183 + COUNTIF(Tab!$L:$L,$AB183) - 1,"")</f>
        <v/>
      </c>
      <c r="AE183" s="24" t="str">
        <f t="shared" si="22"/>
        <v/>
      </c>
      <c r="AF183" s="24" t="str">
        <f t="shared" ref="AF183:AF216" si="28">LEFT($F183,12)</f>
        <v/>
      </c>
      <c r="AG183" s="24" t="str">
        <f ca="1">IF(NOT(ISBLANK($F183)),MATCH($AF183,INDIRECT(CONCATENATE("Tab!$M$2:$M$",COUNTA(Tab!$M:$M))),0),"")</f>
        <v/>
      </c>
      <c r="AI183" s="24" t="str">
        <f ca="1">IF(NOT(ISBLANK($F183)),MATCH($AF183,INDIRECT(CONCATENATE("Tab!$Q$1:$Q$",COUNTA(Tab!$Q:$Q))),0),"")</f>
        <v/>
      </c>
      <c r="AJ183" s="24" t="str">
        <f>IF(NOT(ISBLANK($F183)),$AI183 + COUNTIF(Tab!$Q:$Q,$AF183) - 1,"")</f>
        <v/>
      </c>
      <c r="AK183" s="24" t="str">
        <f t="shared" si="23"/>
        <v/>
      </c>
      <c r="AM183" s="24" t="str">
        <f t="shared" ref="AM183:AM216" si="29">LEFT($H183,18)</f>
        <v/>
      </c>
      <c r="AN183" s="24" t="str">
        <f ca="1">IF(NOT(ISBLANK($H183)),MATCH($AM183,INDIRECT(CONCATENATE("Tab!$R$2:$R$",COUNTA(Tab!$R:$R))),0),"")</f>
        <v/>
      </c>
      <c r="AP183" s="24" t="str">
        <f t="shared" ref="AP183:AP216" si="30">IF(LEFT($C183,3)=LEFT($D183,3),"","X")</f>
        <v/>
      </c>
      <c r="AQ183" s="24" t="str">
        <f t="shared" ref="AQ183:AQ216" si="31">IF(LEFT($E183,6)=LEFT($D183,6),"","X")</f>
        <v/>
      </c>
      <c r="AR183" s="24" t="str">
        <f t="shared" ref="AR183:AR216" si="32">IF(LEFT($E183,9)=LEFT($F183,9),"","X")</f>
        <v/>
      </c>
      <c r="AS183" s="24" t="str">
        <f t="shared" ref="AS183:AS216" si="33">IF(LEFT($H183,12)=LEFT($F183,12),"","X")</f>
        <v/>
      </c>
    </row>
    <row r="184" spans="2:45" s="24" customFormat="1" ht="15.6" x14ac:dyDescent="0.3">
      <c r="B184" s="23">
        <v>168</v>
      </c>
      <c r="C184" s="27"/>
      <c r="D184" s="28"/>
      <c r="E184" s="28"/>
      <c r="F184" s="28"/>
      <c r="G184" s="36" t="str">
        <f ca="1">IFERROR(OFFSET(Tab!$M$1,$AG184,2,1,1),"")</f>
        <v/>
      </c>
      <c r="H184" s="28"/>
      <c r="I184" s="37" t="str">
        <f ca="1">IF(COUNTIF($AP184:$AS184,"X")=0,IFERROR(OFFSET(Tab!$T$1,$AN184,0,1,1),""),0)</f>
        <v/>
      </c>
      <c r="J184" s="48"/>
      <c r="K184" s="49"/>
      <c r="L184" s="47"/>
      <c r="M184" s="39">
        <v>1</v>
      </c>
      <c r="N184" s="37">
        <f t="shared" ca="1" si="24"/>
        <v>0</v>
      </c>
      <c r="O184" s="43">
        <v>0</v>
      </c>
      <c r="R184" s="24" t="str">
        <f t="shared" si="25"/>
        <v/>
      </c>
      <c r="S184" s="24" t="str">
        <f ca="1">IF(NOT(ISBLANK($C184)),MATCH($R184,INDIRECT(CONCATENATE("Tab!$D$1:$D$",COUNTA(Tab!$F:$F))),0),"")</f>
        <v/>
      </c>
      <c r="T184" s="24" t="str">
        <f>IF(NOT(ISBLANK($C184)),$S184 + COUNTIF(Tab!$D:$D,$R184) - 1,"")</f>
        <v/>
      </c>
      <c r="U184" s="24" t="str">
        <f t="shared" si="20"/>
        <v/>
      </c>
      <c r="W184" s="24" t="str">
        <f t="shared" si="26"/>
        <v/>
      </c>
      <c r="X184" s="24" t="str">
        <f ca="1">IF(NOT(ISBLANK($D184)),MATCH($W184,INDIRECT(CONCATENATE("Tab!$H$1:$H$",COUNTA(Tab!$J:$J))),0),"")</f>
        <v/>
      </c>
      <c r="Y184" s="24" t="str">
        <f>IF(NOT(ISBLANK($D184)),$X184 + COUNTIF(Tab!$H:$H,$W184) - 1,"")</f>
        <v/>
      </c>
      <c r="Z184" s="24" t="str">
        <f t="shared" si="21"/>
        <v/>
      </c>
      <c r="AB184" s="24" t="str">
        <f t="shared" si="27"/>
        <v/>
      </c>
      <c r="AC184" s="24" t="str">
        <f ca="1">IF(NOT(ISBLANK($E184)),MATCH($AB184,INDIRECT(CONCATENATE("Tab!$L$1:$L$",COUNTA(Tab!$N:$N))),0),"")</f>
        <v/>
      </c>
      <c r="AD184" s="24" t="str">
        <f>IF(NOT(ISBLANK($E184)),$AC184 + COUNTIF(Tab!$L:$L,$AB184) - 1,"")</f>
        <v/>
      </c>
      <c r="AE184" s="24" t="str">
        <f t="shared" si="22"/>
        <v/>
      </c>
      <c r="AF184" s="24" t="str">
        <f t="shared" si="28"/>
        <v/>
      </c>
      <c r="AG184" s="24" t="str">
        <f ca="1">IF(NOT(ISBLANK($F184)),MATCH($AF184,INDIRECT(CONCATENATE("Tab!$M$2:$M$",COUNTA(Tab!$M:$M))),0),"")</f>
        <v/>
      </c>
      <c r="AI184" s="24" t="str">
        <f ca="1">IF(NOT(ISBLANK($F184)),MATCH($AF184,INDIRECT(CONCATENATE("Tab!$Q$1:$Q$",COUNTA(Tab!$Q:$Q))),0),"")</f>
        <v/>
      </c>
      <c r="AJ184" s="24" t="str">
        <f>IF(NOT(ISBLANK($F184)),$AI184 + COUNTIF(Tab!$Q:$Q,$AF184) - 1,"")</f>
        <v/>
      </c>
      <c r="AK184" s="24" t="str">
        <f t="shared" si="23"/>
        <v/>
      </c>
      <c r="AM184" s="24" t="str">
        <f t="shared" si="29"/>
        <v/>
      </c>
      <c r="AN184" s="24" t="str">
        <f ca="1">IF(NOT(ISBLANK($H184)),MATCH($AM184,INDIRECT(CONCATENATE("Tab!$R$2:$R$",COUNTA(Tab!$R:$R))),0),"")</f>
        <v/>
      </c>
      <c r="AP184" s="24" t="str">
        <f t="shared" si="30"/>
        <v/>
      </c>
      <c r="AQ184" s="24" t="str">
        <f t="shared" si="31"/>
        <v/>
      </c>
      <c r="AR184" s="24" t="str">
        <f t="shared" si="32"/>
        <v/>
      </c>
      <c r="AS184" s="24" t="str">
        <f t="shared" si="33"/>
        <v/>
      </c>
    </row>
    <row r="185" spans="2:45" s="24" customFormat="1" ht="15.6" x14ac:dyDescent="0.3">
      <c r="B185" s="23">
        <v>169</v>
      </c>
      <c r="C185" s="27"/>
      <c r="D185" s="28"/>
      <c r="E185" s="28"/>
      <c r="F185" s="28"/>
      <c r="G185" s="36" t="str">
        <f ca="1">IFERROR(OFFSET(Tab!$M$1,$AG185,2,1,1),"")</f>
        <v/>
      </c>
      <c r="H185" s="28"/>
      <c r="I185" s="37" t="str">
        <f ca="1">IF(COUNTIF($AP185:$AS185,"X")=0,IFERROR(OFFSET(Tab!$T$1,$AN185,0,1,1),""),0)</f>
        <v/>
      </c>
      <c r="J185" s="48"/>
      <c r="K185" s="49"/>
      <c r="L185" s="47"/>
      <c r="M185" s="39">
        <v>1</v>
      </c>
      <c r="N185" s="37">
        <f t="shared" ca="1" si="24"/>
        <v>0</v>
      </c>
      <c r="O185" s="43">
        <v>0</v>
      </c>
      <c r="R185" s="24" t="str">
        <f t="shared" si="25"/>
        <v/>
      </c>
      <c r="S185" s="24" t="str">
        <f ca="1">IF(NOT(ISBLANK($C185)),MATCH($R185,INDIRECT(CONCATENATE("Tab!$D$1:$D$",COUNTA(Tab!$F:$F))),0),"")</f>
        <v/>
      </c>
      <c r="T185" s="24" t="str">
        <f>IF(NOT(ISBLANK($C185)),$S185 + COUNTIF(Tab!$D:$D,$R185) - 1,"")</f>
        <v/>
      </c>
      <c r="U185" s="24" t="str">
        <f t="shared" si="20"/>
        <v/>
      </c>
      <c r="W185" s="24" t="str">
        <f t="shared" si="26"/>
        <v/>
      </c>
      <c r="X185" s="24" t="str">
        <f ca="1">IF(NOT(ISBLANK($D185)),MATCH($W185,INDIRECT(CONCATENATE("Tab!$H$1:$H$",COUNTA(Tab!$J:$J))),0),"")</f>
        <v/>
      </c>
      <c r="Y185" s="24" t="str">
        <f>IF(NOT(ISBLANK($D185)),$X185 + COUNTIF(Tab!$H:$H,$W185) - 1,"")</f>
        <v/>
      </c>
      <c r="Z185" s="24" t="str">
        <f t="shared" si="21"/>
        <v/>
      </c>
      <c r="AB185" s="24" t="str">
        <f t="shared" si="27"/>
        <v/>
      </c>
      <c r="AC185" s="24" t="str">
        <f ca="1">IF(NOT(ISBLANK($E185)),MATCH($AB185,INDIRECT(CONCATENATE("Tab!$L$1:$L$",COUNTA(Tab!$N:$N))),0),"")</f>
        <v/>
      </c>
      <c r="AD185" s="24" t="str">
        <f>IF(NOT(ISBLANK($E185)),$AC185 + COUNTIF(Tab!$L:$L,$AB185) - 1,"")</f>
        <v/>
      </c>
      <c r="AE185" s="24" t="str">
        <f t="shared" si="22"/>
        <v/>
      </c>
      <c r="AF185" s="24" t="str">
        <f t="shared" si="28"/>
        <v/>
      </c>
      <c r="AG185" s="24" t="str">
        <f ca="1">IF(NOT(ISBLANK($F185)),MATCH($AF185,INDIRECT(CONCATENATE("Tab!$M$2:$M$",COUNTA(Tab!$M:$M))),0),"")</f>
        <v/>
      </c>
      <c r="AI185" s="24" t="str">
        <f ca="1">IF(NOT(ISBLANK($F185)),MATCH($AF185,INDIRECT(CONCATENATE("Tab!$Q$1:$Q$",COUNTA(Tab!$Q:$Q))),0),"")</f>
        <v/>
      </c>
      <c r="AJ185" s="24" t="str">
        <f>IF(NOT(ISBLANK($F185)),$AI185 + COUNTIF(Tab!$Q:$Q,$AF185) - 1,"")</f>
        <v/>
      </c>
      <c r="AK185" s="24" t="str">
        <f t="shared" si="23"/>
        <v/>
      </c>
      <c r="AM185" s="24" t="str">
        <f t="shared" si="29"/>
        <v/>
      </c>
      <c r="AN185" s="24" t="str">
        <f ca="1">IF(NOT(ISBLANK($H185)),MATCH($AM185,INDIRECT(CONCATENATE("Tab!$R$2:$R$",COUNTA(Tab!$R:$R))),0),"")</f>
        <v/>
      </c>
      <c r="AP185" s="24" t="str">
        <f t="shared" si="30"/>
        <v/>
      </c>
      <c r="AQ185" s="24" t="str">
        <f t="shared" si="31"/>
        <v/>
      </c>
      <c r="AR185" s="24" t="str">
        <f t="shared" si="32"/>
        <v/>
      </c>
      <c r="AS185" s="24" t="str">
        <f t="shared" si="33"/>
        <v/>
      </c>
    </row>
    <row r="186" spans="2:45" s="24" customFormat="1" ht="15.6" x14ac:dyDescent="0.3">
      <c r="B186" s="23">
        <v>170</v>
      </c>
      <c r="C186" s="27"/>
      <c r="D186" s="28"/>
      <c r="E186" s="28"/>
      <c r="F186" s="28"/>
      <c r="G186" s="36" t="str">
        <f ca="1">IFERROR(OFFSET(Tab!$M$1,$AG186,2,1,1),"")</f>
        <v/>
      </c>
      <c r="H186" s="28"/>
      <c r="I186" s="37" t="str">
        <f ca="1">IF(COUNTIF($AP186:$AS186,"X")=0,IFERROR(OFFSET(Tab!$T$1,$AN186,0,1,1),""),0)</f>
        <v/>
      </c>
      <c r="J186" s="48"/>
      <c r="K186" s="49"/>
      <c r="L186" s="47"/>
      <c r="M186" s="39">
        <v>1</v>
      </c>
      <c r="N186" s="37">
        <f t="shared" ca="1" si="24"/>
        <v>0</v>
      </c>
      <c r="O186" s="43">
        <v>0</v>
      </c>
      <c r="R186" s="24" t="str">
        <f t="shared" si="25"/>
        <v/>
      </c>
      <c r="S186" s="24" t="str">
        <f ca="1">IF(NOT(ISBLANK($C186)),MATCH($R186,INDIRECT(CONCATENATE("Tab!$D$1:$D$",COUNTA(Tab!$F:$F))),0),"")</f>
        <v/>
      </c>
      <c r="T186" s="24" t="str">
        <f>IF(NOT(ISBLANK($C186)),$S186 + COUNTIF(Tab!$D:$D,$R186) - 1,"")</f>
        <v/>
      </c>
      <c r="U186" s="24" t="str">
        <f t="shared" si="20"/>
        <v/>
      </c>
      <c r="W186" s="24" t="str">
        <f t="shared" si="26"/>
        <v/>
      </c>
      <c r="X186" s="24" t="str">
        <f ca="1">IF(NOT(ISBLANK($D186)),MATCH($W186,INDIRECT(CONCATENATE("Tab!$H$1:$H$",COUNTA(Tab!$J:$J))),0),"")</f>
        <v/>
      </c>
      <c r="Y186" s="24" t="str">
        <f>IF(NOT(ISBLANK($D186)),$X186 + COUNTIF(Tab!$H:$H,$W186) - 1,"")</f>
        <v/>
      </c>
      <c r="Z186" s="24" t="str">
        <f t="shared" si="21"/>
        <v/>
      </c>
      <c r="AB186" s="24" t="str">
        <f t="shared" si="27"/>
        <v/>
      </c>
      <c r="AC186" s="24" t="str">
        <f ca="1">IF(NOT(ISBLANK($E186)),MATCH($AB186,INDIRECT(CONCATENATE("Tab!$L$1:$L$",COUNTA(Tab!$N:$N))),0),"")</f>
        <v/>
      </c>
      <c r="AD186" s="24" t="str">
        <f>IF(NOT(ISBLANK($E186)),$AC186 + COUNTIF(Tab!$L:$L,$AB186) - 1,"")</f>
        <v/>
      </c>
      <c r="AE186" s="24" t="str">
        <f t="shared" si="22"/>
        <v/>
      </c>
      <c r="AF186" s="24" t="str">
        <f t="shared" si="28"/>
        <v/>
      </c>
      <c r="AG186" s="24" t="str">
        <f ca="1">IF(NOT(ISBLANK($F186)),MATCH($AF186,INDIRECT(CONCATENATE("Tab!$M$2:$M$",COUNTA(Tab!$M:$M))),0),"")</f>
        <v/>
      </c>
      <c r="AI186" s="24" t="str">
        <f ca="1">IF(NOT(ISBLANK($F186)),MATCH($AF186,INDIRECT(CONCATENATE("Tab!$Q$1:$Q$",COUNTA(Tab!$Q:$Q))),0),"")</f>
        <v/>
      </c>
      <c r="AJ186" s="24" t="str">
        <f>IF(NOT(ISBLANK($F186)),$AI186 + COUNTIF(Tab!$Q:$Q,$AF186) - 1,"")</f>
        <v/>
      </c>
      <c r="AK186" s="24" t="str">
        <f t="shared" si="23"/>
        <v/>
      </c>
      <c r="AM186" s="24" t="str">
        <f t="shared" si="29"/>
        <v/>
      </c>
      <c r="AN186" s="24" t="str">
        <f ca="1">IF(NOT(ISBLANK($H186)),MATCH($AM186,INDIRECT(CONCATENATE("Tab!$R$2:$R$",COUNTA(Tab!$R:$R))),0),"")</f>
        <v/>
      </c>
      <c r="AP186" s="24" t="str">
        <f t="shared" si="30"/>
        <v/>
      </c>
      <c r="AQ186" s="24" t="str">
        <f t="shared" si="31"/>
        <v/>
      </c>
      <c r="AR186" s="24" t="str">
        <f t="shared" si="32"/>
        <v/>
      </c>
      <c r="AS186" s="24" t="str">
        <f t="shared" si="33"/>
        <v/>
      </c>
    </row>
    <row r="187" spans="2:45" s="24" customFormat="1" ht="15.6" x14ac:dyDescent="0.3">
      <c r="B187" s="23">
        <v>171</v>
      </c>
      <c r="C187" s="27"/>
      <c r="D187" s="28"/>
      <c r="E187" s="28"/>
      <c r="F187" s="28"/>
      <c r="G187" s="36" t="str">
        <f ca="1">IFERROR(OFFSET(Tab!$M$1,$AG187,2,1,1),"")</f>
        <v/>
      </c>
      <c r="H187" s="28"/>
      <c r="I187" s="37" t="str">
        <f ca="1">IF(COUNTIF($AP187:$AS187,"X")=0,IFERROR(OFFSET(Tab!$T$1,$AN187,0,1,1),""),0)</f>
        <v/>
      </c>
      <c r="J187" s="48"/>
      <c r="K187" s="49"/>
      <c r="L187" s="47"/>
      <c r="M187" s="39">
        <v>1</v>
      </c>
      <c r="N187" s="37">
        <f t="shared" ca="1" si="24"/>
        <v>0</v>
      </c>
      <c r="O187" s="43">
        <v>0</v>
      </c>
      <c r="R187" s="24" t="str">
        <f t="shared" si="25"/>
        <v/>
      </c>
      <c r="S187" s="24" t="str">
        <f ca="1">IF(NOT(ISBLANK($C187)),MATCH($R187,INDIRECT(CONCATENATE("Tab!$D$1:$D$",COUNTA(Tab!$F:$F))),0),"")</f>
        <v/>
      </c>
      <c r="T187" s="24" t="str">
        <f>IF(NOT(ISBLANK($C187)),$S187 + COUNTIF(Tab!$D:$D,$R187) - 1,"")</f>
        <v/>
      </c>
      <c r="U187" s="24" t="str">
        <f t="shared" si="20"/>
        <v/>
      </c>
      <c r="W187" s="24" t="str">
        <f t="shared" si="26"/>
        <v/>
      </c>
      <c r="X187" s="24" t="str">
        <f ca="1">IF(NOT(ISBLANK($D187)),MATCH($W187,INDIRECT(CONCATENATE("Tab!$H$1:$H$",COUNTA(Tab!$J:$J))),0),"")</f>
        <v/>
      </c>
      <c r="Y187" s="24" t="str">
        <f>IF(NOT(ISBLANK($D187)),$X187 + COUNTIF(Tab!$H:$H,$W187) - 1,"")</f>
        <v/>
      </c>
      <c r="Z187" s="24" t="str">
        <f t="shared" si="21"/>
        <v/>
      </c>
      <c r="AB187" s="24" t="str">
        <f t="shared" si="27"/>
        <v/>
      </c>
      <c r="AC187" s="24" t="str">
        <f ca="1">IF(NOT(ISBLANK($E187)),MATCH($AB187,INDIRECT(CONCATENATE("Tab!$L$1:$L$",COUNTA(Tab!$N:$N))),0),"")</f>
        <v/>
      </c>
      <c r="AD187" s="24" t="str">
        <f>IF(NOT(ISBLANK($E187)),$AC187 + COUNTIF(Tab!$L:$L,$AB187) - 1,"")</f>
        <v/>
      </c>
      <c r="AE187" s="24" t="str">
        <f t="shared" si="22"/>
        <v/>
      </c>
      <c r="AF187" s="24" t="str">
        <f t="shared" si="28"/>
        <v/>
      </c>
      <c r="AG187" s="24" t="str">
        <f ca="1">IF(NOT(ISBLANK($F187)),MATCH($AF187,INDIRECT(CONCATENATE("Tab!$M$2:$M$",COUNTA(Tab!$M:$M))),0),"")</f>
        <v/>
      </c>
      <c r="AI187" s="24" t="str">
        <f ca="1">IF(NOT(ISBLANK($F187)),MATCH($AF187,INDIRECT(CONCATENATE("Tab!$Q$1:$Q$",COUNTA(Tab!$Q:$Q))),0),"")</f>
        <v/>
      </c>
      <c r="AJ187" s="24" t="str">
        <f>IF(NOT(ISBLANK($F187)),$AI187 + COUNTIF(Tab!$Q:$Q,$AF187) - 1,"")</f>
        <v/>
      </c>
      <c r="AK187" s="24" t="str">
        <f t="shared" si="23"/>
        <v/>
      </c>
      <c r="AM187" s="24" t="str">
        <f t="shared" si="29"/>
        <v/>
      </c>
      <c r="AN187" s="24" t="str">
        <f ca="1">IF(NOT(ISBLANK($H187)),MATCH($AM187,INDIRECT(CONCATENATE("Tab!$R$2:$R$",COUNTA(Tab!$R:$R))),0),"")</f>
        <v/>
      </c>
      <c r="AP187" s="24" t="str">
        <f t="shared" si="30"/>
        <v/>
      </c>
      <c r="AQ187" s="24" t="str">
        <f t="shared" si="31"/>
        <v/>
      </c>
      <c r="AR187" s="24" t="str">
        <f t="shared" si="32"/>
        <v/>
      </c>
      <c r="AS187" s="24" t="str">
        <f t="shared" si="33"/>
        <v/>
      </c>
    </row>
    <row r="188" spans="2:45" s="24" customFormat="1" ht="15.6" x14ac:dyDescent="0.3">
      <c r="B188" s="23">
        <v>172</v>
      </c>
      <c r="C188" s="27"/>
      <c r="D188" s="28"/>
      <c r="E188" s="28"/>
      <c r="F188" s="28"/>
      <c r="G188" s="36" t="str">
        <f ca="1">IFERROR(OFFSET(Tab!$M$1,$AG188,2,1,1),"")</f>
        <v/>
      </c>
      <c r="H188" s="28"/>
      <c r="I188" s="37" t="str">
        <f ca="1">IF(COUNTIF($AP188:$AS188,"X")=0,IFERROR(OFFSET(Tab!$T$1,$AN188,0,1,1),""),0)</f>
        <v/>
      </c>
      <c r="J188" s="48"/>
      <c r="K188" s="49"/>
      <c r="L188" s="47"/>
      <c r="M188" s="39">
        <v>1</v>
      </c>
      <c r="N188" s="37">
        <f t="shared" ca="1" si="24"/>
        <v>0</v>
      </c>
      <c r="O188" s="43">
        <v>0</v>
      </c>
      <c r="R188" s="24" t="str">
        <f t="shared" si="25"/>
        <v/>
      </c>
      <c r="S188" s="24" t="str">
        <f ca="1">IF(NOT(ISBLANK($C188)),MATCH($R188,INDIRECT(CONCATENATE("Tab!$D$1:$D$",COUNTA(Tab!$F:$F))),0),"")</f>
        <v/>
      </c>
      <c r="T188" s="24" t="str">
        <f>IF(NOT(ISBLANK($C188)),$S188 + COUNTIF(Tab!$D:$D,$R188) - 1,"")</f>
        <v/>
      </c>
      <c r="U188" s="24" t="str">
        <f t="shared" si="20"/>
        <v/>
      </c>
      <c r="W188" s="24" t="str">
        <f t="shared" si="26"/>
        <v/>
      </c>
      <c r="X188" s="24" t="str">
        <f ca="1">IF(NOT(ISBLANK($D188)),MATCH($W188,INDIRECT(CONCATENATE("Tab!$H$1:$H$",COUNTA(Tab!$J:$J))),0),"")</f>
        <v/>
      </c>
      <c r="Y188" s="24" t="str">
        <f>IF(NOT(ISBLANK($D188)),$X188 + COUNTIF(Tab!$H:$H,$W188) - 1,"")</f>
        <v/>
      </c>
      <c r="Z188" s="24" t="str">
        <f t="shared" si="21"/>
        <v/>
      </c>
      <c r="AB188" s="24" t="str">
        <f t="shared" si="27"/>
        <v/>
      </c>
      <c r="AC188" s="24" t="str">
        <f ca="1">IF(NOT(ISBLANK($E188)),MATCH($AB188,INDIRECT(CONCATENATE("Tab!$L$1:$L$",COUNTA(Tab!$N:$N))),0),"")</f>
        <v/>
      </c>
      <c r="AD188" s="24" t="str">
        <f>IF(NOT(ISBLANK($E188)),$AC188 + COUNTIF(Tab!$L:$L,$AB188) - 1,"")</f>
        <v/>
      </c>
      <c r="AE188" s="24" t="str">
        <f t="shared" si="22"/>
        <v/>
      </c>
      <c r="AF188" s="24" t="str">
        <f t="shared" si="28"/>
        <v/>
      </c>
      <c r="AG188" s="24" t="str">
        <f ca="1">IF(NOT(ISBLANK($F188)),MATCH($AF188,INDIRECT(CONCATENATE("Tab!$M$2:$M$",COUNTA(Tab!$M:$M))),0),"")</f>
        <v/>
      </c>
      <c r="AI188" s="24" t="str">
        <f ca="1">IF(NOT(ISBLANK($F188)),MATCH($AF188,INDIRECT(CONCATENATE("Tab!$Q$1:$Q$",COUNTA(Tab!$Q:$Q))),0),"")</f>
        <v/>
      </c>
      <c r="AJ188" s="24" t="str">
        <f>IF(NOT(ISBLANK($F188)),$AI188 + COUNTIF(Tab!$Q:$Q,$AF188) - 1,"")</f>
        <v/>
      </c>
      <c r="AK188" s="24" t="str">
        <f t="shared" si="23"/>
        <v/>
      </c>
      <c r="AM188" s="24" t="str">
        <f t="shared" si="29"/>
        <v/>
      </c>
      <c r="AN188" s="24" t="str">
        <f ca="1">IF(NOT(ISBLANK($H188)),MATCH($AM188,INDIRECT(CONCATENATE("Tab!$R$2:$R$",COUNTA(Tab!$R:$R))),0),"")</f>
        <v/>
      </c>
      <c r="AP188" s="24" t="str">
        <f t="shared" si="30"/>
        <v/>
      </c>
      <c r="AQ188" s="24" t="str">
        <f t="shared" si="31"/>
        <v/>
      </c>
      <c r="AR188" s="24" t="str">
        <f t="shared" si="32"/>
        <v/>
      </c>
      <c r="AS188" s="24" t="str">
        <f t="shared" si="33"/>
        <v/>
      </c>
    </row>
    <row r="189" spans="2:45" s="24" customFormat="1" ht="15.6" x14ac:dyDescent="0.3">
      <c r="B189" s="23">
        <v>173</v>
      </c>
      <c r="C189" s="27"/>
      <c r="D189" s="28"/>
      <c r="E189" s="28"/>
      <c r="F189" s="28"/>
      <c r="G189" s="36" t="str">
        <f ca="1">IFERROR(OFFSET(Tab!$M$1,$AG189,2,1,1),"")</f>
        <v/>
      </c>
      <c r="H189" s="28"/>
      <c r="I189" s="37" t="str">
        <f ca="1">IF(COUNTIF($AP189:$AS189,"X")=0,IFERROR(OFFSET(Tab!$T$1,$AN189,0,1,1),""),0)</f>
        <v/>
      </c>
      <c r="J189" s="48"/>
      <c r="K189" s="49"/>
      <c r="L189" s="47"/>
      <c r="M189" s="39">
        <v>1</v>
      </c>
      <c r="N189" s="37">
        <f t="shared" ca="1" si="24"/>
        <v>0</v>
      </c>
      <c r="O189" s="43">
        <v>0</v>
      </c>
      <c r="R189" s="24" t="str">
        <f t="shared" si="25"/>
        <v/>
      </c>
      <c r="S189" s="24" t="str">
        <f ca="1">IF(NOT(ISBLANK($C189)),MATCH($R189,INDIRECT(CONCATENATE("Tab!$D$1:$D$",COUNTA(Tab!$F:$F))),0),"")</f>
        <v/>
      </c>
      <c r="T189" s="24" t="str">
        <f>IF(NOT(ISBLANK($C189)),$S189 + COUNTIF(Tab!$D:$D,$R189) - 1,"")</f>
        <v/>
      </c>
      <c r="U189" s="24" t="str">
        <f t="shared" si="20"/>
        <v/>
      </c>
      <c r="W189" s="24" t="str">
        <f t="shared" si="26"/>
        <v/>
      </c>
      <c r="X189" s="24" t="str">
        <f ca="1">IF(NOT(ISBLANK($D189)),MATCH($W189,INDIRECT(CONCATENATE("Tab!$H$1:$H$",COUNTA(Tab!$J:$J))),0),"")</f>
        <v/>
      </c>
      <c r="Y189" s="24" t="str">
        <f>IF(NOT(ISBLANK($D189)),$X189 + COUNTIF(Tab!$H:$H,$W189) - 1,"")</f>
        <v/>
      </c>
      <c r="Z189" s="24" t="str">
        <f t="shared" si="21"/>
        <v/>
      </c>
      <c r="AB189" s="24" t="str">
        <f t="shared" si="27"/>
        <v/>
      </c>
      <c r="AC189" s="24" t="str">
        <f ca="1">IF(NOT(ISBLANK($E189)),MATCH($AB189,INDIRECT(CONCATENATE("Tab!$L$1:$L$",COUNTA(Tab!$N:$N))),0),"")</f>
        <v/>
      </c>
      <c r="AD189" s="24" t="str">
        <f>IF(NOT(ISBLANK($E189)),$AC189 + COUNTIF(Tab!$L:$L,$AB189) - 1,"")</f>
        <v/>
      </c>
      <c r="AE189" s="24" t="str">
        <f t="shared" si="22"/>
        <v/>
      </c>
      <c r="AF189" s="24" t="str">
        <f t="shared" si="28"/>
        <v/>
      </c>
      <c r="AG189" s="24" t="str">
        <f ca="1">IF(NOT(ISBLANK($F189)),MATCH($AF189,INDIRECT(CONCATENATE("Tab!$M$2:$M$",COUNTA(Tab!$M:$M))),0),"")</f>
        <v/>
      </c>
      <c r="AI189" s="24" t="str">
        <f ca="1">IF(NOT(ISBLANK($F189)),MATCH($AF189,INDIRECT(CONCATENATE("Tab!$Q$1:$Q$",COUNTA(Tab!$Q:$Q))),0),"")</f>
        <v/>
      </c>
      <c r="AJ189" s="24" t="str">
        <f>IF(NOT(ISBLANK($F189)),$AI189 + COUNTIF(Tab!$Q:$Q,$AF189) - 1,"")</f>
        <v/>
      </c>
      <c r="AK189" s="24" t="str">
        <f t="shared" si="23"/>
        <v/>
      </c>
      <c r="AM189" s="24" t="str">
        <f t="shared" si="29"/>
        <v/>
      </c>
      <c r="AN189" s="24" t="str">
        <f ca="1">IF(NOT(ISBLANK($H189)),MATCH($AM189,INDIRECT(CONCATENATE("Tab!$R$2:$R$",COUNTA(Tab!$R:$R))),0),"")</f>
        <v/>
      </c>
      <c r="AP189" s="24" t="str">
        <f t="shared" si="30"/>
        <v/>
      </c>
      <c r="AQ189" s="24" t="str">
        <f t="shared" si="31"/>
        <v/>
      </c>
      <c r="AR189" s="24" t="str">
        <f t="shared" si="32"/>
        <v/>
      </c>
      <c r="AS189" s="24" t="str">
        <f t="shared" si="33"/>
        <v/>
      </c>
    </row>
    <row r="190" spans="2:45" s="24" customFormat="1" ht="15.6" x14ac:dyDescent="0.3">
      <c r="B190" s="23">
        <v>174</v>
      </c>
      <c r="C190" s="27"/>
      <c r="D190" s="28"/>
      <c r="E190" s="28"/>
      <c r="F190" s="28"/>
      <c r="G190" s="36" t="str">
        <f ca="1">IFERROR(OFFSET(Tab!$M$1,$AG190,2,1,1),"")</f>
        <v/>
      </c>
      <c r="H190" s="28"/>
      <c r="I190" s="37" t="str">
        <f ca="1">IF(COUNTIF($AP190:$AS190,"X")=0,IFERROR(OFFSET(Tab!$T$1,$AN190,0,1,1),""),0)</f>
        <v/>
      </c>
      <c r="J190" s="48"/>
      <c r="K190" s="49"/>
      <c r="L190" s="47"/>
      <c r="M190" s="39">
        <v>1</v>
      </c>
      <c r="N190" s="37">
        <f t="shared" ca="1" si="24"/>
        <v>0</v>
      </c>
      <c r="O190" s="43">
        <v>0</v>
      </c>
      <c r="R190" s="24" t="str">
        <f t="shared" si="25"/>
        <v/>
      </c>
      <c r="S190" s="24" t="str">
        <f ca="1">IF(NOT(ISBLANK($C190)),MATCH($R190,INDIRECT(CONCATENATE("Tab!$D$1:$D$",COUNTA(Tab!$F:$F))),0),"")</f>
        <v/>
      </c>
      <c r="T190" s="24" t="str">
        <f>IF(NOT(ISBLANK($C190)),$S190 + COUNTIF(Tab!$D:$D,$R190) - 1,"")</f>
        <v/>
      </c>
      <c r="U190" s="24" t="str">
        <f t="shared" si="20"/>
        <v/>
      </c>
      <c r="W190" s="24" t="str">
        <f t="shared" si="26"/>
        <v/>
      </c>
      <c r="X190" s="24" t="str">
        <f ca="1">IF(NOT(ISBLANK($D190)),MATCH($W190,INDIRECT(CONCATENATE("Tab!$H$1:$H$",COUNTA(Tab!$J:$J))),0),"")</f>
        <v/>
      </c>
      <c r="Y190" s="24" t="str">
        <f>IF(NOT(ISBLANK($D190)),$X190 + COUNTIF(Tab!$H:$H,$W190) - 1,"")</f>
        <v/>
      </c>
      <c r="Z190" s="24" t="str">
        <f t="shared" si="21"/>
        <v/>
      </c>
      <c r="AB190" s="24" t="str">
        <f t="shared" si="27"/>
        <v/>
      </c>
      <c r="AC190" s="24" t="str">
        <f ca="1">IF(NOT(ISBLANK($E190)),MATCH($AB190,INDIRECT(CONCATENATE("Tab!$L$1:$L$",COUNTA(Tab!$N:$N))),0),"")</f>
        <v/>
      </c>
      <c r="AD190" s="24" t="str">
        <f>IF(NOT(ISBLANK($E190)),$AC190 + COUNTIF(Tab!$L:$L,$AB190) - 1,"")</f>
        <v/>
      </c>
      <c r="AE190" s="24" t="str">
        <f t="shared" si="22"/>
        <v/>
      </c>
      <c r="AF190" s="24" t="str">
        <f t="shared" si="28"/>
        <v/>
      </c>
      <c r="AG190" s="24" t="str">
        <f ca="1">IF(NOT(ISBLANK($F190)),MATCH($AF190,INDIRECT(CONCATENATE("Tab!$M$2:$M$",COUNTA(Tab!$M:$M))),0),"")</f>
        <v/>
      </c>
      <c r="AI190" s="24" t="str">
        <f ca="1">IF(NOT(ISBLANK($F190)),MATCH($AF190,INDIRECT(CONCATENATE("Tab!$Q$1:$Q$",COUNTA(Tab!$Q:$Q))),0),"")</f>
        <v/>
      </c>
      <c r="AJ190" s="24" t="str">
        <f>IF(NOT(ISBLANK($F190)),$AI190 + COUNTIF(Tab!$Q:$Q,$AF190) - 1,"")</f>
        <v/>
      </c>
      <c r="AK190" s="24" t="str">
        <f t="shared" si="23"/>
        <v/>
      </c>
      <c r="AM190" s="24" t="str">
        <f t="shared" si="29"/>
        <v/>
      </c>
      <c r="AN190" s="24" t="str">
        <f ca="1">IF(NOT(ISBLANK($H190)),MATCH($AM190,INDIRECT(CONCATENATE("Tab!$R$2:$R$",COUNTA(Tab!$R:$R))),0),"")</f>
        <v/>
      </c>
      <c r="AP190" s="24" t="str">
        <f t="shared" si="30"/>
        <v/>
      </c>
      <c r="AQ190" s="24" t="str">
        <f t="shared" si="31"/>
        <v/>
      </c>
      <c r="AR190" s="24" t="str">
        <f t="shared" si="32"/>
        <v/>
      </c>
      <c r="AS190" s="24" t="str">
        <f t="shared" si="33"/>
        <v/>
      </c>
    </row>
    <row r="191" spans="2:45" s="24" customFormat="1" ht="15.6" x14ac:dyDescent="0.3">
      <c r="B191" s="23">
        <v>175</v>
      </c>
      <c r="C191" s="27"/>
      <c r="D191" s="28"/>
      <c r="E191" s="28"/>
      <c r="F191" s="28"/>
      <c r="G191" s="36" t="str">
        <f ca="1">IFERROR(OFFSET(Tab!$M$1,$AG191,2,1,1),"")</f>
        <v/>
      </c>
      <c r="H191" s="28"/>
      <c r="I191" s="37" t="str">
        <f ca="1">IF(COUNTIF($AP191:$AS191,"X")=0,IFERROR(OFFSET(Tab!$T$1,$AN191,0,1,1),""),0)</f>
        <v/>
      </c>
      <c r="J191" s="48"/>
      <c r="K191" s="49"/>
      <c r="L191" s="47"/>
      <c r="M191" s="39">
        <v>1</v>
      </c>
      <c r="N191" s="37">
        <f t="shared" ca="1" si="24"/>
        <v>0</v>
      </c>
      <c r="O191" s="43">
        <v>0</v>
      </c>
      <c r="R191" s="24" t="str">
        <f t="shared" si="25"/>
        <v/>
      </c>
      <c r="S191" s="24" t="str">
        <f ca="1">IF(NOT(ISBLANK($C191)),MATCH($R191,INDIRECT(CONCATENATE("Tab!$D$1:$D$",COUNTA(Tab!$F:$F))),0),"")</f>
        <v/>
      </c>
      <c r="T191" s="24" t="str">
        <f>IF(NOT(ISBLANK($C191)),$S191 + COUNTIF(Tab!$D:$D,$R191) - 1,"")</f>
        <v/>
      </c>
      <c r="U191" s="24" t="str">
        <f t="shared" si="20"/>
        <v/>
      </c>
      <c r="W191" s="24" t="str">
        <f t="shared" si="26"/>
        <v/>
      </c>
      <c r="X191" s="24" t="str">
        <f ca="1">IF(NOT(ISBLANK($D191)),MATCH($W191,INDIRECT(CONCATENATE("Tab!$H$1:$H$",COUNTA(Tab!$J:$J))),0),"")</f>
        <v/>
      </c>
      <c r="Y191" s="24" t="str">
        <f>IF(NOT(ISBLANK($D191)),$X191 + COUNTIF(Tab!$H:$H,$W191) - 1,"")</f>
        <v/>
      </c>
      <c r="Z191" s="24" t="str">
        <f t="shared" si="21"/>
        <v/>
      </c>
      <c r="AB191" s="24" t="str">
        <f t="shared" si="27"/>
        <v/>
      </c>
      <c r="AC191" s="24" t="str">
        <f ca="1">IF(NOT(ISBLANK($E191)),MATCH($AB191,INDIRECT(CONCATENATE("Tab!$L$1:$L$",COUNTA(Tab!$N:$N))),0),"")</f>
        <v/>
      </c>
      <c r="AD191" s="24" t="str">
        <f>IF(NOT(ISBLANK($E191)),$AC191 + COUNTIF(Tab!$L:$L,$AB191) - 1,"")</f>
        <v/>
      </c>
      <c r="AE191" s="24" t="str">
        <f t="shared" si="22"/>
        <v/>
      </c>
      <c r="AF191" s="24" t="str">
        <f t="shared" si="28"/>
        <v/>
      </c>
      <c r="AG191" s="24" t="str">
        <f ca="1">IF(NOT(ISBLANK($F191)),MATCH($AF191,INDIRECT(CONCATENATE("Tab!$M$2:$M$",COUNTA(Tab!$M:$M))),0),"")</f>
        <v/>
      </c>
      <c r="AI191" s="24" t="str">
        <f ca="1">IF(NOT(ISBLANK($F191)),MATCH($AF191,INDIRECT(CONCATENATE("Tab!$Q$1:$Q$",COUNTA(Tab!$Q:$Q))),0),"")</f>
        <v/>
      </c>
      <c r="AJ191" s="24" t="str">
        <f>IF(NOT(ISBLANK($F191)),$AI191 + COUNTIF(Tab!$Q:$Q,$AF191) - 1,"")</f>
        <v/>
      </c>
      <c r="AK191" s="24" t="str">
        <f t="shared" si="23"/>
        <v/>
      </c>
      <c r="AM191" s="24" t="str">
        <f t="shared" si="29"/>
        <v/>
      </c>
      <c r="AN191" s="24" t="str">
        <f ca="1">IF(NOT(ISBLANK($H191)),MATCH($AM191,INDIRECT(CONCATENATE("Tab!$R$2:$R$",COUNTA(Tab!$R:$R))),0),"")</f>
        <v/>
      </c>
      <c r="AP191" s="24" t="str">
        <f t="shared" si="30"/>
        <v/>
      </c>
      <c r="AQ191" s="24" t="str">
        <f t="shared" si="31"/>
        <v/>
      </c>
      <c r="AR191" s="24" t="str">
        <f t="shared" si="32"/>
        <v/>
      </c>
      <c r="AS191" s="24" t="str">
        <f t="shared" si="33"/>
        <v/>
      </c>
    </row>
    <row r="192" spans="2:45" s="24" customFormat="1" ht="15.6" x14ac:dyDescent="0.3">
      <c r="B192" s="23">
        <v>176</v>
      </c>
      <c r="C192" s="27"/>
      <c r="D192" s="28"/>
      <c r="E192" s="28"/>
      <c r="F192" s="28"/>
      <c r="G192" s="36" t="str">
        <f ca="1">IFERROR(OFFSET(Tab!$M$1,$AG192,2,1,1),"")</f>
        <v/>
      </c>
      <c r="H192" s="28"/>
      <c r="I192" s="37" t="str">
        <f ca="1">IF(COUNTIF($AP192:$AS192,"X")=0,IFERROR(OFFSET(Tab!$T$1,$AN192,0,1,1),""),0)</f>
        <v/>
      </c>
      <c r="J192" s="48"/>
      <c r="K192" s="49"/>
      <c r="L192" s="47"/>
      <c r="M192" s="39">
        <v>1</v>
      </c>
      <c r="N192" s="37">
        <f t="shared" ca="1" si="24"/>
        <v>0</v>
      </c>
      <c r="O192" s="43">
        <v>0</v>
      </c>
      <c r="R192" s="24" t="str">
        <f t="shared" si="25"/>
        <v/>
      </c>
      <c r="S192" s="24" t="str">
        <f ca="1">IF(NOT(ISBLANK($C192)),MATCH($R192,INDIRECT(CONCATENATE("Tab!$D$1:$D$",COUNTA(Tab!$F:$F))),0),"")</f>
        <v/>
      </c>
      <c r="T192" s="24" t="str">
        <f>IF(NOT(ISBLANK($C192)),$S192 + COUNTIF(Tab!$D:$D,$R192) - 1,"")</f>
        <v/>
      </c>
      <c r="U192" s="24" t="str">
        <f t="shared" si="20"/>
        <v/>
      </c>
      <c r="W192" s="24" t="str">
        <f t="shared" si="26"/>
        <v/>
      </c>
      <c r="X192" s="24" t="str">
        <f ca="1">IF(NOT(ISBLANK($D192)),MATCH($W192,INDIRECT(CONCATENATE("Tab!$H$1:$H$",COUNTA(Tab!$J:$J))),0),"")</f>
        <v/>
      </c>
      <c r="Y192" s="24" t="str">
        <f>IF(NOT(ISBLANK($D192)),$X192 + COUNTIF(Tab!$H:$H,$W192) - 1,"")</f>
        <v/>
      </c>
      <c r="Z192" s="24" t="str">
        <f t="shared" si="21"/>
        <v/>
      </c>
      <c r="AB192" s="24" t="str">
        <f t="shared" si="27"/>
        <v/>
      </c>
      <c r="AC192" s="24" t="str">
        <f ca="1">IF(NOT(ISBLANK($E192)),MATCH($AB192,INDIRECT(CONCATENATE("Tab!$L$1:$L$",COUNTA(Tab!$N:$N))),0),"")</f>
        <v/>
      </c>
      <c r="AD192" s="24" t="str">
        <f>IF(NOT(ISBLANK($E192)),$AC192 + COUNTIF(Tab!$L:$L,$AB192) - 1,"")</f>
        <v/>
      </c>
      <c r="AE192" s="24" t="str">
        <f t="shared" si="22"/>
        <v/>
      </c>
      <c r="AF192" s="24" t="str">
        <f t="shared" si="28"/>
        <v/>
      </c>
      <c r="AG192" s="24" t="str">
        <f ca="1">IF(NOT(ISBLANK($F192)),MATCH($AF192,INDIRECT(CONCATENATE("Tab!$M$2:$M$",COUNTA(Tab!$M:$M))),0),"")</f>
        <v/>
      </c>
      <c r="AI192" s="24" t="str">
        <f ca="1">IF(NOT(ISBLANK($F192)),MATCH($AF192,INDIRECT(CONCATENATE("Tab!$Q$1:$Q$",COUNTA(Tab!$Q:$Q))),0),"")</f>
        <v/>
      </c>
      <c r="AJ192" s="24" t="str">
        <f>IF(NOT(ISBLANK($F192)),$AI192 + COUNTIF(Tab!$Q:$Q,$AF192) - 1,"")</f>
        <v/>
      </c>
      <c r="AK192" s="24" t="str">
        <f t="shared" si="23"/>
        <v/>
      </c>
      <c r="AM192" s="24" t="str">
        <f t="shared" si="29"/>
        <v/>
      </c>
      <c r="AN192" s="24" t="str">
        <f ca="1">IF(NOT(ISBLANK($H192)),MATCH($AM192,INDIRECT(CONCATENATE("Tab!$R$2:$R$",COUNTA(Tab!$R:$R))),0),"")</f>
        <v/>
      </c>
      <c r="AP192" s="24" t="str">
        <f t="shared" si="30"/>
        <v/>
      </c>
      <c r="AQ192" s="24" t="str">
        <f t="shared" si="31"/>
        <v/>
      </c>
      <c r="AR192" s="24" t="str">
        <f t="shared" si="32"/>
        <v/>
      </c>
      <c r="AS192" s="24" t="str">
        <f t="shared" si="33"/>
        <v/>
      </c>
    </row>
    <row r="193" spans="2:45" s="24" customFormat="1" ht="15.6" x14ac:dyDescent="0.3">
      <c r="B193" s="23">
        <v>177</v>
      </c>
      <c r="C193" s="27"/>
      <c r="D193" s="28"/>
      <c r="E193" s="28"/>
      <c r="F193" s="28"/>
      <c r="G193" s="36" t="str">
        <f ca="1">IFERROR(OFFSET(Tab!$M$1,$AG193,2,1,1),"")</f>
        <v/>
      </c>
      <c r="H193" s="28"/>
      <c r="I193" s="37" t="str">
        <f ca="1">IF(COUNTIF($AP193:$AS193,"X")=0,IFERROR(OFFSET(Tab!$T$1,$AN193,0,1,1),""),0)</f>
        <v/>
      </c>
      <c r="J193" s="48"/>
      <c r="K193" s="49"/>
      <c r="L193" s="47"/>
      <c r="M193" s="39">
        <v>1</v>
      </c>
      <c r="N193" s="37">
        <f t="shared" ca="1" si="24"/>
        <v>0</v>
      </c>
      <c r="O193" s="43">
        <v>0</v>
      </c>
      <c r="R193" s="24" t="str">
        <f t="shared" si="25"/>
        <v/>
      </c>
      <c r="S193" s="24" t="str">
        <f ca="1">IF(NOT(ISBLANK($C193)),MATCH($R193,INDIRECT(CONCATENATE("Tab!$D$1:$D$",COUNTA(Tab!$F:$F))),0),"")</f>
        <v/>
      </c>
      <c r="T193" s="24" t="str">
        <f>IF(NOT(ISBLANK($C193)),$S193 + COUNTIF(Tab!$D:$D,$R193) - 1,"")</f>
        <v/>
      </c>
      <c r="U193" s="24" t="str">
        <f t="shared" si="20"/>
        <v/>
      </c>
      <c r="W193" s="24" t="str">
        <f t="shared" si="26"/>
        <v/>
      </c>
      <c r="X193" s="24" t="str">
        <f ca="1">IF(NOT(ISBLANK($D193)),MATCH($W193,INDIRECT(CONCATENATE("Tab!$H$1:$H$",COUNTA(Tab!$J:$J))),0),"")</f>
        <v/>
      </c>
      <c r="Y193" s="24" t="str">
        <f>IF(NOT(ISBLANK($D193)),$X193 + COUNTIF(Tab!$H:$H,$W193) - 1,"")</f>
        <v/>
      </c>
      <c r="Z193" s="24" t="str">
        <f t="shared" si="21"/>
        <v/>
      </c>
      <c r="AB193" s="24" t="str">
        <f t="shared" si="27"/>
        <v/>
      </c>
      <c r="AC193" s="24" t="str">
        <f ca="1">IF(NOT(ISBLANK($E193)),MATCH($AB193,INDIRECT(CONCATENATE("Tab!$L$1:$L$",COUNTA(Tab!$N:$N))),0),"")</f>
        <v/>
      </c>
      <c r="AD193" s="24" t="str">
        <f>IF(NOT(ISBLANK($E193)),$AC193 + COUNTIF(Tab!$L:$L,$AB193) - 1,"")</f>
        <v/>
      </c>
      <c r="AE193" s="24" t="str">
        <f t="shared" si="22"/>
        <v/>
      </c>
      <c r="AF193" s="24" t="str">
        <f t="shared" si="28"/>
        <v/>
      </c>
      <c r="AG193" s="24" t="str">
        <f ca="1">IF(NOT(ISBLANK($F193)),MATCH($AF193,INDIRECT(CONCATENATE("Tab!$M$2:$M$",COUNTA(Tab!$M:$M))),0),"")</f>
        <v/>
      </c>
      <c r="AI193" s="24" t="str">
        <f ca="1">IF(NOT(ISBLANK($F193)),MATCH($AF193,INDIRECT(CONCATENATE("Tab!$Q$1:$Q$",COUNTA(Tab!$Q:$Q))),0),"")</f>
        <v/>
      </c>
      <c r="AJ193" s="24" t="str">
        <f>IF(NOT(ISBLANK($F193)),$AI193 + COUNTIF(Tab!$Q:$Q,$AF193) - 1,"")</f>
        <v/>
      </c>
      <c r="AK193" s="24" t="str">
        <f t="shared" si="23"/>
        <v/>
      </c>
      <c r="AM193" s="24" t="str">
        <f t="shared" si="29"/>
        <v/>
      </c>
      <c r="AN193" s="24" t="str">
        <f ca="1">IF(NOT(ISBLANK($H193)),MATCH($AM193,INDIRECT(CONCATENATE("Tab!$R$2:$R$",COUNTA(Tab!$R:$R))),0),"")</f>
        <v/>
      </c>
      <c r="AP193" s="24" t="str">
        <f t="shared" si="30"/>
        <v/>
      </c>
      <c r="AQ193" s="24" t="str">
        <f t="shared" si="31"/>
        <v/>
      </c>
      <c r="AR193" s="24" t="str">
        <f t="shared" si="32"/>
        <v/>
      </c>
      <c r="AS193" s="24" t="str">
        <f t="shared" si="33"/>
        <v/>
      </c>
    </row>
    <row r="194" spans="2:45" s="24" customFormat="1" ht="15.6" x14ac:dyDescent="0.3">
      <c r="B194" s="23">
        <v>178</v>
      </c>
      <c r="C194" s="27"/>
      <c r="D194" s="28"/>
      <c r="E194" s="28"/>
      <c r="F194" s="28"/>
      <c r="G194" s="36" t="str">
        <f ca="1">IFERROR(OFFSET(Tab!$M$1,$AG194,2,1,1),"")</f>
        <v/>
      </c>
      <c r="H194" s="28"/>
      <c r="I194" s="37" t="str">
        <f ca="1">IF(COUNTIF($AP194:$AS194,"X")=0,IFERROR(OFFSET(Tab!$T$1,$AN194,0,1,1),""),0)</f>
        <v/>
      </c>
      <c r="J194" s="48"/>
      <c r="K194" s="49"/>
      <c r="L194" s="47"/>
      <c r="M194" s="39">
        <v>1</v>
      </c>
      <c r="N194" s="37">
        <f t="shared" ca="1" si="24"/>
        <v>0</v>
      </c>
      <c r="O194" s="43">
        <v>0</v>
      </c>
      <c r="R194" s="24" t="str">
        <f t="shared" si="25"/>
        <v/>
      </c>
      <c r="S194" s="24" t="str">
        <f ca="1">IF(NOT(ISBLANK($C194)),MATCH($R194,INDIRECT(CONCATENATE("Tab!$D$1:$D$",COUNTA(Tab!$F:$F))),0),"")</f>
        <v/>
      </c>
      <c r="T194" s="24" t="str">
        <f>IF(NOT(ISBLANK($C194)),$S194 + COUNTIF(Tab!$D:$D,$R194) - 1,"")</f>
        <v/>
      </c>
      <c r="U194" s="24" t="str">
        <f t="shared" si="20"/>
        <v/>
      </c>
      <c r="W194" s="24" t="str">
        <f t="shared" si="26"/>
        <v/>
      </c>
      <c r="X194" s="24" t="str">
        <f ca="1">IF(NOT(ISBLANK($D194)),MATCH($W194,INDIRECT(CONCATENATE("Tab!$H$1:$H$",COUNTA(Tab!$J:$J))),0),"")</f>
        <v/>
      </c>
      <c r="Y194" s="24" t="str">
        <f>IF(NOT(ISBLANK($D194)),$X194 + COUNTIF(Tab!$H:$H,$W194) - 1,"")</f>
        <v/>
      </c>
      <c r="Z194" s="24" t="str">
        <f t="shared" si="21"/>
        <v/>
      </c>
      <c r="AB194" s="24" t="str">
        <f t="shared" si="27"/>
        <v/>
      </c>
      <c r="AC194" s="24" t="str">
        <f ca="1">IF(NOT(ISBLANK($E194)),MATCH($AB194,INDIRECT(CONCATENATE("Tab!$L$1:$L$",COUNTA(Tab!$N:$N))),0),"")</f>
        <v/>
      </c>
      <c r="AD194" s="24" t="str">
        <f>IF(NOT(ISBLANK($E194)),$AC194 + COUNTIF(Tab!$L:$L,$AB194) - 1,"")</f>
        <v/>
      </c>
      <c r="AE194" s="24" t="str">
        <f t="shared" si="22"/>
        <v/>
      </c>
      <c r="AF194" s="24" t="str">
        <f t="shared" si="28"/>
        <v/>
      </c>
      <c r="AG194" s="24" t="str">
        <f ca="1">IF(NOT(ISBLANK($F194)),MATCH($AF194,INDIRECT(CONCATENATE("Tab!$M$2:$M$",COUNTA(Tab!$M:$M))),0),"")</f>
        <v/>
      </c>
      <c r="AI194" s="24" t="str">
        <f ca="1">IF(NOT(ISBLANK($F194)),MATCH($AF194,INDIRECT(CONCATENATE("Tab!$Q$1:$Q$",COUNTA(Tab!$Q:$Q))),0),"")</f>
        <v/>
      </c>
      <c r="AJ194" s="24" t="str">
        <f>IF(NOT(ISBLANK($F194)),$AI194 + COUNTIF(Tab!$Q:$Q,$AF194) - 1,"")</f>
        <v/>
      </c>
      <c r="AK194" s="24" t="str">
        <f t="shared" si="23"/>
        <v/>
      </c>
      <c r="AM194" s="24" t="str">
        <f t="shared" si="29"/>
        <v/>
      </c>
      <c r="AN194" s="24" t="str">
        <f ca="1">IF(NOT(ISBLANK($H194)),MATCH($AM194,INDIRECT(CONCATENATE("Tab!$R$2:$R$",COUNTA(Tab!$R:$R))),0),"")</f>
        <v/>
      </c>
      <c r="AP194" s="24" t="str">
        <f t="shared" si="30"/>
        <v/>
      </c>
      <c r="AQ194" s="24" t="str">
        <f t="shared" si="31"/>
        <v/>
      </c>
      <c r="AR194" s="24" t="str">
        <f t="shared" si="32"/>
        <v/>
      </c>
      <c r="AS194" s="24" t="str">
        <f t="shared" si="33"/>
        <v/>
      </c>
    </row>
    <row r="195" spans="2:45" s="24" customFormat="1" ht="15.6" x14ac:dyDescent="0.3">
      <c r="B195" s="23">
        <v>179</v>
      </c>
      <c r="C195" s="27"/>
      <c r="D195" s="28"/>
      <c r="E195" s="28"/>
      <c r="F195" s="28"/>
      <c r="G195" s="36" t="str">
        <f ca="1">IFERROR(OFFSET(Tab!$M$1,$AG195,2,1,1),"")</f>
        <v/>
      </c>
      <c r="H195" s="28"/>
      <c r="I195" s="37" t="str">
        <f ca="1">IF(COUNTIF($AP195:$AS195,"X")=0,IFERROR(OFFSET(Tab!$T$1,$AN195,0,1,1),""),0)</f>
        <v/>
      </c>
      <c r="J195" s="48"/>
      <c r="K195" s="49"/>
      <c r="L195" s="47"/>
      <c r="M195" s="39">
        <v>1</v>
      </c>
      <c r="N195" s="37">
        <f t="shared" ca="1" si="24"/>
        <v>0</v>
      </c>
      <c r="O195" s="43">
        <v>0</v>
      </c>
      <c r="R195" s="24" t="str">
        <f t="shared" si="25"/>
        <v/>
      </c>
      <c r="S195" s="24" t="str">
        <f ca="1">IF(NOT(ISBLANK($C195)),MATCH($R195,INDIRECT(CONCATENATE("Tab!$D$1:$D$",COUNTA(Tab!$F:$F))),0),"")</f>
        <v/>
      </c>
      <c r="T195" s="24" t="str">
        <f>IF(NOT(ISBLANK($C195)),$S195 + COUNTIF(Tab!$D:$D,$R195) - 1,"")</f>
        <v/>
      </c>
      <c r="U195" s="24" t="str">
        <f t="shared" si="20"/>
        <v/>
      </c>
      <c r="W195" s="24" t="str">
        <f t="shared" si="26"/>
        <v/>
      </c>
      <c r="X195" s="24" t="str">
        <f ca="1">IF(NOT(ISBLANK($D195)),MATCH($W195,INDIRECT(CONCATENATE("Tab!$H$1:$H$",COUNTA(Tab!$J:$J))),0),"")</f>
        <v/>
      </c>
      <c r="Y195" s="24" t="str">
        <f>IF(NOT(ISBLANK($D195)),$X195 + COUNTIF(Tab!$H:$H,$W195) - 1,"")</f>
        <v/>
      </c>
      <c r="Z195" s="24" t="str">
        <f t="shared" si="21"/>
        <v/>
      </c>
      <c r="AB195" s="24" t="str">
        <f t="shared" si="27"/>
        <v/>
      </c>
      <c r="AC195" s="24" t="str">
        <f ca="1">IF(NOT(ISBLANK($E195)),MATCH($AB195,INDIRECT(CONCATENATE("Tab!$L$1:$L$",COUNTA(Tab!$N:$N))),0),"")</f>
        <v/>
      </c>
      <c r="AD195" s="24" t="str">
        <f>IF(NOT(ISBLANK($E195)),$AC195 + COUNTIF(Tab!$L:$L,$AB195) - 1,"")</f>
        <v/>
      </c>
      <c r="AE195" s="24" t="str">
        <f t="shared" si="22"/>
        <v/>
      </c>
      <c r="AF195" s="24" t="str">
        <f t="shared" si="28"/>
        <v/>
      </c>
      <c r="AG195" s="24" t="str">
        <f ca="1">IF(NOT(ISBLANK($F195)),MATCH($AF195,INDIRECT(CONCATENATE("Tab!$M$2:$M$",COUNTA(Tab!$M:$M))),0),"")</f>
        <v/>
      </c>
      <c r="AI195" s="24" t="str">
        <f ca="1">IF(NOT(ISBLANK($F195)),MATCH($AF195,INDIRECT(CONCATENATE("Tab!$Q$1:$Q$",COUNTA(Tab!$Q:$Q))),0),"")</f>
        <v/>
      </c>
      <c r="AJ195" s="24" t="str">
        <f>IF(NOT(ISBLANK($F195)),$AI195 + COUNTIF(Tab!$Q:$Q,$AF195) - 1,"")</f>
        <v/>
      </c>
      <c r="AK195" s="24" t="str">
        <f t="shared" si="23"/>
        <v/>
      </c>
      <c r="AM195" s="24" t="str">
        <f t="shared" si="29"/>
        <v/>
      </c>
      <c r="AN195" s="24" t="str">
        <f ca="1">IF(NOT(ISBLANK($H195)),MATCH($AM195,INDIRECT(CONCATENATE("Tab!$R$2:$R$",COUNTA(Tab!$R:$R))),0),"")</f>
        <v/>
      </c>
      <c r="AP195" s="24" t="str">
        <f t="shared" si="30"/>
        <v/>
      </c>
      <c r="AQ195" s="24" t="str">
        <f t="shared" si="31"/>
        <v/>
      </c>
      <c r="AR195" s="24" t="str">
        <f t="shared" si="32"/>
        <v/>
      </c>
      <c r="AS195" s="24" t="str">
        <f t="shared" si="33"/>
        <v/>
      </c>
    </row>
    <row r="196" spans="2:45" s="24" customFormat="1" ht="15.6" x14ac:dyDescent="0.3">
      <c r="B196" s="23">
        <v>180</v>
      </c>
      <c r="C196" s="27"/>
      <c r="D196" s="28"/>
      <c r="E196" s="28"/>
      <c r="F196" s="28"/>
      <c r="G196" s="36" t="str">
        <f ca="1">IFERROR(OFFSET(Tab!$M$1,$AG196,2,1,1),"")</f>
        <v/>
      </c>
      <c r="H196" s="28"/>
      <c r="I196" s="37" t="str">
        <f ca="1">IF(COUNTIF($AP196:$AS196,"X")=0,IFERROR(OFFSET(Tab!$T$1,$AN196,0,1,1),""),0)</f>
        <v/>
      </c>
      <c r="J196" s="48"/>
      <c r="K196" s="49"/>
      <c r="L196" s="47"/>
      <c r="M196" s="39">
        <v>1</v>
      </c>
      <c r="N196" s="37">
        <f t="shared" ca="1" si="24"/>
        <v>0</v>
      </c>
      <c r="O196" s="43">
        <v>0</v>
      </c>
      <c r="R196" s="24" t="str">
        <f t="shared" si="25"/>
        <v/>
      </c>
      <c r="S196" s="24" t="str">
        <f ca="1">IF(NOT(ISBLANK($C196)),MATCH($R196,INDIRECT(CONCATENATE("Tab!$D$1:$D$",COUNTA(Tab!$F:$F))),0),"")</f>
        <v/>
      </c>
      <c r="T196" s="24" t="str">
        <f>IF(NOT(ISBLANK($C196)),$S196 + COUNTIF(Tab!$D:$D,$R196) - 1,"")</f>
        <v/>
      </c>
      <c r="U196" s="24" t="str">
        <f t="shared" si="20"/>
        <v/>
      </c>
      <c r="W196" s="24" t="str">
        <f t="shared" si="26"/>
        <v/>
      </c>
      <c r="X196" s="24" t="str">
        <f ca="1">IF(NOT(ISBLANK($D196)),MATCH($W196,INDIRECT(CONCATENATE("Tab!$H$1:$H$",COUNTA(Tab!$J:$J))),0),"")</f>
        <v/>
      </c>
      <c r="Y196" s="24" t="str">
        <f>IF(NOT(ISBLANK($D196)),$X196 + COUNTIF(Tab!$H:$H,$W196) - 1,"")</f>
        <v/>
      </c>
      <c r="Z196" s="24" t="str">
        <f t="shared" si="21"/>
        <v/>
      </c>
      <c r="AB196" s="24" t="str">
        <f t="shared" si="27"/>
        <v/>
      </c>
      <c r="AC196" s="24" t="str">
        <f ca="1">IF(NOT(ISBLANK($E196)),MATCH($AB196,INDIRECT(CONCATENATE("Tab!$L$1:$L$",COUNTA(Tab!$N:$N))),0),"")</f>
        <v/>
      </c>
      <c r="AD196" s="24" t="str">
        <f>IF(NOT(ISBLANK($E196)),$AC196 + COUNTIF(Tab!$L:$L,$AB196) - 1,"")</f>
        <v/>
      </c>
      <c r="AE196" s="24" t="str">
        <f t="shared" si="22"/>
        <v/>
      </c>
      <c r="AF196" s="24" t="str">
        <f t="shared" si="28"/>
        <v/>
      </c>
      <c r="AG196" s="24" t="str">
        <f ca="1">IF(NOT(ISBLANK($F196)),MATCH($AF196,INDIRECT(CONCATENATE("Tab!$M$2:$M$",COUNTA(Tab!$M:$M))),0),"")</f>
        <v/>
      </c>
      <c r="AI196" s="24" t="str">
        <f ca="1">IF(NOT(ISBLANK($F196)),MATCH($AF196,INDIRECT(CONCATENATE("Tab!$Q$1:$Q$",COUNTA(Tab!$Q:$Q))),0),"")</f>
        <v/>
      </c>
      <c r="AJ196" s="24" t="str">
        <f>IF(NOT(ISBLANK($F196)),$AI196 + COUNTIF(Tab!$Q:$Q,$AF196) - 1,"")</f>
        <v/>
      </c>
      <c r="AK196" s="24" t="str">
        <f t="shared" si="23"/>
        <v/>
      </c>
      <c r="AM196" s="24" t="str">
        <f t="shared" si="29"/>
        <v/>
      </c>
      <c r="AN196" s="24" t="str">
        <f ca="1">IF(NOT(ISBLANK($H196)),MATCH($AM196,INDIRECT(CONCATENATE("Tab!$R$2:$R$",COUNTA(Tab!$R:$R))),0),"")</f>
        <v/>
      </c>
      <c r="AP196" s="24" t="str">
        <f t="shared" si="30"/>
        <v/>
      </c>
      <c r="AQ196" s="24" t="str">
        <f t="shared" si="31"/>
        <v/>
      </c>
      <c r="AR196" s="24" t="str">
        <f t="shared" si="32"/>
        <v/>
      </c>
      <c r="AS196" s="24" t="str">
        <f t="shared" si="33"/>
        <v/>
      </c>
    </row>
    <row r="197" spans="2:45" s="24" customFormat="1" ht="15.6" x14ac:dyDescent="0.3">
      <c r="B197" s="23">
        <v>181</v>
      </c>
      <c r="C197" s="27"/>
      <c r="D197" s="28"/>
      <c r="E197" s="28"/>
      <c r="F197" s="28"/>
      <c r="G197" s="36" t="str">
        <f ca="1">IFERROR(OFFSET(Tab!$M$1,$AG197,2,1,1),"")</f>
        <v/>
      </c>
      <c r="H197" s="28"/>
      <c r="I197" s="37" t="str">
        <f ca="1">IF(COUNTIF($AP197:$AS197,"X")=0,IFERROR(OFFSET(Tab!$T$1,$AN197,0,1,1),""),0)</f>
        <v/>
      </c>
      <c r="J197" s="48"/>
      <c r="K197" s="49"/>
      <c r="L197" s="47"/>
      <c r="M197" s="39">
        <v>1</v>
      </c>
      <c r="N197" s="37">
        <f t="shared" ca="1" si="24"/>
        <v>0</v>
      </c>
      <c r="O197" s="43">
        <v>0</v>
      </c>
      <c r="R197" s="24" t="str">
        <f t="shared" si="25"/>
        <v/>
      </c>
      <c r="S197" s="24" t="str">
        <f ca="1">IF(NOT(ISBLANK($C197)),MATCH($R197,INDIRECT(CONCATENATE("Tab!$D$1:$D$",COUNTA(Tab!$F:$F))),0),"")</f>
        <v/>
      </c>
      <c r="T197" s="24" t="str">
        <f>IF(NOT(ISBLANK($C197)),$S197 + COUNTIF(Tab!$D:$D,$R197) - 1,"")</f>
        <v/>
      </c>
      <c r="U197" s="24" t="str">
        <f t="shared" si="20"/>
        <v/>
      </c>
      <c r="W197" s="24" t="str">
        <f t="shared" si="26"/>
        <v/>
      </c>
      <c r="X197" s="24" t="str">
        <f ca="1">IF(NOT(ISBLANK($D197)),MATCH($W197,INDIRECT(CONCATENATE("Tab!$H$1:$H$",COUNTA(Tab!$J:$J))),0),"")</f>
        <v/>
      </c>
      <c r="Y197" s="24" t="str">
        <f>IF(NOT(ISBLANK($D197)),$X197 + COUNTIF(Tab!$H:$H,$W197) - 1,"")</f>
        <v/>
      </c>
      <c r="Z197" s="24" t="str">
        <f t="shared" si="21"/>
        <v/>
      </c>
      <c r="AB197" s="24" t="str">
        <f t="shared" si="27"/>
        <v/>
      </c>
      <c r="AC197" s="24" t="str">
        <f ca="1">IF(NOT(ISBLANK($E197)),MATCH($AB197,INDIRECT(CONCATENATE("Tab!$L$1:$L$",COUNTA(Tab!$N:$N))),0),"")</f>
        <v/>
      </c>
      <c r="AD197" s="24" t="str">
        <f>IF(NOT(ISBLANK($E197)),$AC197 + COUNTIF(Tab!$L:$L,$AB197) - 1,"")</f>
        <v/>
      </c>
      <c r="AE197" s="24" t="str">
        <f t="shared" si="22"/>
        <v/>
      </c>
      <c r="AF197" s="24" t="str">
        <f t="shared" si="28"/>
        <v/>
      </c>
      <c r="AG197" s="24" t="str">
        <f ca="1">IF(NOT(ISBLANK($F197)),MATCH($AF197,INDIRECT(CONCATENATE("Tab!$M$2:$M$",COUNTA(Tab!$M:$M))),0),"")</f>
        <v/>
      </c>
      <c r="AI197" s="24" t="str">
        <f ca="1">IF(NOT(ISBLANK($F197)),MATCH($AF197,INDIRECT(CONCATENATE("Tab!$Q$1:$Q$",COUNTA(Tab!$Q:$Q))),0),"")</f>
        <v/>
      </c>
      <c r="AJ197" s="24" t="str">
        <f>IF(NOT(ISBLANK($F197)),$AI197 + COUNTIF(Tab!$Q:$Q,$AF197) - 1,"")</f>
        <v/>
      </c>
      <c r="AK197" s="24" t="str">
        <f t="shared" si="23"/>
        <v/>
      </c>
      <c r="AM197" s="24" t="str">
        <f t="shared" si="29"/>
        <v/>
      </c>
      <c r="AN197" s="24" t="str">
        <f ca="1">IF(NOT(ISBLANK($H197)),MATCH($AM197,INDIRECT(CONCATENATE("Tab!$R$2:$R$",COUNTA(Tab!$R:$R))),0),"")</f>
        <v/>
      </c>
      <c r="AP197" s="24" t="str">
        <f t="shared" si="30"/>
        <v/>
      </c>
      <c r="AQ197" s="24" t="str">
        <f t="shared" si="31"/>
        <v/>
      </c>
      <c r="AR197" s="24" t="str">
        <f t="shared" si="32"/>
        <v/>
      </c>
      <c r="AS197" s="24" t="str">
        <f t="shared" si="33"/>
        <v/>
      </c>
    </row>
    <row r="198" spans="2:45" s="24" customFormat="1" ht="15.6" x14ac:dyDescent="0.3">
      <c r="B198" s="23">
        <v>182</v>
      </c>
      <c r="C198" s="27"/>
      <c r="D198" s="28"/>
      <c r="E198" s="28"/>
      <c r="F198" s="28"/>
      <c r="G198" s="36" t="str">
        <f ca="1">IFERROR(OFFSET(Tab!$M$1,$AG198,2,1,1),"")</f>
        <v/>
      </c>
      <c r="H198" s="28"/>
      <c r="I198" s="37" t="str">
        <f ca="1">IF(COUNTIF($AP198:$AS198,"X")=0,IFERROR(OFFSET(Tab!$T$1,$AN198,0,1,1),""),0)</f>
        <v/>
      </c>
      <c r="J198" s="48"/>
      <c r="K198" s="49"/>
      <c r="L198" s="47"/>
      <c r="M198" s="39">
        <v>1</v>
      </c>
      <c r="N198" s="37">
        <f t="shared" ca="1" si="24"/>
        <v>0</v>
      </c>
      <c r="O198" s="43">
        <v>0</v>
      </c>
      <c r="R198" s="24" t="str">
        <f t="shared" si="25"/>
        <v/>
      </c>
      <c r="S198" s="24" t="str">
        <f ca="1">IF(NOT(ISBLANK($C198)),MATCH($R198,INDIRECT(CONCATENATE("Tab!$D$1:$D$",COUNTA(Tab!$F:$F))),0),"")</f>
        <v/>
      </c>
      <c r="T198" s="24" t="str">
        <f>IF(NOT(ISBLANK($C198)),$S198 + COUNTIF(Tab!$D:$D,$R198) - 1,"")</f>
        <v/>
      </c>
      <c r="U198" s="24" t="str">
        <f t="shared" si="20"/>
        <v/>
      </c>
      <c r="W198" s="24" t="str">
        <f t="shared" si="26"/>
        <v/>
      </c>
      <c r="X198" s="24" t="str">
        <f ca="1">IF(NOT(ISBLANK($D198)),MATCH($W198,INDIRECT(CONCATENATE("Tab!$H$1:$H$",COUNTA(Tab!$J:$J))),0),"")</f>
        <v/>
      </c>
      <c r="Y198" s="24" t="str">
        <f>IF(NOT(ISBLANK($D198)),$X198 + COUNTIF(Tab!$H:$H,$W198) - 1,"")</f>
        <v/>
      </c>
      <c r="Z198" s="24" t="str">
        <f t="shared" si="21"/>
        <v/>
      </c>
      <c r="AB198" s="24" t="str">
        <f t="shared" si="27"/>
        <v/>
      </c>
      <c r="AC198" s="24" t="str">
        <f ca="1">IF(NOT(ISBLANK($E198)),MATCH($AB198,INDIRECT(CONCATENATE("Tab!$L$1:$L$",COUNTA(Tab!$N:$N))),0),"")</f>
        <v/>
      </c>
      <c r="AD198" s="24" t="str">
        <f>IF(NOT(ISBLANK($E198)),$AC198 + COUNTIF(Tab!$L:$L,$AB198) - 1,"")</f>
        <v/>
      </c>
      <c r="AE198" s="24" t="str">
        <f t="shared" si="22"/>
        <v/>
      </c>
      <c r="AF198" s="24" t="str">
        <f t="shared" si="28"/>
        <v/>
      </c>
      <c r="AG198" s="24" t="str">
        <f ca="1">IF(NOT(ISBLANK($F198)),MATCH($AF198,INDIRECT(CONCATENATE("Tab!$M$2:$M$",COUNTA(Tab!$M:$M))),0),"")</f>
        <v/>
      </c>
      <c r="AI198" s="24" t="str">
        <f ca="1">IF(NOT(ISBLANK($F198)),MATCH($AF198,INDIRECT(CONCATENATE("Tab!$Q$1:$Q$",COUNTA(Tab!$Q:$Q))),0),"")</f>
        <v/>
      </c>
      <c r="AJ198" s="24" t="str">
        <f>IF(NOT(ISBLANK($F198)),$AI198 + COUNTIF(Tab!$Q:$Q,$AF198) - 1,"")</f>
        <v/>
      </c>
      <c r="AK198" s="24" t="str">
        <f t="shared" si="23"/>
        <v/>
      </c>
      <c r="AM198" s="24" t="str">
        <f t="shared" si="29"/>
        <v/>
      </c>
      <c r="AN198" s="24" t="str">
        <f ca="1">IF(NOT(ISBLANK($H198)),MATCH($AM198,INDIRECT(CONCATENATE("Tab!$R$2:$R$",COUNTA(Tab!$R:$R))),0),"")</f>
        <v/>
      </c>
      <c r="AP198" s="24" t="str">
        <f t="shared" si="30"/>
        <v/>
      </c>
      <c r="AQ198" s="24" t="str">
        <f t="shared" si="31"/>
        <v/>
      </c>
      <c r="AR198" s="24" t="str">
        <f t="shared" si="32"/>
        <v/>
      </c>
      <c r="AS198" s="24" t="str">
        <f t="shared" si="33"/>
        <v/>
      </c>
    </row>
    <row r="199" spans="2:45" s="24" customFormat="1" ht="15.6" x14ac:dyDescent="0.3">
      <c r="B199" s="23">
        <v>183</v>
      </c>
      <c r="C199" s="27"/>
      <c r="D199" s="28"/>
      <c r="E199" s="28"/>
      <c r="F199" s="28"/>
      <c r="G199" s="36" t="str">
        <f ca="1">IFERROR(OFFSET(Tab!$M$1,$AG199,2,1,1),"")</f>
        <v/>
      </c>
      <c r="H199" s="28"/>
      <c r="I199" s="37" t="str">
        <f ca="1">IF(COUNTIF($AP199:$AS199,"X")=0,IFERROR(OFFSET(Tab!$T$1,$AN199,0,1,1),""),0)</f>
        <v/>
      </c>
      <c r="J199" s="48"/>
      <c r="K199" s="49"/>
      <c r="L199" s="47"/>
      <c r="M199" s="39">
        <v>1</v>
      </c>
      <c r="N199" s="37">
        <f t="shared" ca="1" si="24"/>
        <v>0</v>
      </c>
      <c r="O199" s="43">
        <v>0</v>
      </c>
      <c r="R199" s="24" t="str">
        <f t="shared" si="25"/>
        <v/>
      </c>
      <c r="S199" s="24" t="str">
        <f ca="1">IF(NOT(ISBLANK($C199)),MATCH($R199,INDIRECT(CONCATENATE("Tab!$D$1:$D$",COUNTA(Tab!$F:$F))),0),"")</f>
        <v/>
      </c>
      <c r="T199" s="24" t="str">
        <f>IF(NOT(ISBLANK($C199)),$S199 + COUNTIF(Tab!$D:$D,$R199) - 1,"")</f>
        <v/>
      </c>
      <c r="U199" s="24" t="str">
        <f t="shared" si="20"/>
        <v/>
      </c>
      <c r="W199" s="24" t="str">
        <f t="shared" si="26"/>
        <v/>
      </c>
      <c r="X199" s="24" t="str">
        <f ca="1">IF(NOT(ISBLANK($D199)),MATCH($W199,INDIRECT(CONCATENATE("Tab!$H$1:$H$",COUNTA(Tab!$J:$J))),0),"")</f>
        <v/>
      </c>
      <c r="Y199" s="24" t="str">
        <f>IF(NOT(ISBLANK($D199)),$X199 + COUNTIF(Tab!$H:$H,$W199) - 1,"")</f>
        <v/>
      </c>
      <c r="Z199" s="24" t="str">
        <f t="shared" si="21"/>
        <v/>
      </c>
      <c r="AB199" s="24" t="str">
        <f t="shared" si="27"/>
        <v/>
      </c>
      <c r="AC199" s="24" t="str">
        <f ca="1">IF(NOT(ISBLANK($E199)),MATCH($AB199,INDIRECT(CONCATENATE("Tab!$L$1:$L$",COUNTA(Tab!$N:$N))),0),"")</f>
        <v/>
      </c>
      <c r="AD199" s="24" t="str">
        <f>IF(NOT(ISBLANK($E199)),$AC199 + COUNTIF(Tab!$L:$L,$AB199) - 1,"")</f>
        <v/>
      </c>
      <c r="AE199" s="24" t="str">
        <f t="shared" si="22"/>
        <v/>
      </c>
      <c r="AF199" s="24" t="str">
        <f t="shared" si="28"/>
        <v/>
      </c>
      <c r="AG199" s="24" t="str">
        <f ca="1">IF(NOT(ISBLANK($F199)),MATCH($AF199,INDIRECT(CONCATENATE("Tab!$M$2:$M$",COUNTA(Tab!$M:$M))),0),"")</f>
        <v/>
      </c>
      <c r="AI199" s="24" t="str">
        <f ca="1">IF(NOT(ISBLANK($F199)),MATCH($AF199,INDIRECT(CONCATENATE("Tab!$Q$1:$Q$",COUNTA(Tab!$Q:$Q))),0),"")</f>
        <v/>
      </c>
      <c r="AJ199" s="24" t="str">
        <f>IF(NOT(ISBLANK($F199)),$AI199 + COUNTIF(Tab!$Q:$Q,$AF199) - 1,"")</f>
        <v/>
      </c>
      <c r="AK199" s="24" t="str">
        <f t="shared" si="23"/>
        <v/>
      </c>
      <c r="AM199" s="24" t="str">
        <f t="shared" si="29"/>
        <v/>
      </c>
      <c r="AN199" s="24" t="str">
        <f ca="1">IF(NOT(ISBLANK($H199)),MATCH($AM199,INDIRECT(CONCATENATE("Tab!$R$2:$R$",COUNTA(Tab!$R:$R))),0),"")</f>
        <v/>
      </c>
      <c r="AP199" s="24" t="str">
        <f t="shared" si="30"/>
        <v/>
      </c>
      <c r="AQ199" s="24" t="str">
        <f t="shared" si="31"/>
        <v/>
      </c>
      <c r="AR199" s="24" t="str">
        <f t="shared" si="32"/>
        <v/>
      </c>
      <c r="AS199" s="24" t="str">
        <f t="shared" si="33"/>
        <v/>
      </c>
    </row>
    <row r="200" spans="2:45" s="24" customFormat="1" ht="15.6" x14ac:dyDescent="0.3">
      <c r="B200" s="23">
        <v>184</v>
      </c>
      <c r="C200" s="27"/>
      <c r="D200" s="28"/>
      <c r="E200" s="28"/>
      <c r="F200" s="28"/>
      <c r="G200" s="36" t="str">
        <f ca="1">IFERROR(OFFSET(Tab!$M$1,$AG200,2,1,1),"")</f>
        <v/>
      </c>
      <c r="H200" s="28"/>
      <c r="I200" s="37" t="str">
        <f ca="1">IF(COUNTIF($AP200:$AS200,"X")=0,IFERROR(OFFSET(Tab!$T$1,$AN200,0,1,1),""),0)</f>
        <v/>
      </c>
      <c r="J200" s="48"/>
      <c r="K200" s="49"/>
      <c r="L200" s="47"/>
      <c r="M200" s="39">
        <v>1</v>
      </c>
      <c r="N200" s="37">
        <f t="shared" ca="1" si="24"/>
        <v>0</v>
      </c>
      <c r="O200" s="43">
        <v>0</v>
      </c>
      <c r="R200" s="24" t="str">
        <f t="shared" si="25"/>
        <v/>
      </c>
      <c r="S200" s="24" t="str">
        <f ca="1">IF(NOT(ISBLANK($C200)),MATCH($R200,INDIRECT(CONCATENATE("Tab!$D$1:$D$",COUNTA(Tab!$F:$F))),0),"")</f>
        <v/>
      </c>
      <c r="T200" s="24" t="str">
        <f>IF(NOT(ISBLANK($C200)),$S200 + COUNTIF(Tab!$D:$D,$R200) - 1,"")</f>
        <v/>
      </c>
      <c r="U200" s="24" t="str">
        <f t="shared" si="20"/>
        <v/>
      </c>
      <c r="W200" s="24" t="str">
        <f t="shared" si="26"/>
        <v/>
      </c>
      <c r="X200" s="24" t="str">
        <f ca="1">IF(NOT(ISBLANK($D200)),MATCH($W200,INDIRECT(CONCATENATE("Tab!$H$1:$H$",COUNTA(Tab!$J:$J))),0),"")</f>
        <v/>
      </c>
      <c r="Y200" s="24" t="str">
        <f>IF(NOT(ISBLANK($D200)),$X200 + COUNTIF(Tab!$H:$H,$W200) - 1,"")</f>
        <v/>
      </c>
      <c r="Z200" s="24" t="str">
        <f t="shared" si="21"/>
        <v/>
      </c>
      <c r="AB200" s="24" t="str">
        <f t="shared" si="27"/>
        <v/>
      </c>
      <c r="AC200" s="24" t="str">
        <f ca="1">IF(NOT(ISBLANK($E200)),MATCH($AB200,INDIRECT(CONCATENATE("Tab!$L$1:$L$",COUNTA(Tab!$N:$N))),0),"")</f>
        <v/>
      </c>
      <c r="AD200" s="24" t="str">
        <f>IF(NOT(ISBLANK($E200)),$AC200 + COUNTIF(Tab!$L:$L,$AB200) - 1,"")</f>
        <v/>
      </c>
      <c r="AE200" s="24" t="str">
        <f t="shared" si="22"/>
        <v/>
      </c>
      <c r="AF200" s="24" t="str">
        <f t="shared" si="28"/>
        <v/>
      </c>
      <c r="AG200" s="24" t="str">
        <f ca="1">IF(NOT(ISBLANK($F200)),MATCH($AF200,INDIRECT(CONCATENATE("Tab!$M$2:$M$",COUNTA(Tab!$M:$M))),0),"")</f>
        <v/>
      </c>
      <c r="AI200" s="24" t="str">
        <f ca="1">IF(NOT(ISBLANK($F200)),MATCH($AF200,INDIRECT(CONCATENATE("Tab!$Q$1:$Q$",COUNTA(Tab!$Q:$Q))),0),"")</f>
        <v/>
      </c>
      <c r="AJ200" s="24" t="str">
        <f>IF(NOT(ISBLANK($F200)),$AI200 + COUNTIF(Tab!$Q:$Q,$AF200) - 1,"")</f>
        <v/>
      </c>
      <c r="AK200" s="24" t="str">
        <f t="shared" si="23"/>
        <v/>
      </c>
      <c r="AM200" s="24" t="str">
        <f t="shared" si="29"/>
        <v/>
      </c>
      <c r="AN200" s="24" t="str">
        <f ca="1">IF(NOT(ISBLANK($H200)),MATCH($AM200,INDIRECT(CONCATENATE("Tab!$R$2:$R$",COUNTA(Tab!$R:$R))),0),"")</f>
        <v/>
      </c>
      <c r="AP200" s="24" t="str">
        <f t="shared" si="30"/>
        <v/>
      </c>
      <c r="AQ200" s="24" t="str">
        <f t="shared" si="31"/>
        <v/>
      </c>
      <c r="AR200" s="24" t="str">
        <f t="shared" si="32"/>
        <v/>
      </c>
      <c r="AS200" s="24" t="str">
        <f t="shared" si="33"/>
        <v/>
      </c>
    </row>
    <row r="201" spans="2:45" s="24" customFormat="1" ht="15.6" x14ac:dyDescent="0.3">
      <c r="B201" s="23">
        <v>185</v>
      </c>
      <c r="C201" s="27"/>
      <c r="D201" s="28"/>
      <c r="E201" s="28"/>
      <c r="F201" s="28"/>
      <c r="G201" s="36" t="str">
        <f ca="1">IFERROR(OFFSET(Tab!$M$1,$AG201,2,1,1),"")</f>
        <v/>
      </c>
      <c r="H201" s="28"/>
      <c r="I201" s="37" t="str">
        <f ca="1">IF(COUNTIF($AP201:$AS201,"X")=0,IFERROR(OFFSET(Tab!$T$1,$AN201,0,1,1),""),0)</f>
        <v/>
      </c>
      <c r="J201" s="48"/>
      <c r="K201" s="49"/>
      <c r="L201" s="47"/>
      <c r="M201" s="39">
        <v>1</v>
      </c>
      <c r="N201" s="37">
        <f t="shared" ca="1" si="24"/>
        <v>0</v>
      </c>
      <c r="O201" s="43">
        <v>0</v>
      </c>
      <c r="R201" s="24" t="str">
        <f t="shared" si="25"/>
        <v/>
      </c>
      <c r="S201" s="24" t="str">
        <f ca="1">IF(NOT(ISBLANK($C201)),MATCH($R201,INDIRECT(CONCATENATE("Tab!$D$1:$D$",COUNTA(Tab!$F:$F))),0),"")</f>
        <v/>
      </c>
      <c r="T201" s="24" t="str">
        <f>IF(NOT(ISBLANK($C201)),$S201 + COUNTIF(Tab!$D:$D,$R201) - 1,"")</f>
        <v/>
      </c>
      <c r="U201" s="24" t="str">
        <f t="shared" si="20"/>
        <v/>
      </c>
      <c r="W201" s="24" t="str">
        <f t="shared" si="26"/>
        <v/>
      </c>
      <c r="X201" s="24" t="str">
        <f ca="1">IF(NOT(ISBLANK($D201)),MATCH($W201,INDIRECT(CONCATENATE("Tab!$H$1:$H$",COUNTA(Tab!$J:$J))),0),"")</f>
        <v/>
      </c>
      <c r="Y201" s="24" t="str">
        <f>IF(NOT(ISBLANK($D201)),$X201 + COUNTIF(Tab!$H:$H,$W201) - 1,"")</f>
        <v/>
      </c>
      <c r="Z201" s="24" t="str">
        <f t="shared" si="21"/>
        <v/>
      </c>
      <c r="AB201" s="24" t="str">
        <f t="shared" si="27"/>
        <v/>
      </c>
      <c r="AC201" s="24" t="str">
        <f ca="1">IF(NOT(ISBLANK($E201)),MATCH($AB201,INDIRECT(CONCATENATE("Tab!$L$1:$L$",COUNTA(Tab!$N:$N))),0),"")</f>
        <v/>
      </c>
      <c r="AD201" s="24" t="str">
        <f>IF(NOT(ISBLANK($E201)),$AC201 + COUNTIF(Tab!$L:$L,$AB201) - 1,"")</f>
        <v/>
      </c>
      <c r="AE201" s="24" t="str">
        <f t="shared" si="22"/>
        <v/>
      </c>
      <c r="AF201" s="24" t="str">
        <f t="shared" si="28"/>
        <v/>
      </c>
      <c r="AG201" s="24" t="str">
        <f ca="1">IF(NOT(ISBLANK($F201)),MATCH($AF201,INDIRECT(CONCATENATE("Tab!$M$2:$M$",COUNTA(Tab!$M:$M))),0),"")</f>
        <v/>
      </c>
      <c r="AI201" s="24" t="str">
        <f ca="1">IF(NOT(ISBLANK($F201)),MATCH($AF201,INDIRECT(CONCATENATE("Tab!$Q$1:$Q$",COUNTA(Tab!$Q:$Q))),0),"")</f>
        <v/>
      </c>
      <c r="AJ201" s="24" t="str">
        <f>IF(NOT(ISBLANK($F201)),$AI201 + COUNTIF(Tab!$Q:$Q,$AF201) - 1,"")</f>
        <v/>
      </c>
      <c r="AK201" s="24" t="str">
        <f t="shared" si="23"/>
        <v/>
      </c>
      <c r="AM201" s="24" t="str">
        <f t="shared" si="29"/>
        <v/>
      </c>
      <c r="AN201" s="24" t="str">
        <f ca="1">IF(NOT(ISBLANK($H201)),MATCH($AM201,INDIRECT(CONCATENATE("Tab!$R$2:$R$",COUNTA(Tab!$R:$R))),0),"")</f>
        <v/>
      </c>
      <c r="AP201" s="24" t="str">
        <f t="shared" si="30"/>
        <v/>
      </c>
      <c r="AQ201" s="24" t="str">
        <f t="shared" si="31"/>
        <v/>
      </c>
      <c r="AR201" s="24" t="str">
        <f t="shared" si="32"/>
        <v/>
      </c>
      <c r="AS201" s="24" t="str">
        <f t="shared" si="33"/>
        <v/>
      </c>
    </row>
    <row r="202" spans="2:45" s="24" customFormat="1" ht="15.6" x14ac:dyDescent="0.3">
      <c r="B202" s="23">
        <v>186</v>
      </c>
      <c r="C202" s="27"/>
      <c r="D202" s="28"/>
      <c r="E202" s="28"/>
      <c r="F202" s="28"/>
      <c r="G202" s="36" t="str">
        <f ca="1">IFERROR(OFFSET(Tab!$M$1,$AG202,2,1,1),"")</f>
        <v/>
      </c>
      <c r="H202" s="28"/>
      <c r="I202" s="37" t="str">
        <f ca="1">IF(COUNTIF($AP202:$AS202,"X")=0,IFERROR(OFFSET(Tab!$T$1,$AN202,0,1,1),""),0)</f>
        <v/>
      </c>
      <c r="J202" s="48"/>
      <c r="K202" s="49"/>
      <c r="L202" s="47"/>
      <c r="M202" s="39">
        <v>1</v>
      </c>
      <c r="N202" s="37">
        <f t="shared" ca="1" si="24"/>
        <v>0</v>
      </c>
      <c r="O202" s="43">
        <v>0</v>
      </c>
      <c r="R202" s="24" t="str">
        <f t="shared" si="25"/>
        <v/>
      </c>
      <c r="S202" s="24" t="str">
        <f ca="1">IF(NOT(ISBLANK($C202)),MATCH($R202,INDIRECT(CONCATENATE("Tab!$D$1:$D$",COUNTA(Tab!$F:$F))),0),"")</f>
        <v/>
      </c>
      <c r="T202" s="24" t="str">
        <f>IF(NOT(ISBLANK($C202)),$S202 + COUNTIF(Tab!$D:$D,$R202) - 1,"")</f>
        <v/>
      </c>
      <c r="U202" s="24" t="str">
        <f t="shared" si="20"/>
        <v/>
      </c>
      <c r="W202" s="24" t="str">
        <f t="shared" si="26"/>
        <v/>
      </c>
      <c r="X202" s="24" t="str">
        <f ca="1">IF(NOT(ISBLANK($D202)),MATCH($W202,INDIRECT(CONCATENATE("Tab!$H$1:$H$",COUNTA(Tab!$J:$J))),0),"")</f>
        <v/>
      </c>
      <c r="Y202" s="24" t="str">
        <f>IF(NOT(ISBLANK($D202)),$X202 + COUNTIF(Tab!$H:$H,$W202) - 1,"")</f>
        <v/>
      </c>
      <c r="Z202" s="24" t="str">
        <f t="shared" si="21"/>
        <v/>
      </c>
      <c r="AB202" s="24" t="str">
        <f t="shared" si="27"/>
        <v/>
      </c>
      <c r="AC202" s="24" t="str">
        <f ca="1">IF(NOT(ISBLANK($E202)),MATCH($AB202,INDIRECT(CONCATENATE("Tab!$L$1:$L$",COUNTA(Tab!$N:$N))),0),"")</f>
        <v/>
      </c>
      <c r="AD202" s="24" t="str">
        <f>IF(NOT(ISBLANK($E202)),$AC202 + COUNTIF(Tab!$L:$L,$AB202) - 1,"")</f>
        <v/>
      </c>
      <c r="AE202" s="24" t="str">
        <f t="shared" si="22"/>
        <v/>
      </c>
      <c r="AF202" s="24" t="str">
        <f t="shared" si="28"/>
        <v/>
      </c>
      <c r="AG202" s="24" t="str">
        <f ca="1">IF(NOT(ISBLANK($F202)),MATCH($AF202,INDIRECT(CONCATENATE("Tab!$M$2:$M$",COUNTA(Tab!$M:$M))),0),"")</f>
        <v/>
      </c>
      <c r="AI202" s="24" t="str">
        <f ca="1">IF(NOT(ISBLANK($F202)),MATCH($AF202,INDIRECT(CONCATENATE("Tab!$Q$1:$Q$",COUNTA(Tab!$Q:$Q))),0),"")</f>
        <v/>
      </c>
      <c r="AJ202" s="24" t="str">
        <f>IF(NOT(ISBLANK($F202)),$AI202 + COUNTIF(Tab!$Q:$Q,$AF202) - 1,"")</f>
        <v/>
      </c>
      <c r="AK202" s="24" t="str">
        <f t="shared" si="23"/>
        <v/>
      </c>
      <c r="AM202" s="24" t="str">
        <f t="shared" si="29"/>
        <v/>
      </c>
      <c r="AN202" s="24" t="str">
        <f ca="1">IF(NOT(ISBLANK($H202)),MATCH($AM202,INDIRECT(CONCATENATE("Tab!$R$2:$R$",COUNTA(Tab!$R:$R))),0),"")</f>
        <v/>
      </c>
      <c r="AP202" s="24" t="str">
        <f t="shared" si="30"/>
        <v/>
      </c>
      <c r="AQ202" s="24" t="str">
        <f t="shared" si="31"/>
        <v/>
      </c>
      <c r="AR202" s="24" t="str">
        <f t="shared" si="32"/>
        <v/>
      </c>
      <c r="AS202" s="24" t="str">
        <f t="shared" si="33"/>
        <v/>
      </c>
    </row>
    <row r="203" spans="2:45" s="24" customFormat="1" ht="15.6" x14ac:dyDescent="0.3">
      <c r="B203" s="23">
        <v>187</v>
      </c>
      <c r="C203" s="27"/>
      <c r="D203" s="28"/>
      <c r="E203" s="28"/>
      <c r="F203" s="28"/>
      <c r="G203" s="36" t="str">
        <f ca="1">IFERROR(OFFSET(Tab!$M$1,$AG203,2,1,1),"")</f>
        <v/>
      </c>
      <c r="H203" s="28"/>
      <c r="I203" s="37" t="str">
        <f ca="1">IF(COUNTIF($AP203:$AS203,"X")=0,IFERROR(OFFSET(Tab!$T$1,$AN203,0,1,1),""),0)</f>
        <v/>
      </c>
      <c r="J203" s="48"/>
      <c r="K203" s="49"/>
      <c r="L203" s="47"/>
      <c r="M203" s="39">
        <v>1</v>
      </c>
      <c r="N203" s="37">
        <f t="shared" ca="1" si="24"/>
        <v>0</v>
      </c>
      <c r="O203" s="43">
        <v>0</v>
      </c>
      <c r="R203" s="24" t="str">
        <f t="shared" si="25"/>
        <v/>
      </c>
      <c r="S203" s="24" t="str">
        <f ca="1">IF(NOT(ISBLANK($C203)),MATCH($R203,INDIRECT(CONCATENATE("Tab!$D$1:$D$",COUNTA(Tab!$F:$F))),0),"")</f>
        <v/>
      </c>
      <c r="T203" s="24" t="str">
        <f>IF(NOT(ISBLANK($C203)),$S203 + COUNTIF(Tab!$D:$D,$R203) - 1,"")</f>
        <v/>
      </c>
      <c r="U203" s="24" t="str">
        <f t="shared" si="20"/>
        <v/>
      </c>
      <c r="W203" s="24" t="str">
        <f t="shared" si="26"/>
        <v/>
      </c>
      <c r="X203" s="24" t="str">
        <f ca="1">IF(NOT(ISBLANK($D203)),MATCH($W203,INDIRECT(CONCATENATE("Tab!$H$1:$H$",COUNTA(Tab!$J:$J))),0),"")</f>
        <v/>
      </c>
      <c r="Y203" s="24" t="str">
        <f>IF(NOT(ISBLANK($D203)),$X203 + COUNTIF(Tab!$H:$H,$W203) - 1,"")</f>
        <v/>
      </c>
      <c r="Z203" s="24" t="str">
        <f t="shared" si="21"/>
        <v/>
      </c>
      <c r="AB203" s="24" t="str">
        <f t="shared" si="27"/>
        <v/>
      </c>
      <c r="AC203" s="24" t="str">
        <f ca="1">IF(NOT(ISBLANK($E203)),MATCH($AB203,INDIRECT(CONCATENATE("Tab!$L$1:$L$",COUNTA(Tab!$N:$N))),0),"")</f>
        <v/>
      </c>
      <c r="AD203" s="24" t="str">
        <f>IF(NOT(ISBLANK($E203)),$AC203 + COUNTIF(Tab!$L:$L,$AB203) - 1,"")</f>
        <v/>
      </c>
      <c r="AE203" s="24" t="str">
        <f t="shared" si="22"/>
        <v/>
      </c>
      <c r="AF203" s="24" t="str">
        <f t="shared" si="28"/>
        <v/>
      </c>
      <c r="AG203" s="24" t="str">
        <f ca="1">IF(NOT(ISBLANK($F203)),MATCH($AF203,INDIRECT(CONCATENATE("Tab!$M$2:$M$",COUNTA(Tab!$M:$M))),0),"")</f>
        <v/>
      </c>
      <c r="AI203" s="24" t="str">
        <f ca="1">IF(NOT(ISBLANK($F203)),MATCH($AF203,INDIRECT(CONCATENATE("Tab!$Q$1:$Q$",COUNTA(Tab!$Q:$Q))),0),"")</f>
        <v/>
      </c>
      <c r="AJ203" s="24" t="str">
        <f>IF(NOT(ISBLANK($F203)),$AI203 + COUNTIF(Tab!$Q:$Q,$AF203) - 1,"")</f>
        <v/>
      </c>
      <c r="AK203" s="24" t="str">
        <f t="shared" si="23"/>
        <v/>
      </c>
      <c r="AM203" s="24" t="str">
        <f t="shared" si="29"/>
        <v/>
      </c>
      <c r="AN203" s="24" t="str">
        <f ca="1">IF(NOT(ISBLANK($H203)),MATCH($AM203,INDIRECT(CONCATENATE("Tab!$R$2:$R$",COUNTA(Tab!$R:$R))),0),"")</f>
        <v/>
      </c>
      <c r="AP203" s="24" t="str">
        <f t="shared" si="30"/>
        <v/>
      </c>
      <c r="AQ203" s="24" t="str">
        <f t="shared" si="31"/>
        <v/>
      </c>
      <c r="AR203" s="24" t="str">
        <f t="shared" si="32"/>
        <v/>
      </c>
      <c r="AS203" s="24" t="str">
        <f t="shared" si="33"/>
        <v/>
      </c>
    </row>
    <row r="204" spans="2:45" s="24" customFormat="1" ht="15.6" x14ac:dyDescent="0.3">
      <c r="B204" s="23">
        <v>188</v>
      </c>
      <c r="C204" s="27"/>
      <c r="D204" s="28"/>
      <c r="E204" s="28"/>
      <c r="F204" s="28"/>
      <c r="G204" s="36" t="str">
        <f ca="1">IFERROR(OFFSET(Tab!$M$1,$AG204,2,1,1),"")</f>
        <v/>
      </c>
      <c r="H204" s="28"/>
      <c r="I204" s="37" t="str">
        <f ca="1">IF(COUNTIF($AP204:$AS204,"X")=0,IFERROR(OFFSET(Tab!$T$1,$AN204,0,1,1),""),0)</f>
        <v/>
      </c>
      <c r="J204" s="48"/>
      <c r="K204" s="49"/>
      <c r="L204" s="47"/>
      <c r="M204" s="39">
        <v>1</v>
      </c>
      <c r="N204" s="37">
        <f t="shared" ca="1" si="24"/>
        <v>0</v>
      </c>
      <c r="O204" s="43">
        <v>0</v>
      </c>
      <c r="R204" s="24" t="str">
        <f t="shared" si="25"/>
        <v/>
      </c>
      <c r="S204" s="24" t="str">
        <f ca="1">IF(NOT(ISBLANK($C204)),MATCH($R204,INDIRECT(CONCATENATE("Tab!$D$1:$D$",COUNTA(Tab!$F:$F))),0),"")</f>
        <v/>
      </c>
      <c r="T204" s="24" t="str">
        <f>IF(NOT(ISBLANK($C204)),$S204 + COUNTIF(Tab!$D:$D,$R204) - 1,"")</f>
        <v/>
      </c>
      <c r="U204" s="24" t="str">
        <f t="shared" si="20"/>
        <v/>
      </c>
      <c r="W204" s="24" t="str">
        <f t="shared" si="26"/>
        <v/>
      </c>
      <c r="X204" s="24" t="str">
        <f ca="1">IF(NOT(ISBLANK($D204)),MATCH($W204,INDIRECT(CONCATENATE("Tab!$H$1:$H$",COUNTA(Tab!$J:$J))),0),"")</f>
        <v/>
      </c>
      <c r="Y204" s="24" t="str">
        <f>IF(NOT(ISBLANK($D204)),$X204 + COUNTIF(Tab!$H:$H,$W204) - 1,"")</f>
        <v/>
      </c>
      <c r="Z204" s="24" t="str">
        <f t="shared" si="21"/>
        <v/>
      </c>
      <c r="AB204" s="24" t="str">
        <f t="shared" si="27"/>
        <v/>
      </c>
      <c r="AC204" s="24" t="str">
        <f ca="1">IF(NOT(ISBLANK($E204)),MATCH($AB204,INDIRECT(CONCATENATE("Tab!$L$1:$L$",COUNTA(Tab!$N:$N))),0),"")</f>
        <v/>
      </c>
      <c r="AD204" s="24" t="str">
        <f>IF(NOT(ISBLANK($E204)),$AC204 + COUNTIF(Tab!$L:$L,$AB204) - 1,"")</f>
        <v/>
      </c>
      <c r="AE204" s="24" t="str">
        <f t="shared" si="22"/>
        <v/>
      </c>
      <c r="AF204" s="24" t="str">
        <f t="shared" si="28"/>
        <v/>
      </c>
      <c r="AG204" s="24" t="str">
        <f ca="1">IF(NOT(ISBLANK($F204)),MATCH($AF204,INDIRECT(CONCATENATE("Tab!$M$2:$M$",COUNTA(Tab!$M:$M))),0),"")</f>
        <v/>
      </c>
      <c r="AI204" s="24" t="str">
        <f ca="1">IF(NOT(ISBLANK($F204)),MATCH($AF204,INDIRECT(CONCATENATE("Tab!$Q$1:$Q$",COUNTA(Tab!$Q:$Q))),0),"")</f>
        <v/>
      </c>
      <c r="AJ204" s="24" t="str">
        <f>IF(NOT(ISBLANK($F204)),$AI204 + COUNTIF(Tab!$Q:$Q,$AF204) - 1,"")</f>
        <v/>
      </c>
      <c r="AK204" s="24" t="str">
        <f t="shared" si="23"/>
        <v/>
      </c>
      <c r="AM204" s="24" t="str">
        <f t="shared" si="29"/>
        <v/>
      </c>
      <c r="AN204" s="24" t="str">
        <f ca="1">IF(NOT(ISBLANK($H204)),MATCH($AM204,INDIRECT(CONCATENATE("Tab!$R$2:$R$",COUNTA(Tab!$R:$R))),0),"")</f>
        <v/>
      </c>
      <c r="AP204" s="24" t="str">
        <f t="shared" si="30"/>
        <v/>
      </c>
      <c r="AQ204" s="24" t="str">
        <f t="shared" si="31"/>
        <v/>
      </c>
      <c r="AR204" s="24" t="str">
        <f t="shared" si="32"/>
        <v/>
      </c>
      <c r="AS204" s="24" t="str">
        <f t="shared" si="33"/>
        <v/>
      </c>
    </row>
    <row r="205" spans="2:45" s="24" customFormat="1" ht="15.6" x14ac:dyDescent="0.3">
      <c r="B205" s="23">
        <v>189</v>
      </c>
      <c r="C205" s="27"/>
      <c r="D205" s="28"/>
      <c r="E205" s="28"/>
      <c r="F205" s="28"/>
      <c r="G205" s="36" t="str">
        <f ca="1">IFERROR(OFFSET(Tab!$M$1,$AG205,2,1,1),"")</f>
        <v/>
      </c>
      <c r="H205" s="28"/>
      <c r="I205" s="37" t="str">
        <f ca="1">IF(COUNTIF($AP205:$AS205,"X")=0,IFERROR(OFFSET(Tab!$T$1,$AN205,0,1,1),""),0)</f>
        <v/>
      </c>
      <c r="J205" s="48"/>
      <c r="K205" s="49"/>
      <c r="L205" s="47"/>
      <c r="M205" s="39">
        <v>1</v>
      </c>
      <c r="N205" s="37">
        <f t="shared" ca="1" si="24"/>
        <v>0</v>
      </c>
      <c r="O205" s="43">
        <v>0</v>
      </c>
      <c r="R205" s="24" t="str">
        <f t="shared" si="25"/>
        <v/>
      </c>
      <c r="S205" s="24" t="str">
        <f ca="1">IF(NOT(ISBLANK($C205)),MATCH($R205,INDIRECT(CONCATENATE("Tab!$D$1:$D$",COUNTA(Tab!$F:$F))),0),"")</f>
        <v/>
      </c>
      <c r="T205" s="24" t="str">
        <f>IF(NOT(ISBLANK($C205)),$S205 + COUNTIF(Tab!$D:$D,$R205) - 1,"")</f>
        <v/>
      </c>
      <c r="U205" s="24" t="str">
        <f t="shared" si="20"/>
        <v/>
      </c>
      <c r="W205" s="24" t="str">
        <f t="shared" si="26"/>
        <v/>
      </c>
      <c r="X205" s="24" t="str">
        <f ca="1">IF(NOT(ISBLANK($D205)),MATCH($W205,INDIRECT(CONCATENATE("Tab!$H$1:$H$",COUNTA(Tab!$J:$J))),0),"")</f>
        <v/>
      </c>
      <c r="Y205" s="24" t="str">
        <f>IF(NOT(ISBLANK($D205)),$X205 + COUNTIF(Tab!$H:$H,$W205) - 1,"")</f>
        <v/>
      </c>
      <c r="Z205" s="24" t="str">
        <f t="shared" si="21"/>
        <v/>
      </c>
      <c r="AB205" s="24" t="str">
        <f t="shared" si="27"/>
        <v/>
      </c>
      <c r="AC205" s="24" t="str">
        <f ca="1">IF(NOT(ISBLANK($E205)),MATCH($AB205,INDIRECT(CONCATENATE("Tab!$L$1:$L$",COUNTA(Tab!$N:$N))),0),"")</f>
        <v/>
      </c>
      <c r="AD205" s="24" t="str">
        <f>IF(NOT(ISBLANK($E205)),$AC205 + COUNTIF(Tab!$L:$L,$AB205) - 1,"")</f>
        <v/>
      </c>
      <c r="AE205" s="24" t="str">
        <f t="shared" si="22"/>
        <v/>
      </c>
      <c r="AF205" s="24" t="str">
        <f t="shared" si="28"/>
        <v/>
      </c>
      <c r="AG205" s="24" t="str">
        <f ca="1">IF(NOT(ISBLANK($F205)),MATCH($AF205,INDIRECT(CONCATENATE("Tab!$M$2:$M$",COUNTA(Tab!$M:$M))),0),"")</f>
        <v/>
      </c>
      <c r="AI205" s="24" t="str">
        <f ca="1">IF(NOT(ISBLANK($F205)),MATCH($AF205,INDIRECT(CONCATENATE("Tab!$Q$1:$Q$",COUNTA(Tab!$Q:$Q))),0),"")</f>
        <v/>
      </c>
      <c r="AJ205" s="24" t="str">
        <f>IF(NOT(ISBLANK($F205)),$AI205 + COUNTIF(Tab!$Q:$Q,$AF205) - 1,"")</f>
        <v/>
      </c>
      <c r="AK205" s="24" t="str">
        <f t="shared" si="23"/>
        <v/>
      </c>
      <c r="AM205" s="24" t="str">
        <f t="shared" si="29"/>
        <v/>
      </c>
      <c r="AN205" s="24" t="str">
        <f ca="1">IF(NOT(ISBLANK($H205)),MATCH($AM205,INDIRECT(CONCATENATE("Tab!$R$2:$R$",COUNTA(Tab!$R:$R))),0),"")</f>
        <v/>
      </c>
      <c r="AP205" s="24" t="str">
        <f t="shared" si="30"/>
        <v/>
      </c>
      <c r="AQ205" s="24" t="str">
        <f t="shared" si="31"/>
        <v/>
      </c>
      <c r="AR205" s="24" t="str">
        <f t="shared" si="32"/>
        <v/>
      </c>
      <c r="AS205" s="24" t="str">
        <f t="shared" si="33"/>
        <v/>
      </c>
    </row>
    <row r="206" spans="2:45" s="24" customFormat="1" ht="15.6" x14ac:dyDescent="0.3">
      <c r="B206" s="23">
        <v>190</v>
      </c>
      <c r="C206" s="27"/>
      <c r="D206" s="28"/>
      <c r="E206" s="28"/>
      <c r="F206" s="28"/>
      <c r="G206" s="36" t="str">
        <f ca="1">IFERROR(OFFSET(Tab!$M$1,$AG206,2,1,1),"")</f>
        <v/>
      </c>
      <c r="H206" s="28"/>
      <c r="I206" s="37" t="str">
        <f ca="1">IF(COUNTIF($AP206:$AS206,"X")=0,IFERROR(OFFSET(Tab!$T$1,$AN206,0,1,1),""),0)</f>
        <v/>
      </c>
      <c r="J206" s="48"/>
      <c r="K206" s="49"/>
      <c r="L206" s="47"/>
      <c r="M206" s="39">
        <v>1</v>
      </c>
      <c r="N206" s="37">
        <f t="shared" ca="1" si="24"/>
        <v>0</v>
      </c>
      <c r="O206" s="43">
        <v>0</v>
      </c>
      <c r="R206" s="24" t="str">
        <f t="shared" si="25"/>
        <v/>
      </c>
      <c r="S206" s="24" t="str">
        <f ca="1">IF(NOT(ISBLANK($C206)),MATCH($R206,INDIRECT(CONCATENATE("Tab!$D$1:$D$",COUNTA(Tab!$F:$F))),0),"")</f>
        <v/>
      </c>
      <c r="T206" s="24" t="str">
        <f>IF(NOT(ISBLANK($C206)),$S206 + COUNTIF(Tab!$D:$D,$R206) - 1,"")</f>
        <v/>
      </c>
      <c r="U206" s="24" t="str">
        <f t="shared" si="20"/>
        <v/>
      </c>
      <c r="W206" s="24" t="str">
        <f t="shared" si="26"/>
        <v/>
      </c>
      <c r="X206" s="24" t="str">
        <f ca="1">IF(NOT(ISBLANK($D206)),MATCH($W206,INDIRECT(CONCATENATE("Tab!$H$1:$H$",COUNTA(Tab!$J:$J))),0),"")</f>
        <v/>
      </c>
      <c r="Y206" s="24" t="str">
        <f>IF(NOT(ISBLANK($D206)),$X206 + COUNTIF(Tab!$H:$H,$W206) - 1,"")</f>
        <v/>
      </c>
      <c r="Z206" s="24" t="str">
        <f t="shared" si="21"/>
        <v/>
      </c>
      <c r="AB206" s="24" t="str">
        <f t="shared" si="27"/>
        <v/>
      </c>
      <c r="AC206" s="24" t="str">
        <f ca="1">IF(NOT(ISBLANK($E206)),MATCH($AB206,INDIRECT(CONCATENATE("Tab!$L$1:$L$",COUNTA(Tab!$N:$N))),0),"")</f>
        <v/>
      </c>
      <c r="AD206" s="24" t="str">
        <f>IF(NOT(ISBLANK($E206)),$AC206 + COUNTIF(Tab!$L:$L,$AB206) - 1,"")</f>
        <v/>
      </c>
      <c r="AE206" s="24" t="str">
        <f t="shared" si="22"/>
        <v/>
      </c>
      <c r="AF206" s="24" t="str">
        <f t="shared" si="28"/>
        <v/>
      </c>
      <c r="AG206" s="24" t="str">
        <f ca="1">IF(NOT(ISBLANK($F206)),MATCH($AF206,INDIRECT(CONCATENATE("Tab!$M$2:$M$",COUNTA(Tab!$M:$M))),0),"")</f>
        <v/>
      </c>
      <c r="AI206" s="24" t="str">
        <f ca="1">IF(NOT(ISBLANK($F206)),MATCH($AF206,INDIRECT(CONCATENATE("Tab!$Q$1:$Q$",COUNTA(Tab!$Q:$Q))),0),"")</f>
        <v/>
      </c>
      <c r="AJ206" s="24" t="str">
        <f>IF(NOT(ISBLANK($F206)),$AI206 + COUNTIF(Tab!$Q:$Q,$AF206) - 1,"")</f>
        <v/>
      </c>
      <c r="AK206" s="24" t="str">
        <f t="shared" si="23"/>
        <v/>
      </c>
      <c r="AM206" s="24" t="str">
        <f t="shared" si="29"/>
        <v/>
      </c>
      <c r="AN206" s="24" t="str">
        <f ca="1">IF(NOT(ISBLANK($H206)),MATCH($AM206,INDIRECT(CONCATENATE("Tab!$R$2:$R$",COUNTA(Tab!$R:$R))),0),"")</f>
        <v/>
      </c>
      <c r="AP206" s="24" t="str">
        <f t="shared" si="30"/>
        <v/>
      </c>
      <c r="AQ206" s="24" t="str">
        <f t="shared" si="31"/>
        <v/>
      </c>
      <c r="AR206" s="24" t="str">
        <f t="shared" si="32"/>
        <v/>
      </c>
      <c r="AS206" s="24" t="str">
        <f t="shared" si="33"/>
        <v/>
      </c>
    </row>
    <row r="207" spans="2:45" s="24" customFormat="1" ht="15.6" x14ac:dyDescent="0.3">
      <c r="B207" s="23">
        <v>191</v>
      </c>
      <c r="C207" s="27"/>
      <c r="D207" s="28"/>
      <c r="E207" s="28"/>
      <c r="F207" s="28"/>
      <c r="G207" s="36" t="str">
        <f ca="1">IFERROR(OFFSET(Tab!$M$1,$AG207,2,1,1),"")</f>
        <v/>
      </c>
      <c r="H207" s="28"/>
      <c r="I207" s="37" t="str">
        <f ca="1">IF(COUNTIF($AP207:$AS207,"X")=0,IFERROR(OFFSET(Tab!$T$1,$AN207,0,1,1),""),0)</f>
        <v/>
      </c>
      <c r="J207" s="48"/>
      <c r="K207" s="49"/>
      <c r="L207" s="47"/>
      <c r="M207" s="39">
        <v>1</v>
      </c>
      <c r="N207" s="37">
        <f t="shared" ca="1" si="24"/>
        <v>0</v>
      </c>
      <c r="O207" s="43">
        <v>0</v>
      </c>
      <c r="R207" s="24" t="str">
        <f t="shared" si="25"/>
        <v/>
      </c>
      <c r="S207" s="24" t="str">
        <f ca="1">IF(NOT(ISBLANK($C207)),MATCH($R207,INDIRECT(CONCATENATE("Tab!$D$1:$D$",COUNTA(Tab!$F:$F))),0),"")</f>
        <v/>
      </c>
      <c r="T207" s="24" t="str">
        <f>IF(NOT(ISBLANK($C207)),$S207 + COUNTIF(Tab!$D:$D,$R207) - 1,"")</f>
        <v/>
      </c>
      <c r="U207" s="24" t="str">
        <f t="shared" si="20"/>
        <v/>
      </c>
      <c r="W207" s="24" t="str">
        <f t="shared" si="26"/>
        <v/>
      </c>
      <c r="X207" s="24" t="str">
        <f ca="1">IF(NOT(ISBLANK($D207)),MATCH($W207,INDIRECT(CONCATENATE("Tab!$H$1:$H$",COUNTA(Tab!$J:$J))),0),"")</f>
        <v/>
      </c>
      <c r="Y207" s="24" t="str">
        <f>IF(NOT(ISBLANK($D207)),$X207 + COUNTIF(Tab!$H:$H,$W207) - 1,"")</f>
        <v/>
      </c>
      <c r="Z207" s="24" t="str">
        <f t="shared" si="21"/>
        <v/>
      </c>
      <c r="AB207" s="24" t="str">
        <f t="shared" si="27"/>
        <v/>
      </c>
      <c r="AC207" s="24" t="str">
        <f ca="1">IF(NOT(ISBLANK($E207)),MATCH($AB207,INDIRECT(CONCATENATE("Tab!$L$1:$L$",COUNTA(Tab!$N:$N))),0),"")</f>
        <v/>
      </c>
      <c r="AD207" s="24" t="str">
        <f>IF(NOT(ISBLANK($E207)),$AC207 + COUNTIF(Tab!$L:$L,$AB207) - 1,"")</f>
        <v/>
      </c>
      <c r="AE207" s="24" t="str">
        <f t="shared" si="22"/>
        <v/>
      </c>
      <c r="AF207" s="24" t="str">
        <f t="shared" si="28"/>
        <v/>
      </c>
      <c r="AG207" s="24" t="str">
        <f ca="1">IF(NOT(ISBLANK($F207)),MATCH($AF207,INDIRECT(CONCATENATE("Tab!$M$2:$M$",COUNTA(Tab!$M:$M))),0),"")</f>
        <v/>
      </c>
      <c r="AI207" s="24" t="str">
        <f ca="1">IF(NOT(ISBLANK($F207)),MATCH($AF207,INDIRECT(CONCATENATE("Tab!$Q$1:$Q$",COUNTA(Tab!$Q:$Q))),0),"")</f>
        <v/>
      </c>
      <c r="AJ207" s="24" t="str">
        <f>IF(NOT(ISBLANK($F207)),$AI207 + COUNTIF(Tab!$Q:$Q,$AF207) - 1,"")</f>
        <v/>
      </c>
      <c r="AK207" s="24" t="str">
        <f t="shared" si="23"/>
        <v/>
      </c>
      <c r="AM207" s="24" t="str">
        <f t="shared" si="29"/>
        <v/>
      </c>
      <c r="AN207" s="24" t="str">
        <f ca="1">IF(NOT(ISBLANK($H207)),MATCH($AM207,INDIRECT(CONCATENATE("Tab!$R$2:$R$",COUNTA(Tab!$R:$R))),0),"")</f>
        <v/>
      </c>
      <c r="AP207" s="24" t="str">
        <f t="shared" si="30"/>
        <v/>
      </c>
      <c r="AQ207" s="24" t="str">
        <f t="shared" si="31"/>
        <v/>
      </c>
      <c r="AR207" s="24" t="str">
        <f t="shared" si="32"/>
        <v/>
      </c>
      <c r="AS207" s="24" t="str">
        <f t="shared" si="33"/>
        <v/>
      </c>
    </row>
    <row r="208" spans="2:45" s="24" customFormat="1" ht="15.6" x14ac:dyDescent="0.3">
      <c r="B208" s="23">
        <v>192</v>
      </c>
      <c r="C208" s="27"/>
      <c r="D208" s="28"/>
      <c r="E208" s="28"/>
      <c r="F208" s="28"/>
      <c r="G208" s="36" t="str">
        <f ca="1">IFERROR(OFFSET(Tab!$M$1,$AG208,2,1,1),"")</f>
        <v/>
      </c>
      <c r="H208" s="28"/>
      <c r="I208" s="37" t="str">
        <f ca="1">IF(COUNTIF($AP208:$AS208,"X")=0,IFERROR(OFFSET(Tab!$T$1,$AN208,0,1,1),""),0)</f>
        <v/>
      </c>
      <c r="J208" s="48"/>
      <c r="K208" s="49"/>
      <c r="L208" s="47"/>
      <c r="M208" s="39">
        <v>1</v>
      </c>
      <c r="N208" s="37">
        <f t="shared" ca="1" si="24"/>
        <v>0</v>
      </c>
      <c r="O208" s="43">
        <v>0</v>
      </c>
      <c r="R208" s="24" t="str">
        <f t="shared" si="25"/>
        <v/>
      </c>
      <c r="S208" s="24" t="str">
        <f ca="1">IF(NOT(ISBLANK($C208)),MATCH($R208,INDIRECT(CONCATENATE("Tab!$D$1:$D$",COUNTA(Tab!$F:$F))),0),"")</f>
        <v/>
      </c>
      <c r="T208" s="24" t="str">
        <f>IF(NOT(ISBLANK($C208)),$S208 + COUNTIF(Tab!$D:$D,$R208) - 1,"")</f>
        <v/>
      </c>
      <c r="U208" s="24" t="str">
        <f t="shared" si="20"/>
        <v/>
      </c>
      <c r="W208" s="24" t="str">
        <f t="shared" si="26"/>
        <v/>
      </c>
      <c r="X208" s="24" t="str">
        <f ca="1">IF(NOT(ISBLANK($D208)),MATCH($W208,INDIRECT(CONCATENATE("Tab!$H$1:$H$",COUNTA(Tab!$J:$J))),0),"")</f>
        <v/>
      </c>
      <c r="Y208" s="24" t="str">
        <f>IF(NOT(ISBLANK($D208)),$X208 + COUNTIF(Tab!$H:$H,$W208) - 1,"")</f>
        <v/>
      </c>
      <c r="Z208" s="24" t="str">
        <f t="shared" si="21"/>
        <v/>
      </c>
      <c r="AB208" s="24" t="str">
        <f t="shared" si="27"/>
        <v/>
      </c>
      <c r="AC208" s="24" t="str">
        <f ca="1">IF(NOT(ISBLANK($E208)),MATCH($AB208,INDIRECT(CONCATENATE("Tab!$L$1:$L$",COUNTA(Tab!$N:$N))),0),"")</f>
        <v/>
      </c>
      <c r="AD208" s="24" t="str">
        <f>IF(NOT(ISBLANK($E208)),$AC208 + COUNTIF(Tab!$L:$L,$AB208) - 1,"")</f>
        <v/>
      </c>
      <c r="AE208" s="24" t="str">
        <f t="shared" si="22"/>
        <v/>
      </c>
      <c r="AF208" s="24" t="str">
        <f t="shared" si="28"/>
        <v/>
      </c>
      <c r="AG208" s="24" t="str">
        <f ca="1">IF(NOT(ISBLANK($F208)),MATCH($AF208,INDIRECT(CONCATENATE("Tab!$M$2:$M$",COUNTA(Tab!$M:$M))),0),"")</f>
        <v/>
      </c>
      <c r="AI208" s="24" t="str">
        <f ca="1">IF(NOT(ISBLANK($F208)),MATCH($AF208,INDIRECT(CONCATENATE("Tab!$Q$1:$Q$",COUNTA(Tab!$Q:$Q))),0),"")</f>
        <v/>
      </c>
      <c r="AJ208" s="24" t="str">
        <f>IF(NOT(ISBLANK($F208)),$AI208 + COUNTIF(Tab!$Q:$Q,$AF208) - 1,"")</f>
        <v/>
      </c>
      <c r="AK208" s="24" t="str">
        <f t="shared" si="23"/>
        <v/>
      </c>
      <c r="AM208" s="24" t="str">
        <f t="shared" si="29"/>
        <v/>
      </c>
      <c r="AN208" s="24" t="str">
        <f ca="1">IF(NOT(ISBLANK($H208)),MATCH($AM208,INDIRECT(CONCATENATE("Tab!$R$2:$R$",COUNTA(Tab!$R:$R))),0),"")</f>
        <v/>
      </c>
      <c r="AP208" s="24" t="str">
        <f t="shared" si="30"/>
        <v/>
      </c>
      <c r="AQ208" s="24" t="str">
        <f t="shared" si="31"/>
        <v/>
      </c>
      <c r="AR208" s="24" t="str">
        <f t="shared" si="32"/>
        <v/>
      </c>
      <c r="AS208" s="24" t="str">
        <f t="shared" si="33"/>
        <v/>
      </c>
    </row>
    <row r="209" spans="2:45" s="24" customFormat="1" ht="15.6" x14ac:dyDescent="0.3">
      <c r="B209" s="23">
        <v>193</v>
      </c>
      <c r="C209" s="27"/>
      <c r="D209" s="28"/>
      <c r="E209" s="28"/>
      <c r="F209" s="28"/>
      <c r="G209" s="36" t="str">
        <f ca="1">IFERROR(OFFSET(Tab!$M$1,$AG209,2,1,1),"")</f>
        <v/>
      </c>
      <c r="H209" s="28"/>
      <c r="I209" s="37" t="str">
        <f ca="1">IF(COUNTIF($AP209:$AS209,"X")=0,IFERROR(OFFSET(Tab!$T$1,$AN209,0,1,1),""),0)</f>
        <v/>
      </c>
      <c r="J209" s="48"/>
      <c r="K209" s="49"/>
      <c r="L209" s="47"/>
      <c r="M209" s="39">
        <v>1</v>
      </c>
      <c r="N209" s="37">
        <f t="shared" ca="1" si="24"/>
        <v>0</v>
      </c>
      <c r="O209" s="43">
        <v>0</v>
      </c>
      <c r="R209" s="24" t="str">
        <f t="shared" si="25"/>
        <v/>
      </c>
      <c r="S209" s="24" t="str">
        <f ca="1">IF(NOT(ISBLANK($C209)),MATCH($R209,INDIRECT(CONCATENATE("Tab!$D$1:$D$",COUNTA(Tab!$F:$F))),0),"")</f>
        <v/>
      </c>
      <c r="T209" s="24" t="str">
        <f>IF(NOT(ISBLANK($C209)),$S209 + COUNTIF(Tab!$D:$D,$R209) - 1,"")</f>
        <v/>
      </c>
      <c r="U209" s="24" t="str">
        <f t="shared" si="20"/>
        <v/>
      </c>
      <c r="W209" s="24" t="str">
        <f t="shared" si="26"/>
        <v/>
      </c>
      <c r="X209" s="24" t="str">
        <f ca="1">IF(NOT(ISBLANK($D209)),MATCH($W209,INDIRECT(CONCATENATE("Tab!$H$1:$H$",COUNTA(Tab!$J:$J))),0),"")</f>
        <v/>
      </c>
      <c r="Y209" s="24" t="str">
        <f>IF(NOT(ISBLANK($D209)),$X209 + COUNTIF(Tab!$H:$H,$W209) - 1,"")</f>
        <v/>
      </c>
      <c r="Z209" s="24" t="str">
        <f t="shared" si="21"/>
        <v/>
      </c>
      <c r="AB209" s="24" t="str">
        <f t="shared" si="27"/>
        <v/>
      </c>
      <c r="AC209" s="24" t="str">
        <f ca="1">IF(NOT(ISBLANK($E209)),MATCH($AB209,INDIRECT(CONCATENATE("Tab!$L$1:$L$",COUNTA(Tab!$N:$N))),0),"")</f>
        <v/>
      </c>
      <c r="AD209" s="24" t="str">
        <f>IF(NOT(ISBLANK($E209)),$AC209 + COUNTIF(Tab!$L:$L,$AB209) - 1,"")</f>
        <v/>
      </c>
      <c r="AE209" s="24" t="str">
        <f t="shared" si="22"/>
        <v/>
      </c>
      <c r="AF209" s="24" t="str">
        <f t="shared" si="28"/>
        <v/>
      </c>
      <c r="AG209" s="24" t="str">
        <f ca="1">IF(NOT(ISBLANK($F209)),MATCH($AF209,INDIRECT(CONCATENATE("Tab!$M$2:$M$",COUNTA(Tab!$M:$M))),0),"")</f>
        <v/>
      </c>
      <c r="AI209" s="24" t="str">
        <f ca="1">IF(NOT(ISBLANK($F209)),MATCH($AF209,INDIRECT(CONCATENATE("Tab!$Q$1:$Q$",COUNTA(Tab!$Q:$Q))),0),"")</f>
        <v/>
      </c>
      <c r="AJ209" s="24" t="str">
        <f>IF(NOT(ISBLANK($F209)),$AI209 + COUNTIF(Tab!$Q:$Q,$AF209) - 1,"")</f>
        <v/>
      </c>
      <c r="AK209" s="24" t="str">
        <f t="shared" si="23"/>
        <v/>
      </c>
      <c r="AM209" s="24" t="str">
        <f t="shared" si="29"/>
        <v/>
      </c>
      <c r="AN209" s="24" t="str">
        <f ca="1">IF(NOT(ISBLANK($H209)),MATCH($AM209,INDIRECT(CONCATENATE("Tab!$R$2:$R$",COUNTA(Tab!$R:$R))),0),"")</f>
        <v/>
      </c>
      <c r="AP209" s="24" t="str">
        <f t="shared" si="30"/>
        <v/>
      </c>
      <c r="AQ209" s="24" t="str">
        <f t="shared" si="31"/>
        <v/>
      </c>
      <c r="AR209" s="24" t="str">
        <f t="shared" si="32"/>
        <v/>
      </c>
      <c r="AS209" s="24" t="str">
        <f t="shared" si="33"/>
        <v/>
      </c>
    </row>
    <row r="210" spans="2:45" s="24" customFormat="1" ht="15.6" x14ac:dyDescent="0.3">
      <c r="B210" s="23">
        <v>194</v>
      </c>
      <c r="C210" s="27"/>
      <c r="D210" s="28"/>
      <c r="E210" s="28"/>
      <c r="F210" s="28"/>
      <c r="G210" s="36" t="str">
        <f ca="1">IFERROR(OFFSET(Tab!$M$1,$AG210,2,1,1),"")</f>
        <v/>
      </c>
      <c r="H210" s="28"/>
      <c r="I210" s="37" t="str">
        <f ca="1">IF(COUNTIF($AP210:$AS210,"X")=0,IFERROR(OFFSET(Tab!$T$1,$AN210,0,1,1),""),0)</f>
        <v/>
      </c>
      <c r="J210" s="48"/>
      <c r="K210" s="49"/>
      <c r="L210" s="47"/>
      <c r="M210" s="39">
        <v>1</v>
      </c>
      <c r="N210" s="37">
        <f t="shared" ca="1" si="24"/>
        <v>0</v>
      </c>
      <c r="O210" s="43">
        <v>0</v>
      </c>
      <c r="R210" s="24" t="str">
        <f t="shared" si="25"/>
        <v/>
      </c>
      <c r="S210" s="24" t="str">
        <f ca="1">IF(NOT(ISBLANK($C210)),MATCH($R210,INDIRECT(CONCATENATE("Tab!$D$1:$D$",COUNTA(Tab!$F:$F))),0),"")</f>
        <v/>
      </c>
      <c r="T210" s="24" t="str">
        <f>IF(NOT(ISBLANK($C210)),$S210 + COUNTIF(Tab!$D:$D,$R210) - 1,"")</f>
        <v/>
      </c>
      <c r="U210" s="24" t="str">
        <f t="shared" si="20"/>
        <v/>
      </c>
      <c r="W210" s="24" t="str">
        <f t="shared" si="26"/>
        <v/>
      </c>
      <c r="X210" s="24" t="str">
        <f ca="1">IF(NOT(ISBLANK($D210)),MATCH($W210,INDIRECT(CONCATENATE("Tab!$H$1:$H$",COUNTA(Tab!$J:$J))),0),"")</f>
        <v/>
      </c>
      <c r="Y210" s="24" t="str">
        <f>IF(NOT(ISBLANK($D210)),$X210 + COUNTIF(Tab!$H:$H,$W210) - 1,"")</f>
        <v/>
      </c>
      <c r="Z210" s="24" t="str">
        <f t="shared" si="21"/>
        <v/>
      </c>
      <c r="AB210" s="24" t="str">
        <f t="shared" si="27"/>
        <v/>
      </c>
      <c r="AC210" s="24" t="str">
        <f ca="1">IF(NOT(ISBLANK($E210)),MATCH($AB210,INDIRECT(CONCATENATE("Tab!$L$1:$L$",COUNTA(Tab!$N:$N))),0),"")</f>
        <v/>
      </c>
      <c r="AD210" s="24" t="str">
        <f>IF(NOT(ISBLANK($E210)),$AC210 + COUNTIF(Tab!$L:$L,$AB210) - 1,"")</f>
        <v/>
      </c>
      <c r="AE210" s="24" t="str">
        <f t="shared" si="22"/>
        <v/>
      </c>
      <c r="AF210" s="24" t="str">
        <f t="shared" si="28"/>
        <v/>
      </c>
      <c r="AG210" s="24" t="str">
        <f ca="1">IF(NOT(ISBLANK($F210)),MATCH($AF210,INDIRECT(CONCATENATE("Tab!$M$2:$M$",COUNTA(Tab!$M:$M))),0),"")</f>
        <v/>
      </c>
      <c r="AI210" s="24" t="str">
        <f ca="1">IF(NOT(ISBLANK($F210)),MATCH($AF210,INDIRECT(CONCATENATE("Tab!$Q$1:$Q$",COUNTA(Tab!$Q:$Q))),0),"")</f>
        <v/>
      </c>
      <c r="AJ210" s="24" t="str">
        <f>IF(NOT(ISBLANK($F210)),$AI210 + COUNTIF(Tab!$Q:$Q,$AF210) - 1,"")</f>
        <v/>
      </c>
      <c r="AK210" s="24" t="str">
        <f t="shared" si="23"/>
        <v/>
      </c>
      <c r="AM210" s="24" t="str">
        <f t="shared" si="29"/>
        <v/>
      </c>
      <c r="AN210" s="24" t="str">
        <f ca="1">IF(NOT(ISBLANK($H210)),MATCH($AM210,INDIRECT(CONCATENATE("Tab!$R$2:$R$",COUNTA(Tab!$R:$R))),0),"")</f>
        <v/>
      </c>
      <c r="AP210" s="24" t="str">
        <f t="shared" si="30"/>
        <v/>
      </c>
      <c r="AQ210" s="24" t="str">
        <f t="shared" si="31"/>
        <v/>
      </c>
      <c r="AR210" s="24" t="str">
        <f t="shared" si="32"/>
        <v/>
      </c>
      <c r="AS210" s="24" t="str">
        <f t="shared" si="33"/>
        <v/>
      </c>
    </row>
    <row r="211" spans="2:45" s="24" customFormat="1" ht="15.6" x14ac:dyDescent="0.3">
      <c r="B211" s="23">
        <v>195</v>
      </c>
      <c r="C211" s="27"/>
      <c r="D211" s="28"/>
      <c r="E211" s="28"/>
      <c r="F211" s="28"/>
      <c r="G211" s="36" t="str">
        <f ca="1">IFERROR(OFFSET(Tab!$M$1,$AG211,2,1,1),"")</f>
        <v/>
      </c>
      <c r="H211" s="28"/>
      <c r="I211" s="37" t="str">
        <f ca="1">IF(COUNTIF($AP211:$AS211,"X")=0,IFERROR(OFFSET(Tab!$T$1,$AN211,0,1,1),""),0)</f>
        <v/>
      </c>
      <c r="J211" s="48"/>
      <c r="K211" s="49"/>
      <c r="L211" s="47"/>
      <c r="M211" s="39">
        <v>1</v>
      </c>
      <c r="N211" s="37">
        <f t="shared" ca="1" si="24"/>
        <v>0</v>
      </c>
      <c r="O211" s="43">
        <v>0</v>
      </c>
      <c r="R211" s="24" t="str">
        <f t="shared" si="25"/>
        <v/>
      </c>
      <c r="S211" s="24" t="str">
        <f ca="1">IF(NOT(ISBLANK($C211)),MATCH($R211,INDIRECT(CONCATENATE("Tab!$D$1:$D$",COUNTA(Tab!$F:$F))),0),"")</f>
        <v/>
      </c>
      <c r="T211" s="24" t="str">
        <f>IF(NOT(ISBLANK($C211)),$S211 + COUNTIF(Tab!$D:$D,$R211) - 1,"")</f>
        <v/>
      </c>
      <c r="U211" s="24" t="str">
        <f t="shared" si="20"/>
        <v/>
      </c>
      <c r="W211" s="24" t="str">
        <f t="shared" si="26"/>
        <v/>
      </c>
      <c r="X211" s="24" t="str">
        <f ca="1">IF(NOT(ISBLANK($D211)),MATCH($W211,INDIRECT(CONCATENATE("Tab!$H$1:$H$",COUNTA(Tab!$J:$J))),0),"")</f>
        <v/>
      </c>
      <c r="Y211" s="24" t="str">
        <f>IF(NOT(ISBLANK($D211)),$X211 + COUNTIF(Tab!$H:$H,$W211) - 1,"")</f>
        <v/>
      </c>
      <c r="Z211" s="24" t="str">
        <f t="shared" si="21"/>
        <v/>
      </c>
      <c r="AB211" s="24" t="str">
        <f t="shared" si="27"/>
        <v/>
      </c>
      <c r="AC211" s="24" t="str">
        <f ca="1">IF(NOT(ISBLANK($E211)),MATCH($AB211,INDIRECT(CONCATENATE("Tab!$L$1:$L$",COUNTA(Tab!$N:$N))),0),"")</f>
        <v/>
      </c>
      <c r="AD211" s="24" t="str">
        <f>IF(NOT(ISBLANK($E211)),$AC211 + COUNTIF(Tab!$L:$L,$AB211) - 1,"")</f>
        <v/>
      </c>
      <c r="AE211" s="24" t="str">
        <f t="shared" si="22"/>
        <v/>
      </c>
      <c r="AF211" s="24" t="str">
        <f t="shared" si="28"/>
        <v/>
      </c>
      <c r="AG211" s="24" t="str">
        <f ca="1">IF(NOT(ISBLANK($F211)),MATCH($AF211,INDIRECT(CONCATENATE("Tab!$M$2:$M$",COUNTA(Tab!$M:$M))),0),"")</f>
        <v/>
      </c>
      <c r="AI211" s="24" t="str">
        <f ca="1">IF(NOT(ISBLANK($F211)),MATCH($AF211,INDIRECT(CONCATENATE("Tab!$Q$1:$Q$",COUNTA(Tab!$Q:$Q))),0),"")</f>
        <v/>
      </c>
      <c r="AJ211" s="24" t="str">
        <f>IF(NOT(ISBLANK($F211)),$AI211 + COUNTIF(Tab!$Q:$Q,$AF211) - 1,"")</f>
        <v/>
      </c>
      <c r="AK211" s="24" t="str">
        <f t="shared" si="23"/>
        <v/>
      </c>
      <c r="AM211" s="24" t="str">
        <f t="shared" si="29"/>
        <v/>
      </c>
      <c r="AN211" s="24" t="str">
        <f ca="1">IF(NOT(ISBLANK($H211)),MATCH($AM211,INDIRECT(CONCATENATE("Tab!$R$2:$R$",COUNTA(Tab!$R:$R))),0),"")</f>
        <v/>
      </c>
      <c r="AP211" s="24" t="str">
        <f t="shared" si="30"/>
        <v/>
      </c>
      <c r="AQ211" s="24" t="str">
        <f t="shared" si="31"/>
        <v/>
      </c>
      <c r="AR211" s="24" t="str">
        <f t="shared" si="32"/>
        <v/>
      </c>
      <c r="AS211" s="24" t="str">
        <f t="shared" si="33"/>
        <v/>
      </c>
    </row>
    <row r="212" spans="2:45" s="24" customFormat="1" ht="15.6" x14ac:dyDescent="0.3">
      <c r="B212" s="23">
        <v>196</v>
      </c>
      <c r="C212" s="27"/>
      <c r="D212" s="28"/>
      <c r="E212" s="28"/>
      <c r="F212" s="28"/>
      <c r="G212" s="36" t="str">
        <f ca="1">IFERROR(OFFSET(Tab!$M$1,$AG212,2,1,1),"")</f>
        <v/>
      </c>
      <c r="H212" s="28"/>
      <c r="I212" s="37" t="str">
        <f ca="1">IF(COUNTIF($AP212:$AS212,"X")=0,IFERROR(OFFSET(Tab!$T$1,$AN212,0,1,1),""),0)</f>
        <v/>
      </c>
      <c r="J212" s="48"/>
      <c r="K212" s="49"/>
      <c r="L212" s="47"/>
      <c r="M212" s="39">
        <v>1</v>
      </c>
      <c r="N212" s="37">
        <f t="shared" ca="1" si="24"/>
        <v>0</v>
      </c>
      <c r="O212" s="43">
        <v>0</v>
      </c>
      <c r="R212" s="24" t="str">
        <f t="shared" si="25"/>
        <v/>
      </c>
      <c r="S212" s="24" t="str">
        <f ca="1">IF(NOT(ISBLANK($C212)),MATCH($R212,INDIRECT(CONCATENATE("Tab!$D$1:$D$",COUNTA(Tab!$F:$F))),0),"")</f>
        <v/>
      </c>
      <c r="T212" s="24" t="str">
        <f>IF(NOT(ISBLANK($C212)),$S212 + COUNTIF(Tab!$D:$D,$R212) - 1,"")</f>
        <v/>
      </c>
      <c r="U212" s="24" t="str">
        <f t="shared" si="20"/>
        <v/>
      </c>
      <c r="W212" s="24" t="str">
        <f t="shared" si="26"/>
        <v/>
      </c>
      <c r="X212" s="24" t="str">
        <f ca="1">IF(NOT(ISBLANK($D212)),MATCH($W212,INDIRECT(CONCATENATE("Tab!$H$1:$H$",COUNTA(Tab!$J:$J))),0),"")</f>
        <v/>
      </c>
      <c r="Y212" s="24" t="str">
        <f>IF(NOT(ISBLANK($D212)),$X212 + COUNTIF(Tab!$H:$H,$W212) - 1,"")</f>
        <v/>
      </c>
      <c r="Z212" s="24" t="str">
        <f t="shared" si="21"/>
        <v/>
      </c>
      <c r="AB212" s="24" t="str">
        <f t="shared" si="27"/>
        <v/>
      </c>
      <c r="AC212" s="24" t="str">
        <f ca="1">IF(NOT(ISBLANK($E212)),MATCH($AB212,INDIRECT(CONCATENATE("Tab!$L$1:$L$",COUNTA(Tab!$N:$N))),0),"")</f>
        <v/>
      </c>
      <c r="AD212" s="24" t="str">
        <f>IF(NOT(ISBLANK($E212)),$AC212 + COUNTIF(Tab!$L:$L,$AB212) - 1,"")</f>
        <v/>
      </c>
      <c r="AE212" s="24" t="str">
        <f t="shared" si="22"/>
        <v/>
      </c>
      <c r="AF212" s="24" t="str">
        <f t="shared" si="28"/>
        <v/>
      </c>
      <c r="AG212" s="24" t="str">
        <f ca="1">IF(NOT(ISBLANK($F212)),MATCH($AF212,INDIRECT(CONCATENATE("Tab!$M$2:$M$",COUNTA(Tab!$M:$M))),0),"")</f>
        <v/>
      </c>
      <c r="AI212" s="24" t="str">
        <f ca="1">IF(NOT(ISBLANK($F212)),MATCH($AF212,INDIRECT(CONCATENATE("Tab!$Q$1:$Q$",COUNTA(Tab!$Q:$Q))),0),"")</f>
        <v/>
      </c>
      <c r="AJ212" s="24" t="str">
        <f>IF(NOT(ISBLANK($F212)),$AI212 + COUNTIF(Tab!$Q:$Q,$AF212) - 1,"")</f>
        <v/>
      </c>
      <c r="AK212" s="24" t="str">
        <f t="shared" si="23"/>
        <v/>
      </c>
      <c r="AM212" s="24" t="str">
        <f t="shared" si="29"/>
        <v/>
      </c>
      <c r="AN212" s="24" t="str">
        <f ca="1">IF(NOT(ISBLANK($H212)),MATCH($AM212,INDIRECT(CONCATENATE("Tab!$R$2:$R$",COUNTA(Tab!$R:$R))),0),"")</f>
        <v/>
      </c>
      <c r="AP212" s="24" t="str">
        <f t="shared" si="30"/>
        <v/>
      </c>
      <c r="AQ212" s="24" t="str">
        <f t="shared" si="31"/>
        <v/>
      </c>
      <c r="AR212" s="24" t="str">
        <f t="shared" si="32"/>
        <v/>
      </c>
      <c r="AS212" s="24" t="str">
        <f t="shared" si="33"/>
        <v/>
      </c>
    </row>
    <row r="213" spans="2:45" s="24" customFormat="1" ht="15.6" x14ac:dyDescent="0.3">
      <c r="B213" s="23">
        <v>197</v>
      </c>
      <c r="C213" s="27"/>
      <c r="D213" s="28"/>
      <c r="E213" s="28"/>
      <c r="F213" s="28"/>
      <c r="G213" s="36" t="str">
        <f ca="1">IFERROR(OFFSET(Tab!$M$1,$AG213,2,1,1),"")</f>
        <v/>
      </c>
      <c r="H213" s="28"/>
      <c r="I213" s="37" t="str">
        <f ca="1">IF(COUNTIF($AP213:$AS213,"X")=0,IFERROR(OFFSET(Tab!$T$1,$AN213,0,1,1),""),0)</f>
        <v/>
      </c>
      <c r="J213" s="48"/>
      <c r="K213" s="49"/>
      <c r="L213" s="47"/>
      <c r="M213" s="39">
        <v>1</v>
      </c>
      <c r="N213" s="37">
        <f t="shared" ca="1" si="24"/>
        <v>0</v>
      </c>
      <c r="O213" s="43">
        <v>0</v>
      </c>
      <c r="R213" s="24" t="str">
        <f t="shared" si="25"/>
        <v/>
      </c>
      <c r="S213" s="24" t="str">
        <f ca="1">IF(NOT(ISBLANK($C213)),MATCH($R213,INDIRECT(CONCATENATE("Tab!$D$1:$D$",COUNTA(Tab!$F:$F))),0),"")</f>
        <v/>
      </c>
      <c r="T213" s="24" t="str">
        <f>IF(NOT(ISBLANK($C213)),$S213 + COUNTIF(Tab!$D:$D,$R213) - 1,"")</f>
        <v/>
      </c>
      <c r="U213" s="24" t="str">
        <f t="shared" si="20"/>
        <v/>
      </c>
      <c r="W213" s="24" t="str">
        <f t="shared" si="26"/>
        <v/>
      </c>
      <c r="X213" s="24" t="str">
        <f ca="1">IF(NOT(ISBLANK($D213)),MATCH($W213,INDIRECT(CONCATENATE("Tab!$H$1:$H$",COUNTA(Tab!$J:$J))),0),"")</f>
        <v/>
      </c>
      <c r="Y213" s="24" t="str">
        <f>IF(NOT(ISBLANK($D213)),$X213 + COUNTIF(Tab!$H:$H,$W213) - 1,"")</f>
        <v/>
      </c>
      <c r="Z213" s="24" t="str">
        <f t="shared" si="21"/>
        <v/>
      </c>
      <c r="AB213" s="24" t="str">
        <f t="shared" si="27"/>
        <v/>
      </c>
      <c r="AC213" s="24" t="str">
        <f ca="1">IF(NOT(ISBLANK($E213)),MATCH($AB213,INDIRECT(CONCATENATE("Tab!$L$1:$L$",COUNTA(Tab!$N:$N))),0),"")</f>
        <v/>
      </c>
      <c r="AD213" s="24" t="str">
        <f>IF(NOT(ISBLANK($E213)),$AC213 + COUNTIF(Tab!$L:$L,$AB213) - 1,"")</f>
        <v/>
      </c>
      <c r="AE213" s="24" t="str">
        <f t="shared" si="22"/>
        <v/>
      </c>
      <c r="AF213" s="24" t="str">
        <f t="shared" si="28"/>
        <v/>
      </c>
      <c r="AG213" s="24" t="str">
        <f ca="1">IF(NOT(ISBLANK($F213)),MATCH($AF213,INDIRECT(CONCATENATE("Tab!$M$2:$M$",COUNTA(Tab!$M:$M))),0),"")</f>
        <v/>
      </c>
      <c r="AI213" s="24" t="str">
        <f ca="1">IF(NOT(ISBLANK($F213)),MATCH($AF213,INDIRECT(CONCATENATE("Tab!$Q$1:$Q$",COUNTA(Tab!$Q:$Q))),0),"")</f>
        <v/>
      </c>
      <c r="AJ213" s="24" t="str">
        <f>IF(NOT(ISBLANK($F213)),$AI213 + COUNTIF(Tab!$Q:$Q,$AF213) - 1,"")</f>
        <v/>
      </c>
      <c r="AK213" s="24" t="str">
        <f t="shared" si="23"/>
        <v/>
      </c>
      <c r="AM213" s="24" t="str">
        <f t="shared" si="29"/>
        <v/>
      </c>
      <c r="AN213" s="24" t="str">
        <f ca="1">IF(NOT(ISBLANK($H213)),MATCH($AM213,INDIRECT(CONCATENATE("Tab!$R$2:$R$",COUNTA(Tab!$R:$R))),0),"")</f>
        <v/>
      </c>
      <c r="AP213" s="24" t="str">
        <f t="shared" si="30"/>
        <v/>
      </c>
      <c r="AQ213" s="24" t="str">
        <f t="shared" si="31"/>
        <v/>
      </c>
      <c r="AR213" s="24" t="str">
        <f t="shared" si="32"/>
        <v/>
      </c>
      <c r="AS213" s="24" t="str">
        <f t="shared" si="33"/>
        <v/>
      </c>
    </row>
    <row r="214" spans="2:45" s="24" customFormat="1" ht="15.6" x14ac:dyDescent="0.3">
      <c r="B214" s="23">
        <v>198</v>
      </c>
      <c r="C214" s="27"/>
      <c r="D214" s="28"/>
      <c r="E214" s="28"/>
      <c r="F214" s="28"/>
      <c r="G214" s="36" t="str">
        <f ca="1">IFERROR(OFFSET(Tab!$M$1,$AG214,2,1,1),"")</f>
        <v/>
      </c>
      <c r="H214" s="28"/>
      <c r="I214" s="37" t="str">
        <f ca="1">IF(COUNTIF($AP214:$AS214,"X")=0,IFERROR(OFFSET(Tab!$T$1,$AN214,0,1,1),""),0)</f>
        <v/>
      </c>
      <c r="J214" s="48"/>
      <c r="K214" s="49"/>
      <c r="L214" s="47"/>
      <c r="M214" s="39">
        <v>1</v>
      </c>
      <c r="N214" s="37">
        <f t="shared" ca="1" si="24"/>
        <v>0</v>
      </c>
      <c r="O214" s="43">
        <v>0</v>
      </c>
      <c r="R214" s="24" t="str">
        <f t="shared" si="25"/>
        <v/>
      </c>
      <c r="S214" s="24" t="str">
        <f ca="1">IF(NOT(ISBLANK($C214)),MATCH($R214,INDIRECT(CONCATENATE("Tab!$D$1:$D$",COUNTA(Tab!$F:$F))),0),"")</f>
        <v/>
      </c>
      <c r="T214" s="24" t="str">
        <f>IF(NOT(ISBLANK($C214)),$S214 + COUNTIF(Tab!$D:$D,$R214) - 1,"")</f>
        <v/>
      </c>
      <c r="U214" s="24" t="str">
        <f t="shared" ref="U214:U216" si="34">IF(NOT(ISBLANK(C214)),CONCATENATE("Tab!$F$",S214,":$F$",T214),"")</f>
        <v/>
      </c>
      <c r="W214" s="24" t="str">
        <f t="shared" si="26"/>
        <v/>
      </c>
      <c r="X214" s="24" t="str">
        <f ca="1">IF(NOT(ISBLANK($D214)),MATCH($W214,INDIRECT(CONCATENATE("Tab!$H$1:$H$",COUNTA(Tab!$J:$J))),0),"")</f>
        <v/>
      </c>
      <c r="Y214" s="24" t="str">
        <f>IF(NOT(ISBLANK($D214)),$X214 + COUNTIF(Tab!$H:$H,$W214) - 1,"")</f>
        <v/>
      </c>
      <c r="Z214" s="24" t="str">
        <f t="shared" si="21"/>
        <v/>
      </c>
      <c r="AB214" s="24" t="str">
        <f t="shared" si="27"/>
        <v/>
      </c>
      <c r="AC214" s="24" t="str">
        <f ca="1">IF(NOT(ISBLANK($E214)),MATCH($AB214,INDIRECT(CONCATENATE("Tab!$L$1:$L$",COUNTA(Tab!$N:$N))),0),"")</f>
        <v/>
      </c>
      <c r="AD214" s="24" t="str">
        <f>IF(NOT(ISBLANK($E214)),$AC214 + COUNTIF(Tab!$L:$L,$AB214) - 1,"")</f>
        <v/>
      </c>
      <c r="AE214" s="24" t="str">
        <f t="shared" si="22"/>
        <v/>
      </c>
      <c r="AF214" s="24" t="str">
        <f t="shared" si="28"/>
        <v/>
      </c>
      <c r="AG214" s="24" t="str">
        <f ca="1">IF(NOT(ISBLANK($F214)),MATCH($AF214,INDIRECT(CONCATENATE("Tab!$M$2:$M$",COUNTA(Tab!$M:$M))),0),"")</f>
        <v/>
      </c>
      <c r="AI214" s="24" t="str">
        <f ca="1">IF(NOT(ISBLANK($F214)),MATCH($AF214,INDIRECT(CONCATENATE("Tab!$Q$1:$Q$",COUNTA(Tab!$Q:$Q))),0),"")</f>
        <v/>
      </c>
      <c r="AJ214" s="24" t="str">
        <f>IF(NOT(ISBLANK($F214)),$AI214 + COUNTIF(Tab!$Q:$Q,$AF214) - 1,"")</f>
        <v/>
      </c>
      <c r="AK214" s="24" t="str">
        <f t="shared" si="23"/>
        <v/>
      </c>
      <c r="AM214" s="24" t="str">
        <f t="shared" si="29"/>
        <v/>
      </c>
      <c r="AN214" s="24" t="str">
        <f ca="1">IF(NOT(ISBLANK($H214)),MATCH($AM214,INDIRECT(CONCATENATE("Tab!$R$2:$R$",COUNTA(Tab!$R:$R))),0),"")</f>
        <v/>
      </c>
      <c r="AP214" s="24" t="str">
        <f t="shared" si="30"/>
        <v/>
      </c>
      <c r="AQ214" s="24" t="str">
        <f t="shared" si="31"/>
        <v/>
      </c>
      <c r="AR214" s="24" t="str">
        <f t="shared" si="32"/>
        <v/>
      </c>
      <c r="AS214" s="24" t="str">
        <f t="shared" si="33"/>
        <v/>
      </c>
    </row>
    <row r="215" spans="2:45" s="24" customFormat="1" ht="15.6" x14ac:dyDescent="0.3">
      <c r="B215" s="23">
        <v>199</v>
      </c>
      <c r="C215" s="27"/>
      <c r="D215" s="28"/>
      <c r="E215" s="28"/>
      <c r="F215" s="28"/>
      <c r="G215" s="36" t="str">
        <f ca="1">IFERROR(OFFSET(Tab!$M$1,$AG215,2,1,1),"")</f>
        <v/>
      </c>
      <c r="H215" s="28"/>
      <c r="I215" s="37" t="str">
        <f ca="1">IF(COUNTIF($AP215:$AS215,"X")=0,IFERROR(OFFSET(Tab!$T$1,$AN215,0,1,1),""),0)</f>
        <v/>
      </c>
      <c r="J215" s="48"/>
      <c r="K215" s="49"/>
      <c r="L215" s="47"/>
      <c r="M215" s="39">
        <v>1</v>
      </c>
      <c r="N215" s="37">
        <f t="shared" ca="1" si="24"/>
        <v>0</v>
      </c>
      <c r="O215" s="43">
        <v>0</v>
      </c>
      <c r="R215" s="24" t="str">
        <f t="shared" si="25"/>
        <v/>
      </c>
      <c r="S215" s="24" t="str">
        <f ca="1">IF(NOT(ISBLANK($C215)),MATCH($R215,INDIRECT(CONCATENATE("Tab!$D$1:$D$",COUNTA(Tab!$F:$F))),0),"")</f>
        <v/>
      </c>
      <c r="T215" s="24" t="str">
        <f>IF(NOT(ISBLANK($C215)),$S215 + COUNTIF(Tab!$D:$D,$R215) - 1,"")</f>
        <v/>
      </c>
      <c r="U215" s="24" t="str">
        <f t="shared" si="34"/>
        <v/>
      </c>
      <c r="W215" s="24" t="str">
        <f t="shared" si="26"/>
        <v/>
      </c>
      <c r="X215" s="24" t="str">
        <f ca="1">IF(NOT(ISBLANK($D215)),MATCH($W215,INDIRECT(CONCATENATE("Tab!$H$1:$H$",COUNTA(Tab!$J:$J))),0),"")</f>
        <v/>
      </c>
      <c r="Y215" s="24" t="str">
        <f>IF(NOT(ISBLANK($D215)),$X215 + COUNTIF(Tab!$H:$H,$W215) - 1,"")</f>
        <v/>
      </c>
      <c r="Z215" s="24" t="str">
        <f t="shared" si="21"/>
        <v/>
      </c>
      <c r="AB215" s="24" t="str">
        <f t="shared" si="27"/>
        <v/>
      </c>
      <c r="AC215" s="24" t="str">
        <f ca="1">IF(NOT(ISBLANK($E215)),MATCH($AB215,INDIRECT(CONCATENATE("Tab!$L$1:$L$",COUNTA(Tab!$N:$N))),0),"")</f>
        <v/>
      </c>
      <c r="AD215" s="24" t="str">
        <f>IF(NOT(ISBLANK($E215)),$AC215 + COUNTIF(Tab!$L:$L,$AB215) - 1,"")</f>
        <v/>
      </c>
      <c r="AE215" s="24" t="str">
        <f t="shared" si="22"/>
        <v/>
      </c>
      <c r="AF215" s="24" t="str">
        <f t="shared" si="28"/>
        <v/>
      </c>
      <c r="AG215" s="24" t="str">
        <f ca="1">IF(NOT(ISBLANK($F215)),MATCH($AF215,INDIRECT(CONCATENATE("Tab!$M$2:$M$",COUNTA(Tab!$M:$M))),0),"")</f>
        <v/>
      </c>
      <c r="AI215" s="24" t="str">
        <f ca="1">IF(NOT(ISBLANK($F215)),MATCH($AF215,INDIRECT(CONCATENATE("Tab!$Q$1:$Q$",COUNTA(Tab!$Q:$Q))),0),"")</f>
        <v/>
      </c>
      <c r="AJ215" s="24" t="str">
        <f>IF(NOT(ISBLANK($F215)),$AI215 + COUNTIF(Tab!$Q:$Q,$AF215) - 1,"")</f>
        <v/>
      </c>
      <c r="AK215" s="24" t="str">
        <f t="shared" si="23"/>
        <v/>
      </c>
      <c r="AM215" s="24" t="str">
        <f t="shared" si="29"/>
        <v/>
      </c>
      <c r="AN215" s="24" t="str">
        <f ca="1">IF(NOT(ISBLANK($H215)),MATCH($AM215,INDIRECT(CONCATENATE("Tab!$R$2:$R$",COUNTA(Tab!$R:$R))),0),"")</f>
        <v/>
      </c>
      <c r="AP215" s="24" t="str">
        <f t="shared" si="30"/>
        <v/>
      </c>
      <c r="AQ215" s="24" t="str">
        <f t="shared" si="31"/>
        <v/>
      </c>
      <c r="AR215" s="24" t="str">
        <f t="shared" si="32"/>
        <v/>
      </c>
      <c r="AS215" s="24" t="str">
        <f t="shared" si="33"/>
        <v/>
      </c>
    </row>
    <row r="216" spans="2:45" s="24" customFormat="1" ht="16.2" thickBot="1" x14ac:dyDescent="0.35">
      <c r="B216" s="25">
        <v>200</v>
      </c>
      <c r="C216" s="29"/>
      <c r="D216" s="30"/>
      <c r="E216" s="30"/>
      <c r="F216" s="30"/>
      <c r="G216" s="73" t="str">
        <f ca="1">IFERROR(OFFSET(Tab!$M$1,$AG216,2,1,1),"")</f>
        <v/>
      </c>
      <c r="H216" s="30"/>
      <c r="I216" s="74" t="str">
        <f ca="1">IF(COUNTIF($AP216:$AS216,"X")=0,IFERROR(OFFSET(Tab!$T$1,$AN216,0,1,1),""),0)</f>
        <v/>
      </c>
      <c r="J216" s="50"/>
      <c r="K216" s="51"/>
      <c r="L216" s="75"/>
      <c r="M216" s="76">
        <v>1</v>
      </c>
      <c r="N216" s="74">
        <f t="shared" ca="1" si="24"/>
        <v>0</v>
      </c>
      <c r="O216" s="77">
        <v>0</v>
      </c>
      <c r="R216" s="24" t="str">
        <f t="shared" si="25"/>
        <v/>
      </c>
      <c r="S216" s="24" t="str">
        <f ca="1">IF(NOT(ISBLANK($C216)),MATCH($R216,INDIRECT(CONCATENATE("Tab!$D$1:$D$",COUNTA(Tab!$F:$F))),0),"")</f>
        <v/>
      </c>
      <c r="T216" s="24" t="str">
        <f>IF(NOT(ISBLANK($C216)),$S216 + COUNTIF(Tab!$D:$D,$R216) - 1,"")</f>
        <v/>
      </c>
      <c r="U216" s="24" t="str">
        <f t="shared" si="34"/>
        <v/>
      </c>
      <c r="W216" s="24" t="str">
        <f t="shared" si="26"/>
        <v/>
      </c>
      <c r="X216" s="24" t="str">
        <f ca="1">IF(NOT(ISBLANK($D216)),MATCH($W216,INDIRECT(CONCATENATE("Tab!$H$1:$H$",COUNTA(Tab!$J:$J))),0),"")</f>
        <v/>
      </c>
      <c r="Y216" s="24" t="str">
        <f>IF(NOT(ISBLANK($D216)),$X216 + COUNTIF(Tab!$H:$H,$W216) - 1,"")</f>
        <v/>
      </c>
      <c r="Z216" s="24" t="str">
        <f t="shared" si="21"/>
        <v/>
      </c>
      <c r="AB216" s="24" t="str">
        <f t="shared" si="27"/>
        <v/>
      </c>
      <c r="AC216" s="24" t="str">
        <f ca="1">IF(NOT(ISBLANK($E216)),MATCH($AB216,INDIRECT(CONCATENATE("Tab!$L$1:$L$",COUNTA(Tab!$N:$N))),0),"")</f>
        <v/>
      </c>
      <c r="AD216" s="24" t="str">
        <f>IF(NOT(ISBLANK($E216)),$AC216 + COUNTIF(Tab!$L:$L,$AB216) - 1,"")</f>
        <v/>
      </c>
      <c r="AE216" s="24" t="str">
        <f t="shared" si="22"/>
        <v/>
      </c>
      <c r="AF216" s="24" t="str">
        <f t="shared" si="28"/>
        <v/>
      </c>
      <c r="AG216" s="24" t="str">
        <f ca="1">IF(NOT(ISBLANK($F216)),MATCH($AF216,INDIRECT(CONCATENATE("Tab!$M$2:$M$",COUNTA(Tab!$M:$M))),0),"")</f>
        <v/>
      </c>
      <c r="AI216" s="24" t="str">
        <f ca="1">IF(NOT(ISBLANK($F216)),MATCH($AF216,INDIRECT(CONCATENATE("Tab!$Q$1:$Q$",COUNTA(Tab!$Q:$Q))),0),"")</f>
        <v/>
      </c>
      <c r="AJ216" s="24" t="str">
        <f>IF(NOT(ISBLANK($F216)),$AI216 + COUNTIF(Tab!$Q:$Q,$AF216) - 1,"")</f>
        <v/>
      </c>
      <c r="AK216" s="24" t="str">
        <f t="shared" si="23"/>
        <v/>
      </c>
      <c r="AM216" s="24" t="str">
        <f t="shared" si="29"/>
        <v/>
      </c>
      <c r="AN216" s="24" t="str">
        <f ca="1">IF(NOT(ISBLANK($H216)),MATCH($AM216,INDIRECT(CONCATENATE("Tab!$R$2:$R$",COUNTA(Tab!$R:$R))),0),"")</f>
        <v/>
      </c>
      <c r="AP216" s="24" t="str">
        <f t="shared" si="30"/>
        <v/>
      </c>
      <c r="AQ216" s="24" t="str">
        <f t="shared" si="31"/>
        <v/>
      </c>
      <c r="AR216" s="24" t="str">
        <f t="shared" si="32"/>
        <v/>
      </c>
      <c r="AS216" s="24" t="str">
        <f t="shared" si="33"/>
        <v/>
      </c>
    </row>
    <row r="217" spans="2:45" ht="9.9" customHeight="1" x14ac:dyDescent="0.3">
      <c r="P217" s="1"/>
    </row>
    <row r="218" spans="2:45" x14ac:dyDescent="0.3"/>
  </sheetData>
  <sheetProtection algorithmName="SHA-512" hashValue="4KQ1HJdmNrBndAea4s8pTfTGPvqTkujPlsF38BPtgR0HNjiHZJ/q4lNVUB27Rp7PMym6GcDGWxWmwzK1KwYgow==" saltValue="j8WiUocZhwkDuSX4i6IFlw==" spinCount="100000" sheet="1" selectLockedCells="1"/>
  <protectedRanges>
    <protectedRange sqref="I17" name="Protegido_3"/>
    <protectedRange sqref="G17" name="Protegido_2"/>
    <protectedRange sqref="K16:L16" name="Protegido_1"/>
    <protectedRange sqref="A217:L217 O5:O9 N13 E14:G16 H1:J16 K14:N15 O13:O15 P1:P24 F18:L24 M16:O24 O1:O3 K1:M10 N1:N11 A1:B24 C1:C6 D2:D4 F1:G13 D1:E1 E3:E10 F17 H17 J17:L17 C7:D24 F126:L216 M126:P217 F25:P125 A25:D216" name="Protegido"/>
  </protectedRanges>
  <sortState xmlns:xlrd2="http://schemas.microsoft.com/office/spreadsheetml/2017/richdata2" ref="C18:N20">
    <sortCondition ref="H18:H20"/>
  </sortState>
  <mergeCells count="8">
    <mergeCell ref="N4:O4"/>
    <mergeCell ref="D2:G4"/>
    <mergeCell ref="AP16:AS16"/>
    <mergeCell ref="AM16:AN16"/>
    <mergeCell ref="AI16:AK16"/>
    <mergeCell ref="AB16:AG16"/>
    <mergeCell ref="R16:U16"/>
    <mergeCell ref="W16:Z16"/>
  </mergeCells>
  <conditionalFormatting sqref="D126:D216 D17:D40">
    <cfRule type="expression" dxfId="66" priority="68">
      <formula>NOT(LEFT($C17,3)=LEFT($D17,3))</formula>
    </cfRule>
  </conditionalFormatting>
  <conditionalFormatting sqref="E126:E216 E17:E40">
    <cfRule type="expression" dxfId="65" priority="66">
      <formula>NOT(LEFT($C17,3)=LEFT($E17,3))</formula>
    </cfRule>
    <cfRule type="expression" dxfId="64" priority="67">
      <formula>NOT(LEFT($D17,6)=LEFT($E17,6))</formula>
    </cfRule>
  </conditionalFormatting>
  <conditionalFormatting sqref="F126:F216 F17:F40">
    <cfRule type="expression" dxfId="63" priority="63" stopIfTrue="1">
      <formula>NOT(LEFT($E17,9)=LEFT($F17,9))</formula>
    </cfRule>
    <cfRule type="expression" dxfId="62" priority="64" stopIfTrue="1">
      <formula>NOT(LEFT($D17,6)=LEFT($F17,6))</formula>
    </cfRule>
    <cfRule type="expression" dxfId="61" priority="65">
      <formula>NOT(LEFT($C17,3)=LEFT($F17,3))</formula>
    </cfRule>
  </conditionalFormatting>
  <conditionalFormatting sqref="G18:G24 G126:G216">
    <cfRule type="expression" dxfId="60" priority="60" stopIfTrue="1">
      <formula>NOT(LEFT($E18,9)=LEFT($G18,9))</formula>
    </cfRule>
    <cfRule type="expression" dxfId="59" priority="61" stopIfTrue="1">
      <formula>NOT(LEFT($D18,6)=LEFT($G18,6))</formula>
    </cfRule>
    <cfRule type="expression" dxfId="58" priority="62">
      <formula>NOT(LEFT($C18,3)=LEFT($G18,3))</formula>
    </cfRule>
  </conditionalFormatting>
  <conditionalFormatting sqref="H126:H216 H17:H40">
    <cfRule type="expression" dxfId="57" priority="55" stopIfTrue="1">
      <formula>NOT(LEFT($F17,12)=LEFT($H17,12))</formula>
    </cfRule>
    <cfRule type="expression" dxfId="56" priority="56" stopIfTrue="1">
      <formula>NOT(LEFT($E17,9)=LEFT($H17,9))</formula>
    </cfRule>
    <cfRule type="expression" dxfId="55" priority="57" stopIfTrue="1">
      <formula>NOT(LEFT($D17,6)=LEFT($H17,6))</formula>
    </cfRule>
    <cfRule type="expression" dxfId="54" priority="58">
      <formula>NOT(LEFT($C17,3)=LEFT($H17,3))</formula>
    </cfRule>
  </conditionalFormatting>
  <conditionalFormatting sqref="G17">
    <cfRule type="expression" dxfId="53" priority="52" stopIfTrue="1">
      <formula>NOT(LEFT($E17,9)=LEFT($G17,9))</formula>
    </cfRule>
    <cfRule type="expression" dxfId="52" priority="53" stopIfTrue="1">
      <formula>NOT(LEFT($D17,6)=LEFT($G17,6))</formula>
    </cfRule>
    <cfRule type="expression" dxfId="51" priority="54">
      <formula>NOT(LEFT($C17,3)=LEFT($G17,3))</formula>
    </cfRule>
  </conditionalFormatting>
  <conditionalFormatting sqref="E20">
    <cfRule type="expression" dxfId="50" priority="50">
      <formula>NOT(LEFT($C20,3)=LEFT($E20,3))</formula>
    </cfRule>
    <cfRule type="expression" dxfId="49" priority="51">
      <formula>NOT(LEFT($D20,6)=LEFT($E20,6))</formula>
    </cfRule>
  </conditionalFormatting>
  <conditionalFormatting sqref="F20">
    <cfRule type="expression" dxfId="48" priority="47" stopIfTrue="1">
      <formula>NOT(LEFT($E20,9)=LEFT($F20,9))</formula>
    </cfRule>
    <cfRule type="expression" dxfId="47" priority="48" stopIfTrue="1">
      <formula>NOT(LEFT($D20,6)=LEFT($F20,6))</formula>
    </cfRule>
    <cfRule type="expression" dxfId="46" priority="49">
      <formula>NOT(LEFT($C20,3)=LEFT($F20,3))</formula>
    </cfRule>
  </conditionalFormatting>
  <conditionalFormatting sqref="E19">
    <cfRule type="expression" dxfId="45" priority="45">
      <formula>NOT(LEFT($C19,3)=LEFT($E19,3))</formula>
    </cfRule>
    <cfRule type="expression" dxfId="44" priority="46">
      <formula>NOT(LEFT($D19,6)=LEFT($E19,6))</formula>
    </cfRule>
  </conditionalFormatting>
  <conditionalFormatting sqref="F19">
    <cfRule type="expression" dxfId="43" priority="42" stopIfTrue="1">
      <formula>NOT(LEFT($E19,9)=LEFT($F19,9))</formula>
    </cfRule>
    <cfRule type="expression" dxfId="42" priority="43" stopIfTrue="1">
      <formula>NOT(LEFT($D19,6)=LEFT($F19,6))</formula>
    </cfRule>
    <cfRule type="expression" dxfId="41" priority="44">
      <formula>NOT(LEFT($C19,3)=LEFT($F19,3))</formula>
    </cfRule>
  </conditionalFormatting>
  <conditionalFormatting sqref="D20:D24 D126:D127">
    <cfRule type="expression" dxfId="40" priority="41">
      <formula>NOT(LEFT($C20,3)=LEFT($D20,3))</formula>
    </cfRule>
  </conditionalFormatting>
  <conditionalFormatting sqref="D25:D33 D85:D125">
    <cfRule type="expression" dxfId="39" priority="40">
      <formula>NOT(LEFT($C25,3)=LEFT($D25,3))</formula>
    </cfRule>
  </conditionalFormatting>
  <conditionalFormatting sqref="E25:E33 E85:E125">
    <cfRule type="expression" dxfId="38" priority="38">
      <formula>NOT(LEFT($C25,3)=LEFT($E25,3))</formula>
    </cfRule>
    <cfRule type="expression" dxfId="37" priority="39">
      <formula>NOT(LEFT($D25,6)=LEFT($E25,6))</formula>
    </cfRule>
  </conditionalFormatting>
  <conditionalFormatting sqref="F25:F33 F85:F125">
    <cfRule type="expression" dxfId="36" priority="35" stopIfTrue="1">
      <formula>NOT(LEFT($E25,9)=LEFT($F25,9))</formula>
    </cfRule>
    <cfRule type="expression" dxfId="35" priority="36" stopIfTrue="1">
      <formula>NOT(LEFT($D25,6)=LEFT($F25,6))</formula>
    </cfRule>
    <cfRule type="expression" dxfId="34" priority="37">
      <formula>NOT(LEFT($C25,3)=LEFT($F25,3))</formula>
    </cfRule>
  </conditionalFormatting>
  <conditionalFormatting sqref="G25:G33 G85:G125">
    <cfRule type="expression" dxfId="33" priority="32" stopIfTrue="1">
      <formula>NOT(LEFT($E25,9)=LEFT($G25,9))</formula>
    </cfRule>
    <cfRule type="expression" dxfId="32" priority="33" stopIfTrue="1">
      <formula>NOT(LEFT($D25,6)=LEFT($G25,6))</formula>
    </cfRule>
    <cfRule type="expression" dxfId="31" priority="34">
      <formula>NOT(LEFT($C25,3)=LEFT($G25,3))</formula>
    </cfRule>
  </conditionalFormatting>
  <conditionalFormatting sqref="H25:H33 H85:H125">
    <cfRule type="expression" dxfId="30" priority="28" stopIfTrue="1">
      <formula>NOT(LEFT($F25,12)=LEFT($H25,12))</formula>
    </cfRule>
    <cfRule type="expression" dxfId="29" priority="29" stopIfTrue="1">
      <formula>NOT(LEFT($E25,9)=LEFT($H25,9))</formula>
    </cfRule>
    <cfRule type="expression" dxfId="28" priority="30" stopIfTrue="1">
      <formula>NOT(LEFT($D25,6)=LEFT($H25,6))</formula>
    </cfRule>
    <cfRule type="expression" dxfId="27" priority="31">
      <formula>NOT(LEFT($C25,3)=LEFT($H25,3))</formula>
    </cfRule>
  </conditionalFormatting>
  <conditionalFormatting sqref="D73:D84">
    <cfRule type="expression" dxfId="26" priority="27">
      <formula>NOT(LEFT($C73,3)=LEFT($D73,3))</formula>
    </cfRule>
  </conditionalFormatting>
  <conditionalFormatting sqref="E73:E84">
    <cfRule type="expression" dxfId="25" priority="25">
      <formula>NOT(LEFT($C73,3)=LEFT($E73,3))</formula>
    </cfRule>
    <cfRule type="expression" dxfId="24" priority="26">
      <formula>NOT(LEFT($D73,6)=LEFT($E73,6))</formula>
    </cfRule>
  </conditionalFormatting>
  <conditionalFormatting sqref="F73:F84">
    <cfRule type="expression" dxfId="23" priority="22" stopIfTrue="1">
      <formula>NOT(LEFT($E73,9)=LEFT($F73,9))</formula>
    </cfRule>
    <cfRule type="expression" dxfId="22" priority="23" stopIfTrue="1">
      <formula>NOT(LEFT($D73,6)=LEFT($F73,6))</formula>
    </cfRule>
    <cfRule type="expression" dxfId="21" priority="24">
      <formula>NOT(LEFT($C73,3)=LEFT($F73,3))</formula>
    </cfRule>
  </conditionalFormatting>
  <conditionalFormatting sqref="G73:G84">
    <cfRule type="expression" dxfId="20" priority="19" stopIfTrue="1">
      <formula>NOT(LEFT($E73,9)=LEFT($G73,9))</formula>
    </cfRule>
    <cfRule type="expression" dxfId="19" priority="20" stopIfTrue="1">
      <formula>NOT(LEFT($D73,6)=LEFT($G73,6))</formula>
    </cfRule>
    <cfRule type="expression" dxfId="18" priority="21">
      <formula>NOT(LEFT($C73,3)=LEFT($G73,3))</formula>
    </cfRule>
  </conditionalFormatting>
  <conditionalFormatting sqref="H73:H84">
    <cfRule type="expression" dxfId="17" priority="15" stopIfTrue="1">
      <formula>NOT(LEFT($F73,12)=LEFT($H73,12))</formula>
    </cfRule>
    <cfRule type="expression" dxfId="16" priority="16" stopIfTrue="1">
      <formula>NOT(LEFT($E73,9)=LEFT($H73,9))</formula>
    </cfRule>
    <cfRule type="expression" dxfId="15" priority="17" stopIfTrue="1">
      <formula>NOT(LEFT($D73,6)=LEFT($H73,6))</formula>
    </cfRule>
    <cfRule type="expression" dxfId="14" priority="18">
      <formula>NOT(LEFT($C73,3)=LEFT($H73,3))</formula>
    </cfRule>
  </conditionalFormatting>
  <conditionalFormatting sqref="D73:D74">
    <cfRule type="expression" dxfId="13" priority="14">
      <formula>NOT(LEFT($C73,3)=LEFT($D73,3))</formula>
    </cfRule>
  </conditionalFormatting>
  <conditionalFormatting sqref="D34:D72">
    <cfRule type="expression" dxfId="12" priority="13">
      <formula>NOT(LEFT($C34,3)=LEFT($D34,3))</formula>
    </cfRule>
  </conditionalFormatting>
  <conditionalFormatting sqref="E34:E72">
    <cfRule type="expression" dxfId="11" priority="11">
      <formula>NOT(LEFT($C34,3)=LEFT($E34,3))</formula>
    </cfRule>
    <cfRule type="expression" dxfId="10" priority="12">
      <formula>NOT(LEFT($D34,6)=LEFT($E34,6))</formula>
    </cfRule>
  </conditionalFormatting>
  <conditionalFormatting sqref="F34:F72">
    <cfRule type="expression" dxfId="9" priority="8" stopIfTrue="1">
      <formula>NOT(LEFT($E34,9)=LEFT($F34,9))</formula>
    </cfRule>
    <cfRule type="expression" dxfId="8" priority="9" stopIfTrue="1">
      <formula>NOT(LEFT($D34,6)=LEFT($F34,6))</formula>
    </cfRule>
    <cfRule type="expression" dxfId="7" priority="10">
      <formula>NOT(LEFT($C34,3)=LEFT($F34,3))</formula>
    </cfRule>
  </conditionalFormatting>
  <conditionalFormatting sqref="G34:G72">
    <cfRule type="expression" dxfId="6" priority="5" stopIfTrue="1">
      <formula>NOT(LEFT($E34,9)=LEFT($G34,9))</formula>
    </cfRule>
    <cfRule type="expression" dxfId="5" priority="6" stopIfTrue="1">
      <formula>NOT(LEFT($D34,6)=LEFT($G34,6))</formula>
    </cfRule>
    <cfRule type="expression" dxfId="4" priority="7">
      <formula>NOT(LEFT($C34,3)=LEFT($G34,3))</formula>
    </cfRule>
  </conditionalFormatting>
  <conditionalFormatting sqref="H34:H72">
    <cfRule type="expression" dxfId="3" priority="1" stopIfTrue="1">
      <formula>NOT(LEFT($F34,12)=LEFT($H34,12))</formula>
    </cfRule>
    <cfRule type="expression" dxfId="2" priority="2" stopIfTrue="1">
      <formula>NOT(LEFT($E34,9)=LEFT($H34,9))</formula>
    </cfRule>
    <cfRule type="expression" dxfId="1" priority="3" stopIfTrue="1">
      <formula>NOT(LEFT($D34,6)=LEFT($H34,6))</formula>
    </cfRule>
    <cfRule type="expression" dxfId="0" priority="4">
      <formula>NOT(LEFT($C34,3)=LEFT($H34,3))</formula>
    </cfRule>
  </conditionalFormatting>
  <dataValidations count="4">
    <dataValidation type="list" allowBlank="1" showInputMessage="1" showErrorMessage="1" sqref="D17:D216" xr:uid="{00000000-0002-0000-0100-000000000000}">
      <formula1>INDIRECT($U17)</formula1>
    </dataValidation>
    <dataValidation type="list" allowBlank="1" showInputMessage="1" showErrorMessage="1" sqref="E17:E216" xr:uid="{00000000-0002-0000-0100-000001000000}">
      <formula1>INDIRECT($Z17)</formula1>
    </dataValidation>
    <dataValidation type="list" allowBlank="1" showInputMessage="1" showErrorMessage="1" sqref="F17:F216" xr:uid="{00000000-0002-0000-0100-000002000000}">
      <formula1>INDIRECT($AE17)</formula1>
    </dataValidation>
    <dataValidation type="list" allowBlank="1" showInputMessage="1" showErrorMessage="1" sqref="H17:H216" xr:uid="{00000000-0002-0000-0100-000003000000}">
      <formula1>INDIRECT($AK17)</formula1>
    </dataValidation>
  </dataValidations>
  <pageMargins left="0.39370078740157483" right="0.39370078740157483" top="0.39370078740157483" bottom="0.39370078740157483" header="0.31496062992125984" footer="0.31496062992125984"/>
  <pageSetup paperSize="9" fitToHeight="10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4000000}">
          <x14:formula1>
            <xm:f>Tab!$B$2:$B$7</xm:f>
          </x14:formula1>
          <xm:sqref>C17:C216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AN760"/>
  <sheetViews>
    <sheetView topLeftCell="P1" zoomScale="130" zoomScaleNormal="130" workbookViewId="0">
      <pane ySplit="1" topLeftCell="A733" activePane="bottomLeft" state="frozen"/>
      <selection pane="bottomLeft" activeCell="Q757" sqref="Q757"/>
    </sheetView>
  </sheetViews>
  <sheetFormatPr defaultColWidth="9.109375" defaultRowHeight="10.199999999999999" x14ac:dyDescent="0.2"/>
  <cols>
    <col min="1" max="1" width="3.5546875" style="62" customWidth="1"/>
    <col min="2" max="2" width="35.6640625" style="62" customWidth="1"/>
    <col min="3" max="3" width="3.6640625" style="62" customWidth="1"/>
    <col min="4" max="4" width="3.5546875" style="62" customWidth="1"/>
    <col min="5" max="5" width="6.109375" style="62" customWidth="1"/>
    <col min="6" max="6" width="50.6640625" style="62" customWidth="1"/>
    <col min="7" max="7" width="3.6640625" style="62" customWidth="1"/>
    <col min="8" max="8" width="6.109375" style="62" customWidth="1"/>
    <col min="9" max="9" width="8.6640625" style="62" customWidth="1"/>
    <col min="10" max="10" width="50.6640625" style="62" customWidth="1"/>
    <col min="11" max="11" width="3.6640625" style="62" customWidth="1"/>
    <col min="12" max="12" width="8.6640625" style="62" customWidth="1"/>
    <col min="13" max="13" width="11.33203125" style="62" customWidth="1"/>
    <col min="14" max="14" width="18.5546875" style="62" customWidth="1"/>
    <col min="15" max="15" width="63.6640625" style="62" customWidth="1"/>
    <col min="16" max="16" width="3.6640625" style="62" customWidth="1"/>
    <col min="17" max="17" width="11.33203125" style="62" customWidth="1"/>
    <col min="18" max="18" width="16.5546875" style="62" bestFit="1" customWidth="1"/>
    <col min="19" max="19" width="48.88671875" style="62" customWidth="1"/>
    <col min="20" max="20" width="10.6640625" style="62" customWidth="1"/>
    <col min="21" max="40" width="9.109375" style="62"/>
    <col min="41" max="16384" width="9.109375" style="63"/>
  </cols>
  <sheetData>
    <row r="1" spans="1:20" x14ac:dyDescent="0.2">
      <c r="B1" s="62" t="s">
        <v>345</v>
      </c>
      <c r="F1" s="62" t="s">
        <v>352</v>
      </c>
      <c r="J1" s="62" t="s">
        <v>353</v>
      </c>
      <c r="N1" s="62" t="s">
        <v>354</v>
      </c>
      <c r="O1" s="62" t="s">
        <v>1125</v>
      </c>
      <c r="S1" s="62" t="s">
        <v>359</v>
      </c>
    </row>
    <row r="2" spans="1:20" x14ac:dyDescent="0.2">
      <c r="A2" s="56" t="str">
        <f>IF(NOT(ISBLANK($B2)),LEFT($B2,3),"")</f>
        <v>01.</v>
      </c>
      <c r="B2" s="56" t="s">
        <v>360</v>
      </c>
      <c r="C2" s="62" t="s">
        <v>36</v>
      </c>
      <c r="D2" s="56" t="str">
        <f>IF(NOT(ISBLANK($F2)),LEFT($F2,3),"")</f>
        <v>01.</v>
      </c>
      <c r="E2" s="56" t="str">
        <f>IF(NOT(ISBLANK($F2)),LEFT($F2,6),"")</f>
        <v>01.01.</v>
      </c>
      <c r="F2" s="56" t="s">
        <v>5</v>
      </c>
      <c r="G2" s="62" t="s">
        <v>36</v>
      </c>
      <c r="H2" s="56" t="str">
        <f t="shared" ref="H2:H75" si="0">IF(NOT(ISBLANK($J2)),LEFT($J2,6),"")</f>
        <v>01.01.</v>
      </c>
      <c r="I2" s="56" t="str">
        <f t="shared" ref="I2:I75" si="1">IF(NOT(ISBLANK($J2)),LEFT($J2,9),"")</f>
        <v>01.01.05.</v>
      </c>
      <c r="J2" s="55" t="s">
        <v>361</v>
      </c>
      <c r="K2" s="62" t="s">
        <v>36</v>
      </c>
      <c r="L2" s="56" t="str">
        <f t="shared" ref="L2:L97" si="2">IF(NOT(ISBLANK($N2)),LEFT($N2,9),"")</f>
        <v>01.01.05.</v>
      </c>
      <c r="M2" s="56" t="str">
        <f t="shared" ref="M2:M97" si="3">IF(NOT(ISBLANK($N2)),LEFT($N2,12),"")</f>
        <v>01.01.05.01.</v>
      </c>
      <c r="N2" s="56" t="s">
        <v>2310</v>
      </c>
      <c r="O2" s="56" t="s">
        <v>2311</v>
      </c>
      <c r="P2" s="62" t="s">
        <v>36</v>
      </c>
      <c r="Q2" s="56" t="str">
        <f t="shared" ref="Q2:Q92" si="4">IF(NOT(ISBLANK($S2)),LEFT($S2,12),"")</f>
        <v>01.01.05.01.</v>
      </c>
      <c r="R2" s="56" t="str">
        <f t="shared" ref="R2:R92" si="5">IF(NOT(ISBLANK($S2)),LEFT($S2,18),"")</f>
        <v>01.01.05.01.01.01.</v>
      </c>
      <c r="S2" s="56" t="s">
        <v>2312</v>
      </c>
      <c r="T2" s="64">
        <v>20</v>
      </c>
    </row>
    <row r="3" spans="1:20" x14ac:dyDescent="0.2">
      <c r="A3" s="56" t="str">
        <f t="shared" ref="A3:A66" si="6">IF(NOT(ISBLANK($B3)),LEFT($B3,3),"")</f>
        <v>02.</v>
      </c>
      <c r="B3" s="56" t="s">
        <v>0</v>
      </c>
      <c r="C3" s="62" t="s">
        <v>36</v>
      </c>
      <c r="D3" s="56" t="str">
        <f t="shared" ref="D3:D79" si="7">IF(NOT(ISBLANK($F3)),LEFT($F3,3),"")</f>
        <v>01.</v>
      </c>
      <c r="E3" s="56" t="str">
        <f t="shared" ref="E3:E79" si="8">IF(NOT(ISBLANK($F3)),LEFT($F3,6),"")</f>
        <v>01.02.</v>
      </c>
      <c r="F3" s="56" t="s">
        <v>6</v>
      </c>
      <c r="G3" s="62" t="s">
        <v>36</v>
      </c>
      <c r="H3" s="56" t="str">
        <f t="shared" si="0"/>
        <v>01.01.</v>
      </c>
      <c r="I3" s="56" t="str">
        <f t="shared" si="1"/>
        <v>01.01.06.</v>
      </c>
      <c r="J3" s="55" t="s">
        <v>362</v>
      </c>
      <c r="K3" s="62" t="s">
        <v>36</v>
      </c>
      <c r="L3" s="56" t="str">
        <f t="shared" si="2"/>
        <v>01.01.06.</v>
      </c>
      <c r="M3" s="56" t="str">
        <f t="shared" si="3"/>
        <v>01.01.06.01.</v>
      </c>
      <c r="N3" s="56" t="s">
        <v>37</v>
      </c>
      <c r="O3" s="56" t="s">
        <v>544</v>
      </c>
      <c r="P3" s="62" t="s">
        <v>36</v>
      </c>
      <c r="Q3" s="56" t="str">
        <f t="shared" si="4"/>
        <v>01.01.06.01.</v>
      </c>
      <c r="R3" s="56" t="str">
        <f t="shared" si="5"/>
        <v>01.01.06.01.01.01.</v>
      </c>
      <c r="S3" s="56" t="s">
        <v>545</v>
      </c>
      <c r="T3" s="64">
        <v>3</v>
      </c>
    </row>
    <row r="4" spans="1:20" x14ac:dyDescent="0.2">
      <c r="A4" s="56" t="str">
        <f t="shared" si="6"/>
        <v>03.</v>
      </c>
      <c r="B4" s="56" t="s">
        <v>1</v>
      </c>
      <c r="C4" s="62" t="s">
        <v>36</v>
      </c>
      <c r="D4" s="56" t="str">
        <f t="shared" si="7"/>
        <v>01.</v>
      </c>
      <c r="E4" s="56" t="str">
        <f t="shared" si="8"/>
        <v>01.03.</v>
      </c>
      <c r="F4" s="56" t="s">
        <v>7</v>
      </c>
      <c r="G4" s="62" t="s">
        <v>36</v>
      </c>
      <c r="H4" s="56" t="str">
        <f t="shared" si="0"/>
        <v>01.01.</v>
      </c>
      <c r="I4" s="56" t="str">
        <f t="shared" si="1"/>
        <v>01.01.08.</v>
      </c>
      <c r="J4" s="55" t="s">
        <v>1808</v>
      </c>
      <c r="K4" s="62" t="s">
        <v>36</v>
      </c>
      <c r="L4" s="56" t="str">
        <f t="shared" si="2"/>
        <v>01.01.08.</v>
      </c>
      <c r="M4" s="56" t="str">
        <f t="shared" si="3"/>
        <v>01.01.08.01.</v>
      </c>
      <c r="N4" s="56" t="s">
        <v>1834</v>
      </c>
      <c r="O4" s="56" t="s">
        <v>2313</v>
      </c>
      <c r="P4" s="62" t="s">
        <v>36</v>
      </c>
      <c r="Q4" s="56" t="str">
        <f t="shared" si="4"/>
        <v>01.01.08.01.</v>
      </c>
      <c r="R4" s="56" t="str">
        <f t="shared" si="5"/>
        <v>01.01.08.01.01.01.</v>
      </c>
      <c r="S4" s="56" t="s">
        <v>2314</v>
      </c>
      <c r="T4" s="64">
        <v>10</v>
      </c>
    </row>
    <row r="5" spans="1:20" x14ac:dyDescent="0.2">
      <c r="A5" s="56" t="str">
        <f t="shared" si="6"/>
        <v>04.</v>
      </c>
      <c r="B5" s="56" t="s">
        <v>2</v>
      </c>
      <c r="C5" s="62" t="s">
        <v>36</v>
      </c>
      <c r="D5" s="56" t="str">
        <f t="shared" si="7"/>
        <v>01.</v>
      </c>
      <c r="E5" s="56" t="str">
        <f t="shared" si="8"/>
        <v>01.04.</v>
      </c>
      <c r="F5" s="56" t="s">
        <v>1223</v>
      </c>
      <c r="G5" s="62" t="s">
        <v>36</v>
      </c>
      <c r="H5" s="56" t="str">
        <f t="shared" si="0"/>
        <v>01.01.</v>
      </c>
      <c r="I5" s="56" t="str">
        <f t="shared" si="1"/>
        <v>01.01.09.</v>
      </c>
      <c r="J5" s="55" t="s">
        <v>1809</v>
      </c>
      <c r="K5" s="62" t="s">
        <v>36</v>
      </c>
      <c r="L5" s="56" t="str">
        <f t="shared" si="2"/>
        <v>01.01.09.</v>
      </c>
      <c r="M5" s="56" t="str">
        <f t="shared" si="3"/>
        <v>01.01.09.01.</v>
      </c>
      <c r="N5" s="56" t="s">
        <v>1835</v>
      </c>
      <c r="O5" s="56" t="s">
        <v>1836</v>
      </c>
      <c r="P5" s="62" t="s">
        <v>36</v>
      </c>
      <c r="Q5" s="56" t="str">
        <f t="shared" si="4"/>
        <v>01.01.09.01.</v>
      </c>
      <c r="R5" s="56" t="str">
        <f t="shared" si="5"/>
        <v>01.01.09.01.01.01.</v>
      </c>
      <c r="S5" s="56" t="s">
        <v>1839</v>
      </c>
      <c r="T5" s="64">
        <v>16</v>
      </c>
    </row>
    <row r="6" spans="1:20" x14ac:dyDescent="0.2">
      <c r="A6" s="56" t="str">
        <f t="shared" si="6"/>
        <v>05.</v>
      </c>
      <c r="B6" s="56" t="s">
        <v>3</v>
      </c>
      <c r="C6" s="62" t="s">
        <v>36</v>
      </c>
      <c r="D6" s="56" t="str">
        <f t="shared" si="7"/>
        <v>01.</v>
      </c>
      <c r="E6" s="56" t="str">
        <f t="shared" si="8"/>
        <v>01.05.</v>
      </c>
      <c r="F6" s="56" t="s">
        <v>1319</v>
      </c>
      <c r="G6" s="62" t="s">
        <v>36</v>
      </c>
      <c r="H6" s="56" t="str">
        <f t="shared" si="0"/>
        <v>01.01.</v>
      </c>
      <c r="I6" s="56" t="str">
        <f t="shared" si="1"/>
        <v>01.01.10.</v>
      </c>
      <c r="J6" s="55" t="s">
        <v>1810</v>
      </c>
      <c r="K6" s="62" t="s">
        <v>36</v>
      </c>
      <c r="L6" s="56" t="str">
        <f t="shared" si="2"/>
        <v>01.01.10.</v>
      </c>
      <c r="M6" s="56" t="str">
        <f t="shared" si="3"/>
        <v>01.01.10.01.</v>
      </c>
      <c r="N6" s="56" t="s">
        <v>1837</v>
      </c>
      <c r="O6" s="56" t="s">
        <v>1838</v>
      </c>
      <c r="P6" s="62" t="s">
        <v>36</v>
      </c>
      <c r="Q6" s="56" t="str">
        <f t="shared" si="4"/>
        <v>01.01.10.01.</v>
      </c>
      <c r="R6" s="56" t="str">
        <f t="shared" si="5"/>
        <v>01.01.10.01.01.01.</v>
      </c>
      <c r="S6" s="56" t="s">
        <v>1840</v>
      </c>
      <c r="T6" s="64">
        <v>24</v>
      </c>
    </row>
    <row r="7" spans="1:20" x14ac:dyDescent="0.2">
      <c r="A7" s="56" t="str">
        <f t="shared" si="6"/>
        <v>06.</v>
      </c>
      <c r="B7" s="56" t="s">
        <v>4</v>
      </c>
      <c r="C7" s="62" t="s">
        <v>36</v>
      </c>
      <c r="D7" s="56" t="str">
        <f t="shared" si="7"/>
        <v>02.</v>
      </c>
      <c r="E7" s="56" t="str">
        <f t="shared" si="8"/>
        <v>02.01.</v>
      </c>
      <c r="F7" s="56" t="s">
        <v>8</v>
      </c>
      <c r="G7" s="62" t="s">
        <v>36</v>
      </c>
      <c r="H7" s="56" t="str">
        <f t="shared" si="0"/>
        <v>01.01.</v>
      </c>
      <c r="I7" s="56" t="str">
        <f t="shared" si="1"/>
        <v>01.01.11.</v>
      </c>
      <c r="J7" s="55" t="s">
        <v>1811</v>
      </c>
      <c r="K7" s="62" t="s">
        <v>36</v>
      </c>
      <c r="L7" s="56" t="str">
        <f t="shared" si="2"/>
        <v>01.01.11.</v>
      </c>
      <c r="M7" s="56" t="str">
        <f t="shared" si="3"/>
        <v>01.01.11.01.</v>
      </c>
      <c r="N7" s="56" t="s">
        <v>1818</v>
      </c>
      <c r="O7" s="56" t="s">
        <v>1819</v>
      </c>
      <c r="P7" s="62" t="s">
        <v>36</v>
      </c>
      <c r="Q7" s="56" t="str">
        <f t="shared" si="4"/>
        <v>01.01.11.01.</v>
      </c>
      <c r="R7" s="56" t="str">
        <f t="shared" si="5"/>
        <v>01.01.11.01.01.01.</v>
      </c>
      <c r="S7" s="56" t="s">
        <v>1827</v>
      </c>
      <c r="T7" s="64">
        <v>8</v>
      </c>
    </row>
    <row r="8" spans="1:20" x14ac:dyDescent="0.2">
      <c r="A8" s="56" t="str">
        <f t="shared" si="6"/>
        <v/>
      </c>
      <c r="B8" s="56"/>
      <c r="C8" s="62" t="s">
        <v>36</v>
      </c>
      <c r="D8" s="56" t="str">
        <f t="shared" si="7"/>
        <v>03.</v>
      </c>
      <c r="E8" s="56" t="str">
        <f t="shared" si="8"/>
        <v>03.01.</v>
      </c>
      <c r="F8" s="56" t="s">
        <v>9</v>
      </c>
      <c r="G8" s="62" t="s">
        <v>36</v>
      </c>
      <c r="H8" s="56" t="str">
        <f t="shared" si="0"/>
        <v>01.01.</v>
      </c>
      <c r="I8" s="56" t="str">
        <f t="shared" si="1"/>
        <v>01.01.12.</v>
      </c>
      <c r="J8" s="55" t="s">
        <v>1812</v>
      </c>
      <c r="K8" s="62" t="s">
        <v>36</v>
      </c>
      <c r="L8" s="56" t="str">
        <f t="shared" si="2"/>
        <v>01.01.12.</v>
      </c>
      <c r="M8" s="56" t="str">
        <f t="shared" si="3"/>
        <v>01.01.12.01.</v>
      </c>
      <c r="N8" s="56" t="s">
        <v>1820</v>
      </c>
      <c r="O8" s="56" t="s">
        <v>1821</v>
      </c>
      <c r="P8" s="62" t="s">
        <v>36</v>
      </c>
      <c r="Q8" s="56" t="str">
        <f t="shared" si="4"/>
        <v>01.01.12.01.</v>
      </c>
      <c r="R8" s="56" t="str">
        <f t="shared" si="5"/>
        <v>01.01.12.01.01.01.</v>
      </c>
      <c r="S8" s="56" t="s">
        <v>1828</v>
      </c>
      <c r="T8" s="64">
        <v>14</v>
      </c>
    </row>
    <row r="9" spans="1:20" x14ac:dyDescent="0.2">
      <c r="A9" s="56" t="str">
        <f t="shared" si="6"/>
        <v/>
      </c>
      <c r="B9" s="56"/>
      <c r="C9" s="62" t="s">
        <v>36</v>
      </c>
      <c r="D9" s="56" t="str">
        <f t="shared" si="7"/>
        <v>04.</v>
      </c>
      <c r="E9" s="56" t="str">
        <f t="shared" si="8"/>
        <v>04.01.</v>
      </c>
      <c r="F9" s="56" t="s">
        <v>10</v>
      </c>
      <c r="G9" s="62" t="s">
        <v>36</v>
      </c>
      <c r="H9" s="56" t="str">
        <f t="shared" si="0"/>
        <v>01.01.</v>
      </c>
      <c r="I9" s="56" t="str">
        <f t="shared" si="1"/>
        <v>01.01.13.</v>
      </c>
      <c r="J9" s="55" t="s">
        <v>1813</v>
      </c>
      <c r="K9" s="62" t="s">
        <v>36</v>
      </c>
      <c r="L9" s="56" t="str">
        <f t="shared" si="2"/>
        <v>01.01.13.</v>
      </c>
      <c r="M9" s="56" t="str">
        <f t="shared" si="3"/>
        <v>01.01.13.01.</v>
      </c>
      <c r="N9" s="56" t="s">
        <v>1822</v>
      </c>
      <c r="O9" s="56" t="s">
        <v>1823</v>
      </c>
      <c r="P9" s="62" t="s">
        <v>36</v>
      </c>
      <c r="Q9" s="56" t="str">
        <f t="shared" si="4"/>
        <v>01.01.13.01.</v>
      </c>
      <c r="R9" s="56" t="str">
        <f t="shared" si="5"/>
        <v>01.01.13.01.01.01.</v>
      </c>
      <c r="S9" s="56" t="s">
        <v>1829</v>
      </c>
      <c r="T9" s="64">
        <v>14</v>
      </c>
    </row>
    <row r="10" spans="1:20" x14ac:dyDescent="0.2">
      <c r="A10" s="56" t="str">
        <f t="shared" si="6"/>
        <v/>
      </c>
      <c r="B10" s="56"/>
      <c r="C10" s="62" t="s">
        <v>36</v>
      </c>
      <c r="D10" s="56" t="str">
        <f t="shared" si="7"/>
        <v>04.</v>
      </c>
      <c r="E10" s="56" t="str">
        <f t="shared" si="8"/>
        <v>04.02.</v>
      </c>
      <c r="F10" s="56" t="s">
        <v>11</v>
      </c>
      <c r="G10" s="62" t="s">
        <v>36</v>
      </c>
      <c r="H10" s="56" t="str">
        <f t="shared" si="0"/>
        <v>01.01.</v>
      </c>
      <c r="I10" s="56" t="str">
        <f t="shared" si="1"/>
        <v>01.01.14.</v>
      </c>
      <c r="J10" s="55" t="s">
        <v>1814</v>
      </c>
      <c r="K10" s="62" t="s">
        <v>36</v>
      </c>
      <c r="L10" s="56" t="str">
        <f t="shared" si="2"/>
        <v>01.01.14.</v>
      </c>
      <c r="M10" s="56" t="str">
        <f t="shared" si="3"/>
        <v>01.01.14.01.</v>
      </c>
      <c r="N10" s="56" t="s">
        <v>2315</v>
      </c>
      <c r="O10" s="56" t="s">
        <v>2316</v>
      </c>
      <c r="P10" s="62" t="s">
        <v>36</v>
      </c>
      <c r="Q10" s="56" t="str">
        <f t="shared" si="4"/>
        <v>01.01.14.01.</v>
      </c>
      <c r="R10" s="56" t="str">
        <f t="shared" si="5"/>
        <v>01.01.14.01.01.01.</v>
      </c>
      <c r="S10" s="56" t="s">
        <v>1830</v>
      </c>
      <c r="T10" s="64">
        <v>8</v>
      </c>
    </row>
    <row r="11" spans="1:20" x14ac:dyDescent="0.2">
      <c r="A11" s="56" t="str">
        <f t="shared" si="6"/>
        <v/>
      </c>
      <c r="B11" s="56"/>
      <c r="C11" s="62" t="s">
        <v>36</v>
      </c>
      <c r="D11" s="56" t="str">
        <f t="shared" si="7"/>
        <v>04.</v>
      </c>
      <c r="E11" s="56" t="str">
        <f t="shared" si="8"/>
        <v>04.03.</v>
      </c>
      <c r="F11" s="56" t="s">
        <v>2334</v>
      </c>
      <c r="G11" s="62" t="s">
        <v>36</v>
      </c>
      <c r="H11" s="56" t="str">
        <f t="shared" si="0"/>
        <v>01.01.</v>
      </c>
      <c r="I11" s="56" t="str">
        <f t="shared" si="1"/>
        <v>01.01.15.</v>
      </c>
      <c r="J11" s="55" t="s">
        <v>1815</v>
      </c>
      <c r="K11" s="62" t="s">
        <v>36</v>
      </c>
      <c r="L11" s="56" t="str">
        <f t="shared" si="2"/>
        <v>01.01.15.</v>
      </c>
      <c r="M11" s="56" t="str">
        <f t="shared" si="3"/>
        <v>01.01.15.01.</v>
      </c>
      <c r="N11" s="56" t="s">
        <v>1824</v>
      </c>
      <c r="O11" s="56" t="s">
        <v>2317</v>
      </c>
      <c r="P11" s="62" t="s">
        <v>36</v>
      </c>
      <c r="Q11" s="56" t="str">
        <f t="shared" si="4"/>
        <v>01.01.15.01.</v>
      </c>
      <c r="R11" s="56" t="str">
        <f t="shared" si="5"/>
        <v>01.01.15.01.01.01.</v>
      </c>
      <c r="S11" s="56" t="s">
        <v>1831</v>
      </c>
      <c r="T11" s="64">
        <v>20</v>
      </c>
    </row>
    <row r="12" spans="1:20" x14ac:dyDescent="0.2">
      <c r="A12" s="56" t="str">
        <f t="shared" si="6"/>
        <v/>
      </c>
      <c r="B12" s="56"/>
      <c r="C12" s="62" t="s">
        <v>36</v>
      </c>
      <c r="D12" s="56" t="str">
        <f t="shared" si="7"/>
        <v>04.</v>
      </c>
      <c r="E12" s="56" t="str">
        <f t="shared" si="8"/>
        <v>04.04.</v>
      </c>
      <c r="F12" s="56" t="s">
        <v>2335</v>
      </c>
      <c r="G12" s="62" t="s">
        <v>36</v>
      </c>
      <c r="H12" s="56" t="str">
        <f t="shared" si="0"/>
        <v>01.01.</v>
      </c>
      <c r="I12" s="56" t="str">
        <f t="shared" si="1"/>
        <v>01.01.16.</v>
      </c>
      <c r="J12" s="55" t="s">
        <v>1816</v>
      </c>
      <c r="K12" s="62" t="s">
        <v>36</v>
      </c>
      <c r="L12" s="56" t="str">
        <f t="shared" si="2"/>
        <v>01.01.16.</v>
      </c>
      <c r="M12" s="56" t="str">
        <f t="shared" si="3"/>
        <v>01.01.16.01.</v>
      </c>
      <c r="N12" s="56" t="s">
        <v>1825</v>
      </c>
      <c r="O12" s="56" t="s">
        <v>2318</v>
      </c>
      <c r="P12" s="62" t="s">
        <v>36</v>
      </c>
      <c r="Q12" s="56" t="str">
        <f t="shared" si="4"/>
        <v>01.01.16.01.</v>
      </c>
      <c r="R12" s="56" t="str">
        <f t="shared" si="5"/>
        <v>01.01.16.01.01.01.</v>
      </c>
      <c r="S12" s="56" t="s">
        <v>1832</v>
      </c>
      <c r="T12" s="64">
        <v>10</v>
      </c>
    </row>
    <row r="13" spans="1:20" x14ac:dyDescent="0.2">
      <c r="A13" s="56" t="str">
        <f t="shared" si="6"/>
        <v/>
      </c>
      <c r="B13" s="56"/>
      <c r="C13" s="62" t="s">
        <v>36</v>
      </c>
      <c r="D13" s="56" t="str">
        <f t="shared" si="7"/>
        <v>04.</v>
      </c>
      <c r="E13" s="56" t="str">
        <f t="shared" si="8"/>
        <v>04.05.</v>
      </c>
      <c r="F13" s="56" t="s">
        <v>12</v>
      </c>
      <c r="G13" s="62" t="s">
        <v>36</v>
      </c>
      <c r="H13" s="56" t="str">
        <f t="shared" si="0"/>
        <v>01.01.</v>
      </c>
      <c r="I13" s="56" t="str">
        <f t="shared" si="1"/>
        <v>01.01.17.</v>
      </c>
      <c r="J13" s="55" t="s">
        <v>1817</v>
      </c>
      <c r="K13" s="62" t="s">
        <v>36</v>
      </c>
      <c r="L13" s="56" t="str">
        <f t="shared" si="2"/>
        <v>01.01.17.</v>
      </c>
      <c r="M13" s="56" t="str">
        <f t="shared" si="3"/>
        <v>01.01.17.01.</v>
      </c>
      <c r="N13" s="56" t="s">
        <v>1826</v>
      </c>
      <c r="O13" s="56" t="s">
        <v>2319</v>
      </c>
      <c r="P13" s="62" t="s">
        <v>36</v>
      </c>
      <c r="Q13" s="56" t="str">
        <f t="shared" si="4"/>
        <v>01.01.17.01.</v>
      </c>
      <c r="R13" s="56" t="str">
        <f t="shared" si="5"/>
        <v>01.01.17.01.01.01.</v>
      </c>
      <c r="S13" s="56" t="s">
        <v>1833</v>
      </c>
      <c r="T13" s="64">
        <v>16</v>
      </c>
    </row>
    <row r="14" spans="1:20" x14ac:dyDescent="0.2">
      <c r="A14" s="56" t="str">
        <f t="shared" si="6"/>
        <v/>
      </c>
      <c r="B14" s="56"/>
      <c r="C14" s="62" t="s">
        <v>36</v>
      </c>
      <c r="D14" s="56" t="str">
        <f t="shared" si="7"/>
        <v>04.</v>
      </c>
      <c r="E14" s="56" t="str">
        <f t="shared" si="8"/>
        <v>04.06.</v>
      </c>
      <c r="F14" s="56" t="s">
        <v>13</v>
      </c>
      <c r="G14" s="62" t="s">
        <v>36</v>
      </c>
      <c r="H14" s="56" t="str">
        <f t="shared" si="0"/>
        <v>01.01.</v>
      </c>
      <c r="I14" s="56" t="str">
        <f t="shared" si="1"/>
        <v>01.01.18.</v>
      </c>
      <c r="J14" s="55" t="s">
        <v>2286</v>
      </c>
      <c r="K14" s="62" t="s">
        <v>36</v>
      </c>
      <c r="L14" s="56" t="str">
        <f t="shared" si="2"/>
        <v>01.01.18.</v>
      </c>
      <c r="M14" s="56" t="str">
        <f t="shared" si="3"/>
        <v>01.01.18.01.</v>
      </c>
      <c r="N14" s="56" t="s">
        <v>2288</v>
      </c>
      <c r="O14" s="56" t="s">
        <v>2290</v>
      </c>
      <c r="P14" s="62" t="s">
        <v>36</v>
      </c>
      <c r="Q14" s="56" t="str">
        <f t="shared" si="4"/>
        <v>01.01.18.01.</v>
      </c>
      <c r="R14" s="56" t="str">
        <f t="shared" si="5"/>
        <v>01.01.18.01.01.01.</v>
      </c>
      <c r="S14" s="56" t="s">
        <v>2292</v>
      </c>
      <c r="T14" s="64">
        <v>32</v>
      </c>
    </row>
    <row r="15" spans="1:20" x14ac:dyDescent="0.2">
      <c r="A15" s="56" t="str">
        <f t="shared" si="6"/>
        <v/>
      </c>
      <c r="B15" s="56"/>
      <c r="C15" s="62" t="s">
        <v>36</v>
      </c>
      <c r="D15" s="56" t="str">
        <f t="shared" si="7"/>
        <v>04.</v>
      </c>
      <c r="E15" s="56" t="str">
        <f t="shared" si="8"/>
        <v>04.07.</v>
      </c>
      <c r="F15" s="56" t="s">
        <v>14</v>
      </c>
      <c r="G15" s="62" t="s">
        <v>36</v>
      </c>
      <c r="H15" s="56" t="str">
        <f t="shared" si="0"/>
        <v>01.01.</v>
      </c>
      <c r="I15" s="56" t="str">
        <f t="shared" si="1"/>
        <v>01.01.19.</v>
      </c>
      <c r="J15" s="55" t="s">
        <v>2287</v>
      </c>
      <c r="K15" s="62" t="s">
        <v>36</v>
      </c>
      <c r="L15" s="56" t="str">
        <f t="shared" si="2"/>
        <v>01.01.19.</v>
      </c>
      <c r="M15" s="56" t="str">
        <f t="shared" si="3"/>
        <v>01.01.19.01.</v>
      </c>
      <c r="N15" s="56" t="s">
        <v>2289</v>
      </c>
      <c r="O15" s="56" t="s">
        <v>2291</v>
      </c>
      <c r="P15" s="62" t="s">
        <v>36</v>
      </c>
      <c r="Q15" s="56" t="str">
        <f t="shared" si="4"/>
        <v>01.01.19.01.</v>
      </c>
      <c r="R15" s="56" t="str">
        <f t="shared" si="5"/>
        <v>01.01.19.01.01.01.</v>
      </c>
      <c r="S15" s="56" t="s">
        <v>2293</v>
      </c>
      <c r="T15" s="64">
        <v>40</v>
      </c>
    </row>
    <row r="16" spans="1:20" x14ac:dyDescent="0.2">
      <c r="A16" s="56" t="str">
        <f t="shared" si="6"/>
        <v/>
      </c>
      <c r="B16" s="56"/>
      <c r="C16" s="62" t="s">
        <v>36</v>
      </c>
      <c r="D16" s="56" t="str">
        <f t="shared" si="7"/>
        <v>04.</v>
      </c>
      <c r="E16" s="56" t="str">
        <f t="shared" si="8"/>
        <v>04.08.</v>
      </c>
      <c r="F16" s="56" t="s">
        <v>1887</v>
      </c>
      <c r="G16" s="62" t="s">
        <v>36</v>
      </c>
      <c r="H16" s="56" t="str">
        <f t="shared" si="0"/>
        <v>01.02.</v>
      </c>
      <c r="I16" s="56" t="str">
        <f t="shared" si="1"/>
        <v>01.02.01.</v>
      </c>
      <c r="J16" s="55" t="s">
        <v>363</v>
      </c>
      <c r="K16" s="62" t="s">
        <v>36</v>
      </c>
      <c r="L16" s="56" t="str">
        <f t="shared" si="2"/>
        <v>01.02.01.</v>
      </c>
      <c r="M16" s="56" t="str">
        <f t="shared" si="3"/>
        <v>01.02.01.01.</v>
      </c>
      <c r="N16" s="56" t="s">
        <v>38</v>
      </c>
      <c r="O16" s="56" t="s">
        <v>546</v>
      </c>
      <c r="P16" s="62" t="s">
        <v>36</v>
      </c>
      <c r="Q16" s="56" t="str">
        <f t="shared" si="4"/>
        <v>01.02.01.01.</v>
      </c>
      <c r="R16" s="56" t="str">
        <f t="shared" si="5"/>
        <v>01.02.01.01.01.01.</v>
      </c>
      <c r="S16" s="56" t="s">
        <v>547</v>
      </c>
      <c r="T16" s="64">
        <v>80</v>
      </c>
    </row>
    <row r="17" spans="1:20" x14ac:dyDescent="0.2">
      <c r="A17" s="56" t="str">
        <f t="shared" si="6"/>
        <v/>
      </c>
      <c r="B17" s="56"/>
      <c r="C17" s="62" t="s">
        <v>36</v>
      </c>
      <c r="D17" s="56" t="str">
        <f t="shared" si="7"/>
        <v>04.</v>
      </c>
      <c r="E17" s="56" t="str">
        <f t="shared" si="8"/>
        <v>04.09.</v>
      </c>
      <c r="F17" s="56" t="s">
        <v>1950</v>
      </c>
      <c r="G17" s="62" t="s">
        <v>36</v>
      </c>
      <c r="H17" s="56" t="str">
        <f t="shared" si="0"/>
        <v>01.02.</v>
      </c>
      <c r="I17" s="56" t="str">
        <f t="shared" si="1"/>
        <v>01.02.02.</v>
      </c>
      <c r="J17" s="55" t="s">
        <v>364</v>
      </c>
      <c r="K17" s="62" t="s">
        <v>36</v>
      </c>
      <c r="L17" s="56" t="str">
        <f t="shared" si="2"/>
        <v>01.02.02.</v>
      </c>
      <c r="M17" s="56" t="str">
        <f t="shared" si="3"/>
        <v>01.02.02.01.</v>
      </c>
      <c r="N17" s="56" t="s">
        <v>39</v>
      </c>
      <c r="O17" s="56" t="s">
        <v>548</v>
      </c>
      <c r="P17" s="62" t="s">
        <v>36</v>
      </c>
      <c r="Q17" s="56" t="str">
        <f t="shared" si="4"/>
        <v>01.02.02.01.</v>
      </c>
      <c r="R17" s="56" t="str">
        <f t="shared" si="5"/>
        <v>01.02.02.01.01.01.</v>
      </c>
      <c r="S17" s="56" t="s">
        <v>549</v>
      </c>
      <c r="T17" s="64">
        <v>40</v>
      </c>
    </row>
    <row r="18" spans="1:20" x14ac:dyDescent="0.2">
      <c r="A18" s="56" t="str">
        <f t="shared" si="6"/>
        <v/>
      </c>
      <c r="B18" s="56"/>
      <c r="C18" s="62" t="s">
        <v>36</v>
      </c>
      <c r="D18" s="56" t="str">
        <f t="shared" si="7"/>
        <v>05.</v>
      </c>
      <c r="E18" s="56" t="str">
        <f t="shared" si="8"/>
        <v>05.01.</v>
      </c>
      <c r="F18" s="56" t="s">
        <v>15</v>
      </c>
      <c r="G18" s="62" t="s">
        <v>36</v>
      </c>
      <c r="H18" s="56" t="str">
        <f t="shared" si="0"/>
        <v>01.02.</v>
      </c>
      <c r="I18" s="56" t="str">
        <f t="shared" si="1"/>
        <v>01.02.03.</v>
      </c>
      <c r="J18" s="55" t="s">
        <v>365</v>
      </c>
      <c r="K18" s="62" t="s">
        <v>36</v>
      </c>
      <c r="L18" s="56" t="str">
        <f t="shared" si="2"/>
        <v>01.02.03.</v>
      </c>
      <c r="M18" s="56" t="str">
        <f t="shared" si="3"/>
        <v>01.02.03.01.</v>
      </c>
      <c r="N18" s="56" t="s">
        <v>40</v>
      </c>
      <c r="O18" s="56" t="s">
        <v>550</v>
      </c>
      <c r="P18" s="62" t="s">
        <v>36</v>
      </c>
      <c r="Q18" s="56" t="str">
        <f t="shared" si="4"/>
        <v>01.02.03.01.</v>
      </c>
      <c r="R18" s="56" t="str">
        <f t="shared" si="5"/>
        <v>01.02.03.01.01.01.</v>
      </c>
      <c r="S18" s="56" t="s">
        <v>551</v>
      </c>
      <c r="T18" s="64">
        <v>40</v>
      </c>
    </row>
    <row r="19" spans="1:20" x14ac:dyDescent="0.2">
      <c r="A19" s="56" t="str">
        <f t="shared" si="6"/>
        <v/>
      </c>
      <c r="B19" s="56"/>
      <c r="C19" s="62" t="s">
        <v>36</v>
      </c>
      <c r="D19" s="56" t="str">
        <f t="shared" si="7"/>
        <v>05.</v>
      </c>
      <c r="E19" s="56" t="str">
        <f t="shared" si="8"/>
        <v>05.02.</v>
      </c>
      <c r="F19" s="56" t="s">
        <v>16</v>
      </c>
      <c r="G19" s="62" t="s">
        <v>36</v>
      </c>
      <c r="H19" s="56" t="str">
        <f t="shared" si="0"/>
        <v>01.03.</v>
      </c>
      <c r="I19" s="56" t="str">
        <f t="shared" si="1"/>
        <v>01.03.01.</v>
      </c>
      <c r="J19" s="55" t="s">
        <v>366</v>
      </c>
      <c r="K19" s="62" t="s">
        <v>36</v>
      </c>
      <c r="L19" s="56" t="str">
        <f t="shared" si="2"/>
        <v>01.03.01.</v>
      </c>
      <c r="M19" s="56" t="str">
        <f t="shared" si="3"/>
        <v>01.03.01.01.</v>
      </c>
      <c r="N19" s="56" t="s">
        <v>41</v>
      </c>
      <c r="O19" s="56" t="s">
        <v>1129</v>
      </c>
      <c r="P19" s="62" t="s">
        <v>36</v>
      </c>
      <c r="Q19" s="56" t="str">
        <f t="shared" si="4"/>
        <v>01.03.01.01.</v>
      </c>
      <c r="R19" s="56" t="str">
        <f t="shared" si="5"/>
        <v>01.03.01.01.01.01.</v>
      </c>
      <c r="S19" s="56" t="s">
        <v>552</v>
      </c>
      <c r="T19" s="64">
        <v>8</v>
      </c>
    </row>
    <row r="20" spans="1:20" x14ac:dyDescent="0.2">
      <c r="A20" s="56" t="str">
        <f t="shared" si="6"/>
        <v/>
      </c>
      <c r="B20" s="56"/>
      <c r="C20" s="62" t="s">
        <v>36</v>
      </c>
      <c r="D20" s="56" t="str">
        <f t="shared" si="7"/>
        <v>05.</v>
      </c>
      <c r="E20" s="56" t="str">
        <f t="shared" si="8"/>
        <v>05.03.</v>
      </c>
      <c r="F20" s="56" t="s">
        <v>17</v>
      </c>
      <c r="G20" s="62" t="s">
        <v>36</v>
      </c>
      <c r="H20" s="56" t="str">
        <f t="shared" si="0"/>
        <v>01.03.</v>
      </c>
      <c r="I20" s="56" t="str">
        <f t="shared" si="1"/>
        <v>01.03.02.</v>
      </c>
      <c r="J20" s="55" t="s">
        <v>367</v>
      </c>
      <c r="K20" s="62" t="s">
        <v>36</v>
      </c>
      <c r="L20" s="56" t="str">
        <f t="shared" si="2"/>
        <v>01.03.01.</v>
      </c>
      <c r="M20" s="56" t="str">
        <f t="shared" si="3"/>
        <v>01.03.01.02.</v>
      </c>
      <c r="N20" s="56" t="s">
        <v>42</v>
      </c>
      <c r="O20" s="56" t="s">
        <v>1130</v>
      </c>
      <c r="P20" s="62" t="s">
        <v>36</v>
      </c>
      <c r="Q20" s="56" t="str">
        <f t="shared" si="4"/>
        <v>01.03.01.02.</v>
      </c>
      <c r="R20" s="56" t="str">
        <f t="shared" si="5"/>
        <v>01.03.01.02.01.01.</v>
      </c>
      <c r="S20" s="56" t="s">
        <v>553</v>
      </c>
      <c r="T20" s="64">
        <v>16</v>
      </c>
    </row>
    <row r="21" spans="1:20" x14ac:dyDescent="0.2">
      <c r="A21" s="56" t="str">
        <f t="shared" si="6"/>
        <v/>
      </c>
      <c r="B21" s="56"/>
      <c r="C21" s="62" t="s">
        <v>36</v>
      </c>
      <c r="D21" s="56" t="str">
        <f t="shared" si="7"/>
        <v>05.</v>
      </c>
      <c r="E21" s="56" t="str">
        <f t="shared" si="8"/>
        <v>05.04.</v>
      </c>
      <c r="F21" s="56" t="s">
        <v>18</v>
      </c>
      <c r="G21" s="62" t="s">
        <v>36</v>
      </c>
      <c r="H21" s="56" t="str">
        <f t="shared" si="0"/>
        <v>01.03.</v>
      </c>
      <c r="I21" s="56" t="str">
        <f t="shared" si="1"/>
        <v>01.03.03.</v>
      </c>
      <c r="J21" s="55" t="s">
        <v>368</v>
      </c>
      <c r="K21" s="62" t="s">
        <v>36</v>
      </c>
      <c r="L21" s="56" t="str">
        <f t="shared" si="2"/>
        <v>01.03.01.</v>
      </c>
      <c r="M21" s="56" t="str">
        <f t="shared" si="3"/>
        <v>01.03.01.03.</v>
      </c>
      <c r="N21" s="56" t="s">
        <v>43</v>
      </c>
      <c r="O21" s="56" t="s">
        <v>1131</v>
      </c>
      <c r="P21" s="62" t="s">
        <v>36</v>
      </c>
      <c r="Q21" s="56" t="str">
        <f t="shared" si="4"/>
        <v>01.03.01.03.</v>
      </c>
      <c r="R21" s="56" t="str">
        <f t="shared" si="5"/>
        <v>01.03.01.03.01.01.</v>
      </c>
      <c r="S21" s="56" t="s">
        <v>554</v>
      </c>
      <c r="T21" s="64">
        <v>24</v>
      </c>
    </row>
    <row r="22" spans="1:20" x14ac:dyDescent="0.2">
      <c r="A22" s="56" t="str">
        <f t="shared" si="6"/>
        <v/>
      </c>
      <c r="B22" s="56"/>
      <c r="C22" s="62" t="s">
        <v>36</v>
      </c>
      <c r="D22" s="56" t="str">
        <f t="shared" si="7"/>
        <v>05.</v>
      </c>
      <c r="E22" s="56" t="str">
        <f t="shared" si="8"/>
        <v>05.05.</v>
      </c>
      <c r="F22" s="56" t="s">
        <v>19</v>
      </c>
      <c r="G22" s="62" t="s">
        <v>36</v>
      </c>
      <c r="H22" s="56" t="str">
        <f t="shared" si="0"/>
        <v>01.03.</v>
      </c>
      <c r="I22" s="56" t="str">
        <f t="shared" si="1"/>
        <v>01.03.04.</v>
      </c>
      <c r="J22" s="55" t="s">
        <v>369</v>
      </c>
      <c r="K22" s="62" t="s">
        <v>36</v>
      </c>
      <c r="L22" s="56" t="str">
        <f t="shared" si="2"/>
        <v>01.03.02.</v>
      </c>
      <c r="M22" s="56" t="str">
        <f t="shared" si="3"/>
        <v>01.03.02.01.</v>
      </c>
      <c r="N22" s="56" t="s">
        <v>44</v>
      </c>
      <c r="O22" s="56" t="s">
        <v>1132</v>
      </c>
      <c r="P22" s="62" t="s">
        <v>36</v>
      </c>
      <c r="Q22" s="56" t="str">
        <f t="shared" si="4"/>
        <v>01.03.02.01.</v>
      </c>
      <c r="R22" s="56" t="str">
        <f t="shared" si="5"/>
        <v>01.03.02.01.01.01.</v>
      </c>
      <c r="S22" s="56" t="s">
        <v>555</v>
      </c>
      <c r="T22" s="64">
        <v>24</v>
      </c>
    </row>
    <row r="23" spans="1:20" x14ac:dyDescent="0.2">
      <c r="A23" s="56" t="str">
        <f t="shared" si="6"/>
        <v/>
      </c>
      <c r="B23" s="56"/>
      <c r="C23" s="62" t="s">
        <v>36</v>
      </c>
      <c r="D23" s="56" t="str">
        <f t="shared" si="7"/>
        <v>05.</v>
      </c>
      <c r="E23" s="56" t="str">
        <f t="shared" si="8"/>
        <v>05.06.</v>
      </c>
      <c r="F23" s="56" t="s">
        <v>20</v>
      </c>
      <c r="G23" s="62" t="s">
        <v>36</v>
      </c>
      <c r="H23" s="56" t="str">
        <f t="shared" si="0"/>
        <v>01.03.</v>
      </c>
      <c r="I23" s="56" t="str">
        <f t="shared" si="1"/>
        <v>01.03.05.</v>
      </c>
      <c r="J23" s="55" t="s">
        <v>370</v>
      </c>
      <c r="K23" s="62" t="s">
        <v>36</v>
      </c>
      <c r="L23" s="56" t="str">
        <f t="shared" si="2"/>
        <v>01.03.02.</v>
      </c>
      <c r="M23" s="56" t="str">
        <f t="shared" si="3"/>
        <v>01.03.02.02.</v>
      </c>
      <c r="N23" s="56" t="s">
        <v>45</v>
      </c>
      <c r="O23" s="56" t="s">
        <v>1133</v>
      </c>
      <c r="P23" s="62" t="s">
        <v>36</v>
      </c>
      <c r="Q23" s="56" t="str">
        <f t="shared" si="4"/>
        <v>01.03.02.02.</v>
      </c>
      <c r="R23" s="56" t="str">
        <f t="shared" si="5"/>
        <v>01.03.02.02.01.01.</v>
      </c>
      <c r="S23" s="56" t="s">
        <v>556</v>
      </c>
      <c r="T23" s="64">
        <v>35</v>
      </c>
    </row>
    <row r="24" spans="1:20" x14ac:dyDescent="0.2">
      <c r="A24" s="56" t="str">
        <f t="shared" si="6"/>
        <v/>
      </c>
      <c r="B24" s="56"/>
      <c r="C24" s="62" t="s">
        <v>36</v>
      </c>
      <c r="D24" s="56" t="str">
        <f t="shared" si="7"/>
        <v>05.</v>
      </c>
      <c r="E24" s="56" t="str">
        <f t="shared" si="8"/>
        <v>05.07.</v>
      </c>
      <c r="F24" s="56" t="s">
        <v>21</v>
      </c>
      <c r="G24" s="62" t="s">
        <v>36</v>
      </c>
      <c r="H24" s="56" t="str">
        <f t="shared" si="0"/>
        <v>01.04.</v>
      </c>
      <c r="I24" s="56" t="str">
        <f t="shared" si="1"/>
        <v>01.04.01.</v>
      </c>
      <c r="J24" s="55" t="s">
        <v>1224</v>
      </c>
      <c r="K24" s="62" t="s">
        <v>36</v>
      </c>
      <c r="L24" s="56" t="str">
        <f t="shared" si="2"/>
        <v>01.03.02.</v>
      </c>
      <c r="M24" s="56" t="str">
        <f t="shared" si="3"/>
        <v>01.03.02.03.</v>
      </c>
      <c r="N24" s="56" t="s">
        <v>46</v>
      </c>
      <c r="O24" s="56" t="s">
        <v>1134</v>
      </c>
      <c r="P24" s="62" t="s">
        <v>36</v>
      </c>
      <c r="Q24" s="56" t="str">
        <f t="shared" si="4"/>
        <v>01.03.02.03.</v>
      </c>
      <c r="R24" s="56" t="str">
        <f t="shared" si="5"/>
        <v>01.03.02.03.01.01.</v>
      </c>
      <c r="S24" s="56" t="s">
        <v>557</v>
      </c>
      <c r="T24" s="64">
        <v>70</v>
      </c>
    </row>
    <row r="25" spans="1:20" x14ac:dyDescent="0.2">
      <c r="A25" s="56" t="str">
        <f t="shared" si="6"/>
        <v/>
      </c>
      <c r="B25" s="56"/>
      <c r="C25" s="62" t="s">
        <v>36</v>
      </c>
      <c r="D25" s="56" t="str">
        <f t="shared" si="7"/>
        <v>05.</v>
      </c>
      <c r="E25" s="56" t="str">
        <f t="shared" si="8"/>
        <v>05.08.</v>
      </c>
      <c r="F25" s="56" t="s">
        <v>22</v>
      </c>
      <c r="G25" s="62" t="s">
        <v>36</v>
      </c>
      <c r="H25" s="56" t="str">
        <f t="shared" si="0"/>
        <v>01.04.</v>
      </c>
      <c r="I25" s="56" t="str">
        <f t="shared" si="1"/>
        <v>01.04.02.</v>
      </c>
      <c r="J25" s="55" t="s">
        <v>1842</v>
      </c>
      <c r="K25" s="62" t="s">
        <v>36</v>
      </c>
      <c r="L25" s="56" t="str">
        <f t="shared" si="2"/>
        <v>01.03.03.</v>
      </c>
      <c r="M25" s="56" t="str">
        <f t="shared" si="3"/>
        <v>01.03.03.01.</v>
      </c>
      <c r="N25" s="56" t="s">
        <v>47</v>
      </c>
      <c r="O25" s="56" t="s">
        <v>1196</v>
      </c>
      <c r="P25" s="62" t="s">
        <v>36</v>
      </c>
      <c r="Q25" s="56" t="str">
        <f t="shared" si="4"/>
        <v>01.03.03.01.</v>
      </c>
      <c r="R25" s="56" t="str">
        <f t="shared" si="5"/>
        <v>01.03.03.01.01.01.</v>
      </c>
      <c r="S25" s="56" t="s">
        <v>558</v>
      </c>
      <c r="T25" s="64">
        <v>160</v>
      </c>
    </row>
    <row r="26" spans="1:20" x14ac:dyDescent="0.2">
      <c r="A26" s="56" t="str">
        <f t="shared" si="6"/>
        <v/>
      </c>
      <c r="B26" s="56"/>
      <c r="C26" s="62" t="s">
        <v>36</v>
      </c>
      <c r="D26" s="56" t="str">
        <f t="shared" si="7"/>
        <v>05.</v>
      </c>
      <c r="E26" s="56" t="str">
        <f t="shared" si="8"/>
        <v>05.09.</v>
      </c>
      <c r="F26" s="56" t="s">
        <v>23</v>
      </c>
      <c r="G26" s="62" t="s">
        <v>36</v>
      </c>
      <c r="H26" s="56" t="str">
        <f t="shared" si="0"/>
        <v>01.04.</v>
      </c>
      <c r="I26" s="56" t="str">
        <f t="shared" si="1"/>
        <v>01.04.03.</v>
      </c>
      <c r="J26" s="55" t="s">
        <v>1225</v>
      </c>
      <c r="K26" s="62" t="s">
        <v>36</v>
      </c>
      <c r="L26" s="56" t="str">
        <f t="shared" si="2"/>
        <v>01.03.03.</v>
      </c>
      <c r="M26" s="56" t="str">
        <f t="shared" si="3"/>
        <v>01.03.03.02.</v>
      </c>
      <c r="N26" s="56" t="s">
        <v>48</v>
      </c>
      <c r="O26" s="56" t="s">
        <v>1135</v>
      </c>
      <c r="P26" s="62" t="s">
        <v>36</v>
      </c>
      <c r="Q26" s="56" t="str">
        <f t="shared" si="4"/>
        <v>01.03.03.02.</v>
      </c>
      <c r="R26" s="56" t="str">
        <f t="shared" si="5"/>
        <v>01.03.03.02.01.01.</v>
      </c>
      <c r="S26" s="56" t="s">
        <v>559</v>
      </c>
      <c r="T26" s="64">
        <v>480</v>
      </c>
    </row>
    <row r="27" spans="1:20" x14ac:dyDescent="0.2">
      <c r="A27" s="56" t="str">
        <f t="shared" si="6"/>
        <v/>
      </c>
      <c r="B27" s="56"/>
      <c r="C27" s="62" t="s">
        <v>36</v>
      </c>
      <c r="D27" s="56" t="str">
        <f t="shared" si="7"/>
        <v>05.</v>
      </c>
      <c r="E27" s="56" t="str">
        <f t="shared" si="8"/>
        <v>05.10.</v>
      </c>
      <c r="F27" s="56" t="s">
        <v>24</v>
      </c>
      <c r="G27" s="62" t="s">
        <v>36</v>
      </c>
      <c r="H27" s="56" t="str">
        <f t="shared" si="0"/>
        <v>01.04.</v>
      </c>
      <c r="I27" s="56" t="str">
        <f t="shared" si="1"/>
        <v>01.04.06.</v>
      </c>
      <c r="J27" s="55" t="s">
        <v>1226</v>
      </c>
      <c r="K27" s="62" t="s">
        <v>36</v>
      </c>
      <c r="L27" s="56" t="str">
        <f t="shared" si="2"/>
        <v>01.03.03.</v>
      </c>
      <c r="M27" s="56" t="str">
        <f t="shared" si="3"/>
        <v>01.03.03.03.</v>
      </c>
      <c r="N27" s="56" t="s">
        <v>49</v>
      </c>
      <c r="O27" s="56" t="s">
        <v>1136</v>
      </c>
      <c r="P27" s="62" t="s">
        <v>36</v>
      </c>
      <c r="Q27" s="56" t="str">
        <f t="shared" si="4"/>
        <v>01.03.03.03.</v>
      </c>
      <c r="R27" s="56" t="str">
        <f t="shared" si="5"/>
        <v>01.03.03.03.01.01.</v>
      </c>
      <c r="S27" s="56" t="s">
        <v>560</v>
      </c>
      <c r="T27" s="64">
        <v>960</v>
      </c>
    </row>
    <row r="28" spans="1:20" x14ac:dyDescent="0.2">
      <c r="A28" s="56" t="str">
        <f t="shared" si="6"/>
        <v/>
      </c>
      <c r="B28" s="56"/>
      <c r="C28" s="62" t="s">
        <v>36</v>
      </c>
      <c r="D28" s="56" t="str">
        <f t="shared" si="7"/>
        <v>05.</v>
      </c>
      <c r="E28" s="56" t="str">
        <f t="shared" si="8"/>
        <v>05.11.</v>
      </c>
      <c r="F28" s="56" t="s">
        <v>25</v>
      </c>
      <c r="G28" s="62" t="s">
        <v>36</v>
      </c>
      <c r="H28" s="56" t="str">
        <f t="shared" si="0"/>
        <v>01.04.</v>
      </c>
      <c r="I28" s="56" t="str">
        <f t="shared" si="1"/>
        <v>01.04.07.</v>
      </c>
      <c r="J28" s="55" t="s">
        <v>1227</v>
      </c>
      <c r="K28" s="62" t="s">
        <v>36</v>
      </c>
      <c r="L28" s="56" t="str">
        <f t="shared" si="2"/>
        <v>01.03.04.</v>
      </c>
      <c r="M28" s="56" t="str">
        <f t="shared" si="3"/>
        <v>01.03.04.01.</v>
      </c>
      <c r="N28" s="56" t="s">
        <v>50</v>
      </c>
      <c r="O28" s="56" t="s">
        <v>1137</v>
      </c>
      <c r="P28" s="62" t="s">
        <v>36</v>
      </c>
      <c r="Q28" s="56" t="str">
        <f t="shared" si="4"/>
        <v>01.03.04.01.</v>
      </c>
      <c r="R28" s="56" t="str">
        <f t="shared" si="5"/>
        <v>01.03.04.01.01.01.</v>
      </c>
      <c r="S28" s="56" t="s">
        <v>561</v>
      </c>
      <c r="T28" s="64">
        <v>40</v>
      </c>
    </row>
    <row r="29" spans="1:20" x14ac:dyDescent="0.2">
      <c r="A29" s="56" t="str">
        <f t="shared" si="6"/>
        <v/>
      </c>
      <c r="B29" s="56"/>
      <c r="C29" s="62" t="s">
        <v>36</v>
      </c>
      <c r="D29" s="56" t="str">
        <f t="shared" si="7"/>
        <v>05.</v>
      </c>
      <c r="E29" s="56" t="str">
        <f t="shared" si="8"/>
        <v>05.12.</v>
      </c>
      <c r="F29" s="56" t="s">
        <v>26</v>
      </c>
      <c r="G29" s="62" t="s">
        <v>36</v>
      </c>
      <c r="H29" s="56" t="str">
        <f t="shared" si="0"/>
        <v>01.04.</v>
      </c>
      <c r="I29" s="56" t="str">
        <f t="shared" si="1"/>
        <v>01.04.08.</v>
      </c>
      <c r="J29" s="55" t="s">
        <v>1844</v>
      </c>
      <c r="K29" s="62" t="s">
        <v>36</v>
      </c>
      <c r="L29" s="56" t="str">
        <f t="shared" si="2"/>
        <v>01.03.04.</v>
      </c>
      <c r="M29" s="56" t="str">
        <f t="shared" si="3"/>
        <v>01.03.04.02.</v>
      </c>
      <c r="N29" s="56" t="s">
        <v>51</v>
      </c>
      <c r="O29" s="56" t="s">
        <v>1138</v>
      </c>
      <c r="P29" s="62" t="s">
        <v>36</v>
      </c>
      <c r="Q29" s="56" t="str">
        <f t="shared" si="4"/>
        <v>01.03.04.02.</v>
      </c>
      <c r="R29" s="56" t="str">
        <f t="shared" si="5"/>
        <v>01.03.04.02.01.01.</v>
      </c>
      <c r="S29" s="56" t="s">
        <v>562</v>
      </c>
      <c r="T29" s="64">
        <v>120</v>
      </c>
    </row>
    <row r="30" spans="1:20" x14ac:dyDescent="0.2">
      <c r="A30" s="56" t="str">
        <f t="shared" si="6"/>
        <v/>
      </c>
      <c r="B30" s="56"/>
      <c r="C30" s="62" t="s">
        <v>36</v>
      </c>
      <c r="D30" s="56" t="str">
        <f t="shared" si="7"/>
        <v>05.</v>
      </c>
      <c r="E30" s="56" t="str">
        <f t="shared" si="8"/>
        <v>05.13.</v>
      </c>
      <c r="F30" s="56" t="s">
        <v>27</v>
      </c>
      <c r="G30" s="62" t="s">
        <v>36</v>
      </c>
      <c r="H30" s="56" t="str">
        <f t="shared" si="0"/>
        <v>01.04.</v>
      </c>
      <c r="I30" s="56" t="str">
        <f t="shared" si="1"/>
        <v>01.04.09.</v>
      </c>
      <c r="J30" s="55" t="s">
        <v>1846</v>
      </c>
      <c r="K30" s="62" t="s">
        <v>36</v>
      </c>
      <c r="L30" s="56" t="str">
        <f t="shared" si="2"/>
        <v>01.03.04.</v>
      </c>
      <c r="M30" s="56" t="str">
        <f t="shared" si="3"/>
        <v>01.03.04.03.</v>
      </c>
      <c r="N30" s="56" t="s">
        <v>52</v>
      </c>
      <c r="O30" s="56" t="s">
        <v>1139</v>
      </c>
      <c r="P30" s="62" t="s">
        <v>36</v>
      </c>
      <c r="Q30" s="56" t="str">
        <f t="shared" si="4"/>
        <v>01.03.04.03.</v>
      </c>
      <c r="R30" s="56" t="str">
        <f t="shared" si="5"/>
        <v>01.03.04.03.01.01.</v>
      </c>
      <c r="S30" s="56" t="s">
        <v>563</v>
      </c>
      <c r="T30" s="64">
        <v>240</v>
      </c>
    </row>
    <row r="31" spans="1:20" x14ac:dyDescent="0.2">
      <c r="A31" s="56" t="str">
        <f t="shared" si="6"/>
        <v/>
      </c>
      <c r="B31" s="56"/>
      <c r="C31" s="62" t="s">
        <v>36</v>
      </c>
      <c r="D31" s="56" t="str">
        <f t="shared" si="7"/>
        <v>05.</v>
      </c>
      <c r="E31" s="56" t="str">
        <f t="shared" si="8"/>
        <v>05.14.</v>
      </c>
      <c r="F31" s="56" t="s">
        <v>28</v>
      </c>
      <c r="G31" s="62" t="s">
        <v>36</v>
      </c>
      <c r="H31" s="56" t="str">
        <f t="shared" si="0"/>
        <v>01.04.</v>
      </c>
      <c r="I31" s="56" t="str">
        <f t="shared" si="1"/>
        <v>01.04.10.</v>
      </c>
      <c r="J31" s="55" t="s">
        <v>1847</v>
      </c>
      <c r="K31" s="62" t="s">
        <v>36</v>
      </c>
      <c r="L31" s="56" t="str">
        <f t="shared" si="2"/>
        <v>01.03.05.</v>
      </c>
      <c r="M31" s="56" t="str">
        <f t="shared" si="3"/>
        <v>01.03.05.01.</v>
      </c>
      <c r="N31" s="56" t="s">
        <v>53</v>
      </c>
      <c r="O31" s="56" t="s">
        <v>1140</v>
      </c>
      <c r="P31" s="62" t="s">
        <v>36</v>
      </c>
      <c r="Q31" s="56" t="str">
        <f t="shared" si="4"/>
        <v>01.03.05.01.</v>
      </c>
      <c r="R31" s="56" t="str">
        <f t="shared" si="5"/>
        <v>01.03.05.01.01.01.</v>
      </c>
      <c r="S31" s="56" t="s">
        <v>564</v>
      </c>
      <c r="T31" s="64">
        <v>24</v>
      </c>
    </row>
    <row r="32" spans="1:20" x14ac:dyDescent="0.2">
      <c r="A32" s="56" t="str">
        <f t="shared" si="6"/>
        <v/>
      </c>
      <c r="B32" s="56"/>
      <c r="C32" s="62" t="s">
        <v>36</v>
      </c>
      <c r="D32" s="56" t="str">
        <f t="shared" si="7"/>
        <v>05.</v>
      </c>
      <c r="E32" s="56" t="str">
        <f t="shared" si="8"/>
        <v>05.15.</v>
      </c>
      <c r="F32" s="56" t="s">
        <v>29</v>
      </c>
      <c r="G32" s="62" t="s">
        <v>36</v>
      </c>
      <c r="H32" s="56" t="str">
        <f t="shared" si="0"/>
        <v>01.04.</v>
      </c>
      <c r="I32" s="56" t="str">
        <f t="shared" si="1"/>
        <v>01.04.13.</v>
      </c>
      <c r="J32" s="55" t="s">
        <v>1228</v>
      </c>
      <c r="K32" s="62" t="s">
        <v>36</v>
      </c>
      <c r="L32" s="56" t="str">
        <f t="shared" si="2"/>
        <v>01.03.05.</v>
      </c>
      <c r="M32" s="56" t="str">
        <f t="shared" si="3"/>
        <v>01.03.05.02.</v>
      </c>
      <c r="N32" s="56" t="s">
        <v>54</v>
      </c>
      <c r="O32" s="56" t="s">
        <v>1141</v>
      </c>
      <c r="P32" s="62" t="s">
        <v>36</v>
      </c>
      <c r="Q32" s="56" t="str">
        <f t="shared" si="4"/>
        <v>01.03.05.02.</v>
      </c>
      <c r="R32" s="56" t="str">
        <f t="shared" si="5"/>
        <v>01.03.05.02.01.01.</v>
      </c>
      <c r="S32" s="56" t="s">
        <v>565</v>
      </c>
      <c r="T32" s="64">
        <v>80</v>
      </c>
    </row>
    <row r="33" spans="1:20" x14ac:dyDescent="0.2">
      <c r="A33" s="56" t="str">
        <f t="shared" si="6"/>
        <v/>
      </c>
      <c r="B33" s="56"/>
      <c r="C33" s="62" t="s">
        <v>36</v>
      </c>
      <c r="D33" s="56" t="str">
        <f t="shared" si="7"/>
        <v>05.</v>
      </c>
      <c r="E33" s="56" t="str">
        <f t="shared" si="8"/>
        <v>05.16.</v>
      </c>
      <c r="F33" s="56" t="s">
        <v>30</v>
      </c>
      <c r="G33" s="62" t="s">
        <v>36</v>
      </c>
      <c r="H33" s="56" t="str">
        <f t="shared" si="0"/>
        <v>01.04.</v>
      </c>
      <c r="I33" s="56" t="str">
        <f t="shared" si="1"/>
        <v>01.04.14.</v>
      </c>
      <c r="J33" s="55" t="s">
        <v>1229</v>
      </c>
      <c r="K33" s="62" t="s">
        <v>36</v>
      </c>
      <c r="L33" s="56" t="str">
        <f t="shared" si="2"/>
        <v>01.03.05.</v>
      </c>
      <c r="M33" s="56" t="str">
        <f t="shared" si="3"/>
        <v>01.03.05.03.</v>
      </c>
      <c r="N33" s="56" t="s">
        <v>55</v>
      </c>
      <c r="O33" s="56" t="s">
        <v>1142</v>
      </c>
      <c r="P33" s="62" t="s">
        <v>36</v>
      </c>
      <c r="Q33" s="56" t="str">
        <f t="shared" si="4"/>
        <v>01.03.05.03.</v>
      </c>
      <c r="R33" s="56" t="str">
        <f t="shared" si="5"/>
        <v>01.03.05.03.01.01.</v>
      </c>
      <c r="S33" s="56" t="s">
        <v>566</v>
      </c>
      <c r="T33" s="64">
        <v>120</v>
      </c>
    </row>
    <row r="34" spans="1:20" x14ac:dyDescent="0.2">
      <c r="A34" s="56" t="str">
        <f t="shared" si="6"/>
        <v/>
      </c>
      <c r="B34" s="56"/>
      <c r="C34" s="62" t="s">
        <v>36</v>
      </c>
      <c r="D34" s="56" t="str">
        <f t="shared" si="7"/>
        <v>05.</v>
      </c>
      <c r="E34" s="56" t="str">
        <f t="shared" si="8"/>
        <v>05.17.</v>
      </c>
      <c r="F34" s="56" t="s">
        <v>31</v>
      </c>
      <c r="G34" s="62" t="s">
        <v>36</v>
      </c>
      <c r="H34" s="56" t="str">
        <f t="shared" si="0"/>
        <v>01.04.</v>
      </c>
      <c r="I34" s="56" t="str">
        <f t="shared" si="1"/>
        <v>01.04.15.</v>
      </c>
      <c r="J34" s="55" t="s">
        <v>1230</v>
      </c>
      <c r="K34" s="62" t="s">
        <v>36</v>
      </c>
      <c r="L34" s="56" t="str">
        <f t="shared" si="2"/>
        <v>01.04.01.</v>
      </c>
      <c r="M34" s="56" t="str">
        <f t="shared" si="3"/>
        <v>01.04.01.01.</v>
      </c>
      <c r="N34" s="56" t="s">
        <v>1233</v>
      </c>
      <c r="O34" s="56" t="s">
        <v>1253</v>
      </c>
      <c r="P34" s="62" t="s">
        <v>36</v>
      </c>
      <c r="Q34" s="56" t="str">
        <f t="shared" si="4"/>
        <v>01.04.01.01.</v>
      </c>
      <c r="R34" s="56" t="str">
        <f t="shared" si="5"/>
        <v>01.04.01.01.01.01.</v>
      </c>
      <c r="S34" s="56" t="s">
        <v>1271</v>
      </c>
      <c r="T34" s="64">
        <v>2</v>
      </c>
    </row>
    <row r="35" spans="1:20" x14ac:dyDescent="0.2">
      <c r="A35" s="56" t="str">
        <f t="shared" si="6"/>
        <v/>
      </c>
      <c r="B35" s="56"/>
      <c r="C35" s="62" t="s">
        <v>36</v>
      </c>
      <c r="D35" s="56" t="str">
        <f t="shared" si="7"/>
        <v>05.</v>
      </c>
      <c r="E35" s="56" t="str">
        <f t="shared" si="8"/>
        <v>05.18.</v>
      </c>
      <c r="F35" s="56" t="s">
        <v>32</v>
      </c>
      <c r="G35" s="62" t="s">
        <v>36</v>
      </c>
      <c r="H35" s="56" t="str">
        <f t="shared" si="0"/>
        <v>01.04.</v>
      </c>
      <c r="I35" s="56" t="str">
        <f t="shared" si="1"/>
        <v>01.04.16.</v>
      </c>
      <c r="J35" s="55" t="s">
        <v>1231</v>
      </c>
      <c r="K35" s="62" t="s">
        <v>36</v>
      </c>
      <c r="L35" s="56" t="str">
        <f t="shared" si="2"/>
        <v>01.04.02.</v>
      </c>
      <c r="M35" s="56" t="str">
        <f t="shared" si="3"/>
        <v>01.04.02.01.</v>
      </c>
      <c r="N35" s="56" t="s">
        <v>1843</v>
      </c>
      <c r="O35" s="56" t="s">
        <v>2320</v>
      </c>
      <c r="P35" s="62" t="s">
        <v>36</v>
      </c>
      <c r="Q35" s="56" t="str">
        <f t="shared" si="4"/>
        <v>01.04.02.01.</v>
      </c>
      <c r="R35" s="56" t="str">
        <f t="shared" si="5"/>
        <v>01.04.02.01.01.01.</v>
      </c>
      <c r="S35" s="56" t="s">
        <v>1272</v>
      </c>
      <c r="T35" s="64">
        <v>15</v>
      </c>
    </row>
    <row r="36" spans="1:20" x14ac:dyDescent="0.2">
      <c r="A36" s="56" t="str">
        <f t="shared" si="6"/>
        <v/>
      </c>
      <c r="B36" s="56"/>
      <c r="C36" s="62" t="s">
        <v>36</v>
      </c>
      <c r="D36" s="56" t="str">
        <f t="shared" si="7"/>
        <v>05.</v>
      </c>
      <c r="E36" s="56" t="str">
        <f t="shared" si="8"/>
        <v>05.19.</v>
      </c>
      <c r="F36" s="56" t="s">
        <v>33</v>
      </c>
      <c r="G36" s="62" t="s">
        <v>36</v>
      </c>
      <c r="H36" s="56" t="str">
        <f t="shared" si="0"/>
        <v>01.04.</v>
      </c>
      <c r="I36" s="56" t="str">
        <f t="shared" si="1"/>
        <v>01.04.17.</v>
      </c>
      <c r="J36" s="55" t="s">
        <v>1232</v>
      </c>
      <c r="K36" s="62" t="s">
        <v>36</v>
      </c>
      <c r="L36" s="56" t="str">
        <f t="shared" si="2"/>
        <v>01.04.03.</v>
      </c>
      <c r="M36" s="56" t="str">
        <f t="shared" si="3"/>
        <v>01.04.03.01.</v>
      </c>
      <c r="N36" s="56" t="s">
        <v>1234</v>
      </c>
      <c r="O36" s="56" t="s">
        <v>1254</v>
      </c>
      <c r="P36" s="62" t="s">
        <v>36</v>
      </c>
      <c r="Q36" s="56" t="str">
        <f t="shared" si="4"/>
        <v>01.04.03.01.</v>
      </c>
      <c r="R36" s="56" t="str">
        <f t="shared" si="5"/>
        <v>01.04.03.01.01.01.</v>
      </c>
      <c r="S36" s="56" t="s">
        <v>1273</v>
      </c>
      <c r="T36" s="64">
        <v>12</v>
      </c>
    </row>
    <row r="37" spans="1:20" x14ac:dyDescent="0.2">
      <c r="A37" s="56" t="str">
        <f t="shared" si="6"/>
        <v/>
      </c>
      <c r="B37" s="56"/>
      <c r="C37" s="62" t="s">
        <v>36</v>
      </c>
      <c r="D37" s="56" t="str">
        <f t="shared" si="7"/>
        <v>05.</v>
      </c>
      <c r="E37" s="56" t="str">
        <f t="shared" si="8"/>
        <v>05.20.</v>
      </c>
      <c r="F37" s="56" t="s">
        <v>1298</v>
      </c>
      <c r="G37" s="62" t="s">
        <v>36</v>
      </c>
      <c r="H37" s="56" t="str">
        <f t="shared" si="0"/>
        <v>01.04.</v>
      </c>
      <c r="I37" s="56" t="str">
        <f t="shared" si="1"/>
        <v>01.04.18.</v>
      </c>
      <c r="J37" s="55" t="s">
        <v>1864</v>
      </c>
      <c r="K37" s="62" t="s">
        <v>36</v>
      </c>
      <c r="L37" s="56" t="str">
        <f t="shared" si="2"/>
        <v>01.04.03.</v>
      </c>
      <c r="M37" s="56" t="str">
        <f t="shared" si="3"/>
        <v>01.04.03.02.</v>
      </c>
      <c r="N37" s="56" t="s">
        <v>1235</v>
      </c>
      <c r="O37" s="56" t="s">
        <v>1255</v>
      </c>
      <c r="P37" s="62" t="s">
        <v>36</v>
      </c>
      <c r="Q37" s="56" t="str">
        <f t="shared" si="4"/>
        <v>01.04.03.02.</v>
      </c>
      <c r="R37" s="56" t="str">
        <f t="shared" si="5"/>
        <v>01.04.03.02.01.01.</v>
      </c>
      <c r="S37" s="56" t="s">
        <v>1274</v>
      </c>
      <c r="T37" s="64">
        <v>16</v>
      </c>
    </row>
    <row r="38" spans="1:20" x14ac:dyDescent="0.2">
      <c r="A38" s="56" t="str">
        <f t="shared" si="6"/>
        <v/>
      </c>
      <c r="B38" s="56"/>
      <c r="C38" s="62" t="s">
        <v>36</v>
      </c>
      <c r="D38" s="56" t="str">
        <f t="shared" si="7"/>
        <v>05.</v>
      </c>
      <c r="E38" s="56" t="str">
        <f t="shared" si="8"/>
        <v>05.21.</v>
      </c>
      <c r="F38" s="56" t="s">
        <v>1359</v>
      </c>
      <c r="G38" s="62" t="s">
        <v>36</v>
      </c>
      <c r="H38" s="56" t="str">
        <f t="shared" si="0"/>
        <v>01.04.</v>
      </c>
      <c r="I38" s="56" t="str">
        <f t="shared" si="1"/>
        <v>01.04.19.</v>
      </c>
      <c r="J38" s="55" t="s">
        <v>1865</v>
      </c>
      <c r="K38" s="62" t="s">
        <v>36</v>
      </c>
      <c r="L38" s="56" t="str">
        <f t="shared" si="2"/>
        <v>01.04.03.</v>
      </c>
      <c r="M38" s="56" t="str">
        <f t="shared" si="3"/>
        <v>01.04.03.03.</v>
      </c>
      <c r="N38" s="56" t="s">
        <v>1236</v>
      </c>
      <c r="O38" s="56" t="s">
        <v>1256</v>
      </c>
      <c r="P38" s="62" t="s">
        <v>36</v>
      </c>
      <c r="Q38" s="56" t="str">
        <f t="shared" si="4"/>
        <v>01.04.03.03.</v>
      </c>
      <c r="R38" s="56" t="str">
        <f t="shared" si="5"/>
        <v>01.04.03.03.01.01.</v>
      </c>
      <c r="S38" s="56" t="s">
        <v>1275</v>
      </c>
      <c r="T38" s="64">
        <v>20</v>
      </c>
    </row>
    <row r="39" spans="1:20" x14ac:dyDescent="0.2">
      <c r="A39" s="56" t="str">
        <f t="shared" si="6"/>
        <v/>
      </c>
      <c r="B39" s="56"/>
      <c r="C39" s="62" t="s">
        <v>36</v>
      </c>
      <c r="D39" s="56" t="str">
        <f t="shared" si="7"/>
        <v>05.</v>
      </c>
      <c r="E39" s="56" t="str">
        <f t="shared" si="8"/>
        <v>05.22.</v>
      </c>
      <c r="F39" s="56" t="s">
        <v>1516</v>
      </c>
      <c r="G39" s="62" t="s">
        <v>36</v>
      </c>
      <c r="H39" s="56" t="str">
        <f t="shared" si="0"/>
        <v>01.04.</v>
      </c>
      <c r="I39" s="56" t="str">
        <f t="shared" si="1"/>
        <v>01.04.20.</v>
      </c>
      <c r="J39" s="55" t="s">
        <v>1866</v>
      </c>
      <c r="K39" s="62" t="s">
        <v>36</v>
      </c>
      <c r="L39" s="56" t="str">
        <f t="shared" si="2"/>
        <v>01.04.06.</v>
      </c>
      <c r="M39" s="56" t="str">
        <f t="shared" si="3"/>
        <v>01.04.06.01.</v>
      </c>
      <c r="N39" s="56" t="s">
        <v>1237</v>
      </c>
      <c r="O39" s="56" t="s">
        <v>2321</v>
      </c>
      <c r="P39" s="62" t="s">
        <v>36</v>
      </c>
      <c r="Q39" s="56" t="str">
        <f t="shared" si="4"/>
        <v>01.04.06.01.</v>
      </c>
      <c r="R39" s="56" t="str">
        <f t="shared" si="5"/>
        <v>01.04.06.01.01.01.</v>
      </c>
      <c r="S39" s="56" t="s">
        <v>2322</v>
      </c>
      <c r="T39" s="64">
        <v>8</v>
      </c>
    </row>
    <row r="40" spans="1:20" x14ac:dyDescent="0.2">
      <c r="A40" s="56" t="str">
        <f t="shared" si="6"/>
        <v/>
      </c>
      <c r="B40" s="56"/>
      <c r="C40" s="62" t="s">
        <v>36</v>
      </c>
      <c r="D40" s="56" t="str">
        <f t="shared" si="7"/>
        <v>05.</v>
      </c>
      <c r="E40" s="56" t="str">
        <f t="shared" si="8"/>
        <v>05.23.</v>
      </c>
      <c r="F40" s="56" t="s">
        <v>1517</v>
      </c>
      <c r="G40" s="62" t="s">
        <v>36</v>
      </c>
      <c r="H40" s="56" t="str">
        <f t="shared" si="0"/>
        <v>01.04.</v>
      </c>
      <c r="I40" s="56" t="str">
        <f t="shared" si="1"/>
        <v>01.04.21.</v>
      </c>
      <c r="J40" s="55" t="s">
        <v>1867</v>
      </c>
      <c r="K40" s="62" t="s">
        <v>36</v>
      </c>
      <c r="L40" s="56" t="str">
        <f t="shared" si="2"/>
        <v>01.04.07.</v>
      </c>
      <c r="M40" s="56" t="str">
        <f t="shared" si="3"/>
        <v>01.04.07.01.</v>
      </c>
      <c r="N40" s="56" t="s">
        <v>1238</v>
      </c>
      <c r="O40" s="56" t="s">
        <v>1257</v>
      </c>
      <c r="P40" s="62" t="s">
        <v>36</v>
      </c>
      <c r="Q40" s="56" t="str">
        <f t="shared" si="4"/>
        <v>01.04.07.01.</v>
      </c>
      <c r="R40" s="56" t="str">
        <f t="shared" si="5"/>
        <v>01.04.07.01.01.01.</v>
      </c>
      <c r="S40" s="56" t="s">
        <v>1276</v>
      </c>
      <c r="T40" s="64">
        <v>54</v>
      </c>
    </row>
    <row r="41" spans="1:20" x14ac:dyDescent="0.2">
      <c r="A41" s="56" t="str">
        <f t="shared" si="6"/>
        <v/>
      </c>
      <c r="B41" s="56"/>
      <c r="C41" s="62" t="s">
        <v>36</v>
      </c>
      <c r="D41" s="56" t="str">
        <f t="shared" si="7"/>
        <v>05.</v>
      </c>
      <c r="E41" s="56" t="str">
        <f t="shared" si="8"/>
        <v>05.24.</v>
      </c>
      <c r="F41" s="56" t="s">
        <v>1518</v>
      </c>
      <c r="G41" s="62" t="s">
        <v>36</v>
      </c>
      <c r="H41" s="56" t="str">
        <f t="shared" si="0"/>
        <v>01.04.</v>
      </c>
      <c r="I41" s="56" t="str">
        <f t="shared" si="1"/>
        <v>01.04.22.</v>
      </c>
      <c r="J41" s="55" t="s">
        <v>1868</v>
      </c>
      <c r="K41" s="62" t="s">
        <v>36</v>
      </c>
      <c r="L41" s="56" t="str">
        <f t="shared" si="2"/>
        <v>01.04.07.</v>
      </c>
      <c r="M41" s="56" t="str">
        <f t="shared" si="3"/>
        <v>01.04.07.02.</v>
      </c>
      <c r="N41" s="56" t="s">
        <v>1239</v>
      </c>
      <c r="O41" s="56" t="s">
        <v>1258</v>
      </c>
      <c r="P41" s="62" t="s">
        <v>36</v>
      </c>
      <c r="Q41" s="56" t="str">
        <f t="shared" si="4"/>
        <v>01.04.07.02.</v>
      </c>
      <c r="R41" s="56" t="str">
        <f t="shared" si="5"/>
        <v>01.04.07.02.01.01.</v>
      </c>
      <c r="S41" s="56" t="s">
        <v>1277</v>
      </c>
      <c r="T41" s="64">
        <v>69</v>
      </c>
    </row>
    <row r="42" spans="1:20" x14ac:dyDescent="0.2">
      <c r="A42" s="56" t="str">
        <f t="shared" si="6"/>
        <v/>
      </c>
      <c r="B42" s="56"/>
      <c r="C42" s="62" t="s">
        <v>36</v>
      </c>
      <c r="D42" s="56" t="str">
        <f t="shared" si="7"/>
        <v>05.</v>
      </c>
      <c r="E42" s="56" t="str">
        <f t="shared" si="8"/>
        <v>05.25.</v>
      </c>
      <c r="F42" s="56" t="s">
        <v>1886</v>
      </c>
      <c r="G42" s="62" t="s">
        <v>36</v>
      </c>
      <c r="H42" s="56" t="str">
        <f t="shared" si="0"/>
        <v>01.04.</v>
      </c>
      <c r="I42" s="56" t="str">
        <f t="shared" si="1"/>
        <v>01.04.23.</v>
      </c>
      <c r="J42" s="55" t="s">
        <v>1869</v>
      </c>
      <c r="K42" s="62" t="s">
        <v>36</v>
      </c>
      <c r="L42" s="56" t="str">
        <f t="shared" si="2"/>
        <v>01.04.07.</v>
      </c>
      <c r="M42" s="56" t="str">
        <f t="shared" si="3"/>
        <v>01.04.07.03.</v>
      </c>
      <c r="N42" s="56" t="s">
        <v>1240</v>
      </c>
      <c r="O42" s="56" t="s">
        <v>1259</v>
      </c>
      <c r="P42" s="62" t="s">
        <v>36</v>
      </c>
      <c r="Q42" s="56" t="str">
        <f t="shared" si="4"/>
        <v>01.04.07.03.</v>
      </c>
      <c r="R42" s="56" t="str">
        <f t="shared" si="5"/>
        <v>01.04.07.03.01.01.</v>
      </c>
      <c r="S42" s="56" t="s">
        <v>1278</v>
      </c>
      <c r="T42" s="64">
        <v>84</v>
      </c>
    </row>
    <row r="43" spans="1:20" x14ac:dyDescent="0.2">
      <c r="A43" s="56" t="str">
        <f t="shared" si="6"/>
        <v/>
      </c>
      <c r="B43" s="56"/>
      <c r="C43" s="62" t="s">
        <v>36</v>
      </c>
      <c r="D43" s="56" t="str">
        <f t="shared" si="7"/>
        <v>05.</v>
      </c>
      <c r="E43" s="56" t="str">
        <f t="shared" si="8"/>
        <v>05.26.</v>
      </c>
      <c r="F43" s="56" t="s">
        <v>1904</v>
      </c>
      <c r="G43" s="62" t="s">
        <v>36</v>
      </c>
      <c r="H43" s="56" t="str">
        <f t="shared" si="0"/>
        <v>01.05.</v>
      </c>
      <c r="I43" s="56" t="str">
        <f t="shared" si="1"/>
        <v>01.05.01.</v>
      </c>
      <c r="J43" s="55" t="s">
        <v>1320</v>
      </c>
      <c r="K43" s="62" t="s">
        <v>36</v>
      </c>
      <c r="L43" s="56" t="str">
        <f t="shared" si="2"/>
        <v>01.04.07.</v>
      </c>
      <c r="M43" s="56" t="str">
        <f t="shared" si="3"/>
        <v>01.04.07.04.</v>
      </c>
      <c r="N43" s="56" t="s">
        <v>1241</v>
      </c>
      <c r="O43" s="56" t="s">
        <v>1260</v>
      </c>
      <c r="P43" s="62" t="s">
        <v>36</v>
      </c>
      <c r="Q43" s="56" t="str">
        <f t="shared" si="4"/>
        <v>01.04.07.04.</v>
      </c>
      <c r="R43" s="56" t="str">
        <f t="shared" si="5"/>
        <v>01.04.07.04.01.01.</v>
      </c>
      <c r="S43" s="56" t="s">
        <v>1279</v>
      </c>
      <c r="T43" s="64">
        <v>99</v>
      </c>
    </row>
    <row r="44" spans="1:20" x14ac:dyDescent="0.2">
      <c r="A44" s="56" t="str">
        <f t="shared" si="6"/>
        <v/>
      </c>
      <c r="B44" s="56"/>
      <c r="C44" s="62" t="s">
        <v>36</v>
      </c>
      <c r="D44" s="56" t="str">
        <f t="shared" si="7"/>
        <v>05.</v>
      </c>
      <c r="E44" s="56" t="str">
        <f t="shared" si="8"/>
        <v>05.27.</v>
      </c>
      <c r="F44" s="56" t="s">
        <v>1905</v>
      </c>
      <c r="G44" s="62" t="s">
        <v>36</v>
      </c>
      <c r="H44" s="56" t="str">
        <f t="shared" si="0"/>
        <v>01.05.</v>
      </c>
      <c r="I44" s="56" t="str">
        <f t="shared" si="1"/>
        <v>01.05.02.</v>
      </c>
      <c r="J44" s="55" t="s">
        <v>1321</v>
      </c>
      <c r="K44" s="62" t="s">
        <v>36</v>
      </c>
      <c r="L44" s="56" t="str">
        <f t="shared" si="2"/>
        <v>01.04.07.</v>
      </c>
      <c r="M44" s="56" t="str">
        <f t="shared" si="3"/>
        <v>01.04.07.05.</v>
      </c>
      <c r="N44" s="56" t="s">
        <v>1242</v>
      </c>
      <c r="O44" s="56" t="s">
        <v>1261</v>
      </c>
      <c r="P44" s="62" t="s">
        <v>36</v>
      </c>
      <c r="Q44" s="56" t="str">
        <f t="shared" si="4"/>
        <v>01.04.07.05.</v>
      </c>
      <c r="R44" s="56" t="str">
        <f t="shared" si="5"/>
        <v>01.04.07.05.01.01.</v>
      </c>
      <c r="S44" s="56" t="s">
        <v>1280</v>
      </c>
      <c r="T44" s="64">
        <v>114</v>
      </c>
    </row>
    <row r="45" spans="1:20" x14ac:dyDescent="0.2">
      <c r="A45" s="56" t="str">
        <f t="shared" si="6"/>
        <v/>
      </c>
      <c r="B45" s="56"/>
      <c r="C45" s="62" t="s">
        <v>36</v>
      </c>
      <c r="D45" s="56" t="str">
        <f t="shared" si="7"/>
        <v>05.</v>
      </c>
      <c r="E45" s="56" t="str">
        <f t="shared" si="8"/>
        <v>05.28.</v>
      </c>
      <c r="F45" s="56" t="s">
        <v>2194</v>
      </c>
      <c r="G45" s="62" t="s">
        <v>36</v>
      </c>
      <c r="H45" s="56" t="str">
        <f t="shared" si="0"/>
        <v>01.05.</v>
      </c>
      <c r="I45" s="56" t="str">
        <f t="shared" si="1"/>
        <v>01.05.03.</v>
      </c>
      <c r="J45" s="55" t="s">
        <v>1322</v>
      </c>
      <c r="K45" s="62" t="s">
        <v>36</v>
      </c>
      <c r="L45" s="56" t="str">
        <f t="shared" si="2"/>
        <v>01.04.08.</v>
      </c>
      <c r="M45" s="56" t="str">
        <f t="shared" si="3"/>
        <v>01.04.08.01.</v>
      </c>
      <c r="N45" s="56" t="s">
        <v>1243</v>
      </c>
      <c r="O45" s="56" t="s">
        <v>1845</v>
      </c>
      <c r="P45" s="62" t="s">
        <v>36</v>
      </c>
      <c r="Q45" s="56" t="str">
        <f t="shared" si="4"/>
        <v>01.04.08.01.</v>
      </c>
      <c r="R45" s="56" t="str">
        <f t="shared" si="5"/>
        <v>01.04.08.01.01.01.</v>
      </c>
      <c r="S45" s="56" t="s">
        <v>1281</v>
      </c>
      <c r="T45" s="64">
        <v>24</v>
      </c>
    </row>
    <row r="46" spans="1:20" x14ac:dyDescent="0.2">
      <c r="A46" s="56" t="str">
        <f t="shared" si="6"/>
        <v/>
      </c>
      <c r="B46" s="56"/>
      <c r="C46" s="62" t="s">
        <v>36</v>
      </c>
      <c r="D46" s="56" t="str">
        <f t="shared" si="7"/>
        <v>06.</v>
      </c>
      <c r="E46" s="56" t="str">
        <f t="shared" si="8"/>
        <v>06.01.</v>
      </c>
      <c r="F46" s="56" t="s">
        <v>34</v>
      </c>
      <c r="G46" s="62" t="s">
        <v>36</v>
      </c>
      <c r="H46" s="56" t="str">
        <f t="shared" si="0"/>
        <v>01.05.</v>
      </c>
      <c r="I46" s="56" t="str">
        <f t="shared" si="1"/>
        <v>01.05.04.</v>
      </c>
      <c r="J46" s="55" t="s">
        <v>1323</v>
      </c>
      <c r="K46" s="62" t="s">
        <v>36</v>
      </c>
      <c r="L46" s="56" t="str">
        <f t="shared" si="2"/>
        <v>01.04.09.</v>
      </c>
      <c r="M46" s="56" t="str">
        <f t="shared" si="3"/>
        <v>01.04.09.01.</v>
      </c>
      <c r="N46" s="56" t="s">
        <v>2323</v>
      </c>
      <c r="O46" s="56" t="s">
        <v>2325</v>
      </c>
      <c r="P46" s="62" t="s">
        <v>36</v>
      </c>
      <c r="Q46" s="56" t="str">
        <f t="shared" si="4"/>
        <v>01.04.09.01.</v>
      </c>
      <c r="R46" s="56" t="str">
        <f t="shared" si="5"/>
        <v>01.04.09.01.01.01.</v>
      </c>
      <c r="S46" s="56" t="s">
        <v>1282</v>
      </c>
      <c r="T46" s="64">
        <v>8</v>
      </c>
    </row>
    <row r="47" spans="1:20" x14ac:dyDescent="0.2">
      <c r="A47" s="56" t="str">
        <f t="shared" si="6"/>
        <v/>
      </c>
      <c r="B47" s="56"/>
      <c r="C47" s="62" t="s">
        <v>36</v>
      </c>
      <c r="D47" s="56" t="str">
        <f t="shared" si="7"/>
        <v>06.</v>
      </c>
      <c r="E47" s="56" t="str">
        <f t="shared" si="8"/>
        <v>06.02.</v>
      </c>
      <c r="F47" s="56" t="s">
        <v>35</v>
      </c>
      <c r="G47" s="62" t="s">
        <v>36</v>
      </c>
      <c r="H47" s="56" t="str">
        <f t="shared" si="0"/>
        <v>01.05.</v>
      </c>
      <c r="I47" s="56" t="str">
        <f t="shared" si="1"/>
        <v>01.05.05.</v>
      </c>
      <c r="J47" s="55" t="s">
        <v>1324</v>
      </c>
      <c r="K47" s="62" t="s">
        <v>36</v>
      </c>
      <c r="L47" s="56" t="str">
        <f t="shared" si="2"/>
        <v>01.04.10.</v>
      </c>
      <c r="M47" s="56" t="str">
        <f t="shared" si="3"/>
        <v>01.04.10.01.</v>
      </c>
      <c r="N47" s="56" t="s">
        <v>2324</v>
      </c>
      <c r="O47" s="56" t="s">
        <v>2326</v>
      </c>
      <c r="P47" s="62" t="s">
        <v>36</v>
      </c>
      <c r="Q47" s="56" t="str">
        <f t="shared" si="4"/>
        <v>01.04.10.01.</v>
      </c>
      <c r="R47" s="56" t="str">
        <f t="shared" si="5"/>
        <v>01.04.10.01.01.01.</v>
      </c>
      <c r="S47" s="56" t="s">
        <v>1283</v>
      </c>
      <c r="T47" s="64">
        <v>20</v>
      </c>
    </row>
    <row r="48" spans="1:20" x14ac:dyDescent="0.2">
      <c r="A48" s="56" t="str">
        <f t="shared" si="6"/>
        <v/>
      </c>
      <c r="B48" s="56"/>
      <c r="C48" s="62" t="s">
        <v>36</v>
      </c>
      <c r="D48" s="56" t="str">
        <f t="shared" si="7"/>
        <v/>
      </c>
      <c r="E48" s="56" t="str">
        <f t="shared" si="8"/>
        <v/>
      </c>
      <c r="F48" s="56"/>
      <c r="G48" s="62" t="s">
        <v>36</v>
      </c>
      <c r="H48" s="56" t="str">
        <f t="shared" si="0"/>
        <v>01.05.</v>
      </c>
      <c r="I48" s="56" t="str">
        <f t="shared" si="1"/>
        <v>01.05.06.</v>
      </c>
      <c r="J48" s="55" t="s">
        <v>2329</v>
      </c>
      <c r="K48" s="62" t="s">
        <v>36</v>
      </c>
      <c r="L48" s="56" t="str">
        <f t="shared" si="2"/>
        <v>01.04.13.</v>
      </c>
      <c r="M48" s="56" t="str">
        <f t="shared" si="3"/>
        <v>01.04.13.01.</v>
      </c>
      <c r="N48" s="56" t="s">
        <v>1244</v>
      </c>
      <c r="O48" s="56" t="s">
        <v>1262</v>
      </c>
      <c r="P48" s="62" t="s">
        <v>36</v>
      </c>
      <c r="Q48" s="56" t="str">
        <f t="shared" si="4"/>
        <v>01.04.13.01.</v>
      </c>
      <c r="R48" s="56" t="str">
        <f t="shared" si="5"/>
        <v>01.04.13.01.01.01.</v>
      </c>
      <c r="S48" s="56" t="s">
        <v>1284</v>
      </c>
      <c r="T48" s="64">
        <v>24</v>
      </c>
    </row>
    <row r="49" spans="1:20" x14ac:dyDescent="0.2">
      <c r="A49" s="56" t="str">
        <f t="shared" si="6"/>
        <v/>
      </c>
      <c r="B49" s="56"/>
      <c r="C49" s="62" t="s">
        <v>36</v>
      </c>
      <c r="D49" s="56" t="str">
        <f t="shared" si="7"/>
        <v/>
      </c>
      <c r="E49" s="56" t="str">
        <f t="shared" si="8"/>
        <v/>
      </c>
      <c r="F49" s="56"/>
      <c r="G49" s="62" t="s">
        <v>36</v>
      </c>
      <c r="H49" s="56" t="str">
        <f t="shared" si="0"/>
        <v>01.05.</v>
      </c>
      <c r="I49" s="56" t="str">
        <f t="shared" si="1"/>
        <v>01.05.07.</v>
      </c>
      <c r="J49" s="55" t="s">
        <v>2330</v>
      </c>
      <c r="K49" s="62" t="s">
        <v>36</v>
      </c>
      <c r="L49" s="56" t="str">
        <f t="shared" si="2"/>
        <v>01.04.14.</v>
      </c>
      <c r="M49" s="56" t="str">
        <f t="shared" si="3"/>
        <v>01.04.14.01.</v>
      </c>
      <c r="N49" s="56" t="s">
        <v>1245</v>
      </c>
      <c r="O49" s="56" t="s">
        <v>1263</v>
      </c>
      <c r="P49" s="62" t="s">
        <v>36</v>
      </c>
      <c r="Q49" s="56" t="str">
        <f t="shared" si="4"/>
        <v>01.04.14.01.</v>
      </c>
      <c r="R49" s="56" t="str">
        <f t="shared" si="5"/>
        <v>01.04.14.01.01.01.</v>
      </c>
      <c r="S49" s="56" t="s">
        <v>1285</v>
      </c>
      <c r="T49" s="64">
        <v>8</v>
      </c>
    </row>
    <row r="50" spans="1:20" x14ac:dyDescent="0.2">
      <c r="A50" s="56" t="str">
        <f t="shared" si="6"/>
        <v/>
      </c>
      <c r="B50" s="56"/>
      <c r="C50" s="62" t="s">
        <v>36</v>
      </c>
      <c r="D50" s="56" t="str">
        <f t="shared" si="7"/>
        <v/>
      </c>
      <c r="E50" s="56" t="str">
        <f t="shared" si="8"/>
        <v/>
      </c>
      <c r="F50" s="56"/>
      <c r="G50" s="62" t="s">
        <v>36</v>
      </c>
      <c r="H50" s="56" t="str">
        <f t="shared" si="0"/>
        <v>01.05.</v>
      </c>
      <c r="I50" s="56" t="str">
        <f t="shared" si="1"/>
        <v>01.05.08.</v>
      </c>
      <c r="J50" s="55" t="s">
        <v>1325</v>
      </c>
      <c r="K50" s="62" t="s">
        <v>36</v>
      </c>
      <c r="L50" s="56" t="str">
        <f t="shared" si="2"/>
        <v>01.04.14.</v>
      </c>
      <c r="M50" s="56" t="str">
        <f t="shared" si="3"/>
        <v>01.04.14.02.</v>
      </c>
      <c r="N50" s="56" t="s">
        <v>1246</v>
      </c>
      <c r="O50" s="56" t="s">
        <v>1264</v>
      </c>
      <c r="P50" s="62" t="s">
        <v>36</v>
      </c>
      <c r="Q50" s="56" t="str">
        <f t="shared" si="4"/>
        <v>01.04.14.02.</v>
      </c>
      <c r="R50" s="56" t="str">
        <f t="shared" si="5"/>
        <v>01.04.14.02.01.01.</v>
      </c>
      <c r="S50" s="56" t="s">
        <v>1286</v>
      </c>
      <c r="T50" s="64">
        <v>16</v>
      </c>
    </row>
    <row r="51" spans="1:20" x14ac:dyDescent="0.2">
      <c r="A51" s="56" t="str">
        <f t="shared" si="6"/>
        <v/>
      </c>
      <c r="B51" s="56"/>
      <c r="C51" s="62" t="s">
        <v>36</v>
      </c>
      <c r="D51" s="56" t="str">
        <f t="shared" si="7"/>
        <v/>
      </c>
      <c r="E51" s="56" t="str">
        <f t="shared" si="8"/>
        <v/>
      </c>
      <c r="F51" s="56"/>
      <c r="G51" s="62" t="s">
        <v>36</v>
      </c>
      <c r="H51" s="56" t="str">
        <f t="shared" si="0"/>
        <v>01.05.</v>
      </c>
      <c r="I51" s="56" t="str">
        <f t="shared" si="1"/>
        <v>01.05.09.</v>
      </c>
      <c r="J51" s="55" t="s">
        <v>1326</v>
      </c>
      <c r="K51" s="62" t="s">
        <v>36</v>
      </c>
      <c r="L51" s="56" t="str">
        <f t="shared" si="2"/>
        <v>01.04.14.</v>
      </c>
      <c r="M51" s="56" t="str">
        <f t="shared" si="3"/>
        <v>01.04.14.03.</v>
      </c>
      <c r="N51" s="56" t="s">
        <v>1247</v>
      </c>
      <c r="O51" s="56" t="s">
        <v>1265</v>
      </c>
      <c r="P51" s="62" t="s">
        <v>36</v>
      </c>
      <c r="Q51" s="56" t="str">
        <f t="shared" si="4"/>
        <v>01.04.14.03.</v>
      </c>
      <c r="R51" s="56" t="str">
        <f t="shared" si="5"/>
        <v>01.04.14.03.01.01.</v>
      </c>
      <c r="S51" s="56" t="s">
        <v>1287</v>
      </c>
      <c r="T51" s="64">
        <v>24</v>
      </c>
    </row>
    <row r="52" spans="1:20" x14ac:dyDescent="0.2">
      <c r="A52" s="56" t="str">
        <f t="shared" si="6"/>
        <v/>
      </c>
      <c r="B52" s="56"/>
      <c r="C52" s="62" t="s">
        <v>36</v>
      </c>
      <c r="D52" s="56" t="str">
        <f t="shared" si="7"/>
        <v/>
      </c>
      <c r="E52" s="56" t="str">
        <f t="shared" si="8"/>
        <v/>
      </c>
      <c r="F52" s="56"/>
      <c r="G52" s="62" t="s">
        <v>36</v>
      </c>
      <c r="H52" s="56" t="str">
        <f t="shared" si="0"/>
        <v>01.05.</v>
      </c>
      <c r="I52" s="56" t="str">
        <f t="shared" si="1"/>
        <v>01.05.10.</v>
      </c>
      <c r="J52" s="55" t="s">
        <v>2294</v>
      </c>
      <c r="K52" s="62" t="s">
        <v>36</v>
      </c>
      <c r="L52" s="56" t="str">
        <f t="shared" si="2"/>
        <v>01.04.14.</v>
      </c>
      <c r="M52" s="56" t="str">
        <f t="shared" si="3"/>
        <v>01.04.14.04.</v>
      </c>
      <c r="N52" s="56" t="s">
        <v>1248</v>
      </c>
      <c r="O52" s="56" t="s">
        <v>1266</v>
      </c>
      <c r="P52" s="62" t="s">
        <v>36</v>
      </c>
      <c r="Q52" s="56" t="str">
        <f t="shared" si="4"/>
        <v>01.04.14.04.</v>
      </c>
      <c r="R52" s="56" t="str">
        <f t="shared" si="5"/>
        <v>01.04.14.04.01.01.</v>
      </c>
      <c r="S52" s="56" t="s">
        <v>1288</v>
      </c>
      <c r="T52" s="64">
        <v>32</v>
      </c>
    </row>
    <row r="53" spans="1:20" x14ac:dyDescent="0.2">
      <c r="A53" s="56" t="str">
        <f t="shared" si="6"/>
        <v/>
      </c>
      <c r="B53" s="56"/>
      <c r="C53" s="62" t="s">
        <v>36</v>
      </c>
      <c r="D53" s="56" t="str">
        <f t="shared" si="7"/>
        <v/>
      </c>
      <c r="E53" s="56" t="str">
        <f t="shared" si="8"/>
        <v/>
      </c>
      <c r="F53" s="56"/>
      <c r="G53" s="62" t="s">
        <v>36</v>
      </c>
      <c r="H53" s="56" t="str">
        <f t="shared" si="0"/>
        <v>01.05.</v>
      </c>
      <c r="I53" s="56" t="str">
        <f t="shared" si="1"/>
        <v>01.05.11.</v>
      </c>
      <c r="J53" s="55" t="s">
        <v>2295</v>
      </c>
      <c r="K53" s="62" t="s">
        <v>36</v>
      </c>
      <c r="L53" s="56" t="str">
        <f t="shared" si="2"/>
        <v>01.04.14.</v>
      </c>
      <c r="M53" s="56" t="str">
        <f t="shared" si="3"/>
        <v>01.04.14.05.</v>
      </c>
      <c r="N53" s="56" t="s">
        <v>1249</v>
      </c>
      <c r="O53" s="56" t="s">
        <v>1267</v>
      </c>
      <c r="P53" s="62" t="s">
        <v>36</v>
      </c>
      <c r="Q53" s="56" t="str">
        <f t="shared" si="4"/>
        <v>01.04.14.05.</v>
      </c>
      <c r="R53" s="56" t="str">
        <f t="shared" si="5"/>
        <v>01.04.14.05.01.01.</v>
      </c>
      <c r="S53" s="56" t="s">
        <v>1289</v>
      </c>
      <c r="T53" s="64">
        <v>48</v>
      </c>
    </row>
    <row r="54" spans="1:20" x14ac:dyDescent="0.2">
      <c r="A54" s="56" t="str">
        <f t="shared" si="6"/>
        <v/>
      </c>
      <c r="B54" s="56"/>
      <c r="C54" s="62" t="s">
        <v>36</v>
      </c>
      <c r="D54" s="56" t="str">
        <f t="shared" si="7"/>
        <v/>
      </c>
      <c r="E54" s="56" t="str">
        <f t="shared" si="8"/>
        <v/>
      </c>
      <c r="F54" s="56"/>
      <c r="G54" s="62" t="s">
        <v>36</v>
      </c>
      <c r="H54" s="56" t="str">
        <f t="shared" si="0"/>
        <v>01.05.</v>
      </c>
      <c r="I54" s="56" t="str">
        <f t="shared" si="1"/>
        <v>01.05.12.</v>
      </c>
      <c r="J54" s="55" t="s">
        <v>2296</v>
      </c>
      <c r="K54" s="62" t="s">
        <v>36</v>
      </c>
      <c r="L54" s="56" t="str">
        <f t="shared" si="2"/>
        <v>01.04.15.</v>
      </c>
      <c r="M54" s="56" t="str">
        <f t="shared" si="3"/>
        <v>01.04.15.01.</v>
      </c>
      <c r="N54" s="56" t="s">
        <v>1250</v>
      </c>
      <c r="O54" s="56" t="s">
        <v>1268</v>
      </c>
      <c r="P54" s="62" t="s">
        <v>36</v>
      </c>
      <c r="Q54" s="56" t="str">
        <f t="shared" si="4"/>
        <v>01.04.15.01.</v>
      </c>
      <c r="R54" s="56" t="str">
        <f t="shared" si="5"/>
        <v>01.04.15.01.01.01.</v>
      </c>
      <c r="S54" s="56" t="s">
        <v>1290</v>
      </c>
      <c r="T54" s="64">
        <v>16</v>
      </c>
    </row>
    <row r="55" spans="1:20" x14ac:dyDescent="0.2">
      <c r="A55" s="56" t="str">
        <f t="shared" si="6"/>
        <v/>
      </c>
      <c r="B55" s="56"/>
      <c r="C55" s="62" t="s">
        <v>36</v>
      </c>
      <c r="D55" s="56" t="str">
        <f t="shared" si="7"/>
        <v/>
      </c>
      <c r="E55" s="56" t="str">
        <f t="shared" si="8"/>
        <v/>
      </c>
      <c r="F55" s="56"/>
      <c r="G55" s="62" t="s">
        <v>36</v>
      </c>
      <c r="H55" s="56" t="str">
        <f t="shared" si="0"/>
        <v>02.01.</v>
      </c>
      <c r="I55" s="56" t="str">
        <f t="shared" si="1"/>
        <v>02.01.01.</v>
      </c>
      <c r="J55" s="55" t="s">
        <v>2171</v>
      </c>
      <c r="K55" s="62" t="s">
        <v>36</v>
      </c>
      <c r="L55" s="56" t="str">
        <f t="shared" si="2"/>
        <v>01.04.16.</v>
      </c>
      <c r="M55" s="56" t="str">
        <f t="shared" si="3"/>
        <v>01.04.16.01.</v>
      </c>
      <c r="N55" s="56" t="s">
        <v>1251</v>
      </c>
      <c r="O55" s="56" t="s">
        <v>1269</v>
      </c>
      <c r="P55" s="62" t="s">
        <v>36</v>
      </c>
      <c r="Q55" s="56" t="str">
        <f t="shared" si="4"/>
        <v>01.04.16.01.</v>
      </c>
      <c r="R55" s="56" t="str">
        <f t="shared" si="5"/>
        <v>01.04.16.01.01.01.</v>
      </c>
      <c r="S55" s="56" t="s">
        <v>1291</v>
      </c>
      <c r="T55" s="64">
        <v>16</v>
      </c>
    </row>
    <row r="56" spans="1:20" x14ac:dyDescent="0.2">
      <c r="A56" s="56" t="str">
        <f t="shared" si="6"/>
        <v/>
      </c>
      <c r="B56" s="56"/>
      <c r="C56" s="62" t="s">
        <v>36</v>
      </c>
      <c r="D56" s="56" t="str">
        <f t="shared" si="7"/>
        <v/>
      </c>
      <c r="E56" s="56" t="str">
        <f t="shared" si="8"/>
        <v/>
      </c>
      <c r="F56" s="56"/>
      <c r="G56" s="62" t="s">
        <v>36</v>
      </c>
      <c r="H56" s="56" t="str">
        <f t="shared" si="0"/>
        <v>02.01.</v>
      </c>
      <c r="I56" s="56" t="str">
        <f t="shared" si="1"/>
        <v>02.01.03.</v>
      </c>
      <c r="J56" s="55" t="s">
        <v>371</v>
      </c>
      <c r="K56" s="62" t="s">
        <v>36</v>
      </c>
      <c r="L56" s="56" t="str">
        <f t="shared" si="2"/>
        <v>01.04.17.</v>
      </c>
      <c r="M56" s="56" t="str">
        <f t="shared" si="3"/>
        <v>01.04.17.01.</v>
      </c>
      <c r="N56" s="56" t="s">
        <v>1252</v>
      </c>
      <c r="O56" s="56" t="s">
        <v>1270</v>
      </c>
      <c r="P56" s="62" t="s">
        <v>36</v>
      </c>
      <c r="Q56" s="56" t="str">
        <f t="shared" si="4"/>
        <v>01.04.17.01.</v>
      </c>
      <c r="R56" s="56" t="str">
        <f t="shared" si="5"/>
        <v>01.04.17.01.01.01.</v>
      </c>
      <c r="S56" s="56" t="s">
        <v>1336</v>
      </c>
      <c r="T56" s="64">
        <v>8</v>
      </c>
    </row>
    <row r="57" spans="1:20" x14ac:dyDescent="0.2">
      <c r="A57" s="56" t="str">
        <f t="shared" si="6"/>
        <v/>
      </c>
      <c r="B57" s="56"/>
      <c r="C57" s="62" t="s">
        <v>36</v>
      </c>
      <c r="D57" s="56" t="str">
        <f t="shared" si="7"/>
        <v/>
      </c>
      <c r="E57" s="56" t="str">
        <f t="shared" si="8"/>
        <v/>
      </c>
      <c r="F57" s="56"/>
      <c r="G57" s="62" t="s">
        <v>36</v>
      </c>
      <c r="H57" s="56" t="str">
        <f t="shared" si="0"/>
        <v>02.01.</v>
      </c>
      <c r="I57" s="56" t="str">
        <f t="shared" si="1"/>
        <v>02.01.04.</v>
      </c>
      <c r="J57" s="55" t="s">
        <v>1143</v>
      </c>
      <c r="K57" s="62" t="s">
        <v>36</v>
      </c>
      <c r="L57" s="56" t="str">
        <f t="shared" si="2"/>
        <v>01.04.18.</v>
      </c>
      <c r="M57" s="56" t="str">
        <f t="shared" si="3"/>
        <v>01.04.18.01.</v>
      </c>
      <c r="N57" s="56" t="s">
        <v>1870</v>
      </c>
      <c r="O57" s="56" t="s">
        <v>1876</v>
      </c>
      <c r="P57" s="62" t="s">
        <v>36</v>
      </c>
      <c r="Q57" s="56" t="str">
        <f t="shared" si="4"/>
        <v>01.04.18.01.</v>
      </c>
      <c r="R57" s="56" t="str">
        <f t="shared" si="5"/>
        <v>01.04.18.01.01.01.</v>
      </c>
      <c r="S57" s="56" t="s">
        <v>1880</v>
      </c>
      <c r="T57" s="64">
        <v>24</v>
      </c>
    </row>
    <row r="58" spans="1:20" x14ac:dyDescent="0.2">
      <c r="A58" s="56" t="str">
        <f t="shared" si="6"/>
        <v/>
      </c>
      <c r="B58" s="56"/>
      <c r="C58" s="62" t="s">
        <v>36</v>
      </c>
      <c r="D58" s="56" t="str">
        <f t="shared" si="7"/>
        <v/>
      </c>
      <c r="E58" s="56" t="str">
        <f t="shared" si="8"/>
        <v/>
      </c>
      <c r="F58" s="56"/>
      <c r="G58" s="62" t="s">
        <v>36</v>
      </c>
      <c r="H58" s="56" t="str">
        <f t="shared" si="0"/>
        <v>02.01.</v>
      </c>
      <c r="I58" s="56" t="str">
        <f t="shared" si="1"/>
        <v>02.01.05.</v>
      </c>
      <c r="J58" s="55" t="s">
        <v>1144</v>
      </c>
      <c r="K58" s="62" t="s">
        <v>36</v>
      </c>
      <c r="L58" s="56" t="str">
        <f t="shared" si="2"/>
        <v>01.04.19.</v>
      </c>
      <c r="M58" s="56" t="str">
        <f t="shared" si="3"/>
        <v>01.04.19.01.</v>
      </c>
      <c r="N58" s="56" t="s">
        <v>1871</v>
      </c>
      <c r="O58" s="56" t="s">
        <v>1877</v>
      </c>
      <c r="P58" s="62" t="s">
        <v>36</v>
      </c>
      <c r="Q58" s="56" t="str">
        <f t="shared" si="4"/>
        <v>01.04.19.01.</v>
      </c>
      <c r="R58" s="56" t="str">
        <f t="shared" si="5"/>
        <v>01.04.19.01.01.01.</v>
      </c>
      <c r="S58" s="56" t="s">
        <v>1881</v>
      </c>
      <c r="T58" s="64">
        <v>4</v>
      </c>
    </row>
    <row r="59" spans="1:20" x14ac:dyDescent="0.2">
      <c r="A59" s="56" t="str">
        <f t="shared" si="6"/>
        <v/>
      </c>
      <c r="B59" s="56"/>
      <c r="C59" s="62" t="s">
        <v>36</v>
      </c>
      <c r="D59" s="56" t="str">
        <f t="shared" si="7"/>
        <v/>
      </c>
      <c r="E59" s="56" t="str">
        <f t="shared" si="8"/>
        <v/>
      </c>
      <c r="F59" s="56"/>
      <c r="G59" s="62" t="s">
        <v>36</v>
      </c>
      <c r="H59" s="56" t="str">
        <f t="shared" si="0"/>
        <v>02.01.</v>
      </c>
      <c r="I59" s="56" t="str">
        <f t="shared" si="1"/>
        <v>02.01.06.</v>
      </c>
      <c r="J59" s="55" t="s">
        <v>372</v>
      </c>
      <c r="K59" s="62" t="s">
        <v>36</v>
      </c>
      <c r="L59" s="56" t="str">
        <f t="shared" si="2"/>
        <v>01.04.20.</v>
      </c>
      <c r="M59" s="56" t="str">
        <f t="shared" si="3"/>
        <v>01.04.20.01.</v>
      </c>
      <c r="N59" s="56" t="s">
        <v>1872</v>
      </c>
      <c r="O59" s="56" t="s">
        <v>1878</v>
      </c>
      <c r="P59" s="62" t="s">
        <v>36</v>
      </c>
      <c r="Q59" s="56" t="str">
        <f t="shared" si="4"/>
        <v>01.04.20.01.</v>
      </c>
      <c r="R59" s="56" t="str">
        <f t="shared" si="5"/>
        <v>01.04.20.01.01.01.</v>
      </c>
      <c r="S59" s="56" t="s">
        <v>1882</v>
      </c>
      <c r="T59" s="64">
        <v>15</v>
      </c>
    </row>
    <row r="60" spans="1:20" x14ac:dyDescent="0.2">
      <c r="A60" s="56" t="str">
        <f t="shared" si="6"/>
        <v/>
      </c>
      <c r="B60" s="56"/>
      <c r="C60" s="62" t="s">
        <v>36</v>
      </c>
      <c r="D60" s="56" t="str">
        <f t="shared" si="7"/>
        <v/>
      </c>
      <c r="E60" s="56" t="str">
        <f t="shared" si="8"/>
        <v/>
      </c>
      <c r="F60" s="56"/>
      <c r="G60" s="62" t="s">
        <v>36</v>
      </c>
      <c r="H60" s="56" t="str">
        <f t="shared" si="0"/>
        <v>02.01.</v>
      </c>
      <c r="I60" s="56" t="str">
        <f t="shared" si="1"/>
        <v>02.01.07.</v>
      </c>
      <c r="J60" s="55" t="s">
        <v>373</v>
      </c>
      <c r="K60" s="62" t="s">
        <v>36</v>
      </c>
      <c r="L60" s="56" t="str">
        <f t="shared" si="2"/>
        <v>01.04.21.</v>
      </c>
      <c r="M60" s="56" t="str">
        <f t="shared" si="3"/>
        <v>01.04.21.01.</v>
      </c>
      <c r="N60" s="56" t="s">
        <v>1873</v>
      </c>
      <c r="O60" s="56" t="s">
        <v>2327</v>
      </c>
      <c r="P60" s="62" t="s">
        <v>36</v>
      </c>
      <c r="Q60" s="56" t="str">
        <f t="shared" si="4"/>
        <v>01.04.21.01.</v>
      </c>
      <c r="R60" s="56" t="str">
        <f t="shared" si="5"/>
        <v>01.04.21.01.01.01.</v>
      </c>
      <c r="S60" s="56" t="s">
        <v>1883</v>
      </c>
      <c r="T60" s="64">
        <v>20</v>
      </c>
    </row>
    <row r="61" spans="1:20" x14ac:dyDescent="0.2">
      <c r="A61" s="56" t="str">
        <f t="shared" si="6"/>
        <v/>
      </c>
      <c r="B61" s="56"/>
      <c r="C61" s="62" t="s">
        <v>36</v>
      </c>
      <c r="D61" s="56" t="str">
        <f t="shared" si="7"/>
        <v/>
      </c>
      <c r="E61" s="56" t="str">
        <f t="shared" si="8"/>
        <v/>
      </c>
      <c r="F61" s="56"/>
      <c r="G61" s="62" t="s">
        <v>36</v>
      </c>
      <c r="H61" s="56" t="str">
        <f t="shared" si="0"/>
        <v>02.01.</v>
      </c>
      <c r="I61" s="56" t="str">
        <f t="shared" si="1"/>
        <v>02.01.08.</v>
      </c>
      <c r="J61" s="55" t="s">
        <v>374</v>
      </c>
      <c r="K61" s="62" t="s">
        <v>36</v>
      </c>
      <c r="L61" s="56" t="str">
        <f t="shared" si="2"/>
        <v>01.04.22.</v>
      </c>
      <c r="M61" s="56" t="str">
        <f t="shared" si="3"/>
        <v>01.04.22.01.</v>
      </c>
      <c r="N61" s="56" t="s">
        <v>1874</v>
      </c>
      <c r="O61" s="56" t="s">
        <v>1879</v>
      </c>
      <c r="P61" s="62" t="s">
        <v>36</v>
      </c>
      <c r="Q61" s="56" t="str">
        <f t="shared" si="4"/>
        <v>01.04.22.01.</v>
      </c>
      <c r="R61" s="56" t="str">
        <f t="shared" si="5"/>
        <v>01.04.22.01.01.01.</v>
      </c>
      <c r="S61" s="56" t="s">
        <v>1884</v>
      </c>
      <c r="T61" s="64">
        <v>10</v>
      </c>
    </row>
    <row r="62" spans="1:20" x14ac:dyDescent="0.2">
      <c r="A62" s="56" t="str">
        <f t="shared" si="6"/>
        <v/>
      </c>
      <c r="B62" s="56"/>
      <c r="C62" s="62" t="s">
        <v>36</v>
      </c>
      <c r="D62" s="56" t="str">
        <f t="shared" si="7"/>
        <v/>
      </c>
      <c r="E62" s="56" t="str">
        <f t="shared" si="8"/>
        <v/>
      </c>
      <c r="F62" s="56"/>
      <c r="G62" s="62" t="s">
        <v>36</v>
      </c>
      <c r="H62" s="56" t="str">
        <f t="shared" si="0"/>
        <v>02.01.</v>
      </c>
      <c r="I62" s="56" t="str">
        <f t="shared" si="1"/>
        <v>02.01.09.</v>
      </c>
      <c r="J62" s="55" t="s">
        <v>375</v>
      </c>
      <c r="K62" s="62" t="s">
        <v>36</v>
      </c>
      <c r="L62" s="56" t="str">
        <f t="shared" si="2"/>
        <v>01.04.23.</v>
      </c>
      <c r="M62" s="56" t="str">
        <f t="shared" si="3"/>
        <v>01.04.23.01.</v>
      </c>
      <c r="N62" s="56" t="s">
        <v>1875</v>
      </c>
      <c r="O62" s="56" t="s">
        <v>2328</v>
      </c>
      <c r="P62" s="62" t="s">
        <v>36</v>
      </c>
      <c r="Q62" s="56" t="str">
        <f t="shared" si="4"/>
        <v>01.04.23.01.</v>
      </c>
      <c r="R62" s="56" t="str">
        <f t="shared" si="5"/>
        <v>01.04.23.01.01.01.</v>
      </c>
      <c r="S62" s="56" t="s">
        <v>1885</v>
      </c>
      <c r="T62" s="64">
        <v>20</v>
      </c>
    </row>
    <row r="63" spans="1:20" x14ac:dyDescent="0.2">
      <c r="A63" s="56" t="str">
        <f t="shared" si="6"/>
        <v/>
      </c>
      <c r="B63" s="56"/>
      <c r="C63" s="62" t="s">
        <v>36</v>
      </c>
      <c r="D63" s="56" t="str">
        <f t="shared" si="7"/>
        <v/>
      </c>
      <c r="E63" s="56" t="str">
        <f t="shared" si="8"/>
        <v/>
      </c>
      <c r="F63" s="56"/>
      <c r="G63" s="62" t="s">
        <v>36</v>
      </c>
      <c r="H63" s="56" t="str">
        <f t="shared" si="0"/>
        <v>02.01.</v>
      </c>
      <c r="I63" s="56" t="str">
        <f t="shared" si="1"/>
        <v>02.01.10.</v>
      </c>
      <c r="J63" s="55" t="s">
        <v>1145</v>
      </c>
      <c r="K63" s="62" t="s">
        <v>36</v>
      </c>
      <c r="L63" s="56" t="str">
        <f t="shared" si="2"/>
        <v>01.05.01.</v>
      </c>
      <c r="M63" s="56" t="str">
        <f t="shared" si="3"/>
        <v>01.05.01.01.</v>
      </c>
      <c r="N63" s="56" t="s">
        <v>1328</v>
      </c>
      <c r="O63" s="56" t="s">
        <v>1327</v>
      </c>
      <c r="P63" s="62" t="s">
        <v>36</v>
      </c>
      <c r="Q63" s="56" t="str">
        <f t="shared" si="4"/>
        <v>01.05.01.01.</v>
      </c>
      <c r="R63" s="56" t="str">
        <f t="shared" si="5"/>
        <v>01.05.01.01.01.01.</v>
      </c>
      <c r="S63" s="56" t="s">
        <v>1347</v>
      </c>
      <c r="T63" s="64">
        <v>30</v>
      </c>
    </row>
    <row r="64" spans="1:20" x14ac:dyDescent="0.2">
      <c r="A64" s="56" t="str">
        <f t="shared" si="6"/>
        <v/>
      </c>
      <c r="B64" s="56"/>
      <c r="C64" s="62" t="s">
        <v>36</v>
      </c>
      <c r="D64" s="56" t="str">
        <f t="shared" si="7"/>
        <v/>
      </c>
      <c r="E64" s="56" t="str">
        <f t="shared" si="8"/>
        <v/>
      </c>
      <c r="F64" s="56"/>
      <c r="G64" s="62" t="s">
        <v>36</v>
      </c>
      <c r="H64" s="56" t="str">
        <f t="shared" si="0"/>
        <v>02.01.</v>
      </c>
      <c r="I64" s="56" t="str">
        <f t="shared" si="1"/>
        <v>02.01.11.</v>
      </c>
      <c r="J64" s="55" t="s">
        <v>376</v>
      </c>
      <c r="K64" s="62" t="s">
        <v>36</v>
      </c>
      <c r="L64" s="56" t="str">
        <f t="shared" si="2"/>
        <v>01.05.02.</v>
      </c>
      <c r="M64" s="56" t="str">
        <f t="shared" si="3"/>
        <v>01.05.02.01.</v>
      </c>
      <c r="N64" s="56" t="s">
        <v>1329</v>
      </c>
      <c r="O64" s="56" t="s">
        <v>1348</v>
      </c>
      <c r="P64" s="62" t="s">
        <v>36</v>
      </c>
      <c r="Q64" s="56" t="str">
        <f t="shared" si="4"/>
        <v>01.05.02.01.</v>
      </c>
      <c r="R64" s="56" t="str">
        <f t="shared" si="5"/>
        <v>01.05.02.01.01.01.</v>
      </c>
      <c r="S64" s="56" t="s">
        <v>1349</v>
      </c>
      <c r="T64" s="64">
        <v>22</v>
      </c>
    </row>
    <row r="65" spans="1:20" x14ac:dyDescent="0.2">
      <c r="A65" s="56" t="str">
        <f t="shared" si="6"/>
        <v/>
      </c>
      <c r="B65" s="56"/>
      <c r="C65" s="62" t="s">
        <v>36</v>
      </c>
      <c r="D65" s="56" t="str">
        <f t="shared" si="7"/>
        <v/>
      </c>
      <c r="E65" s="56" t="str">
        <f t="shared" si="8"/>
        <v/>
      </c>
      <c r="F65" s="56"/>
      <c r="G65" s="62" t="s">
        <v>36</v>
      </c>
      <c r="H65" s="56" t="str">
        <f t="shared" si="0"/>
        <v>02.01.</v>
      </c>
      <c r="I65" s="56" t="str">
        <f t="shared" si="1"/>
        <v>02.01.12.</v>
      </c>
      <c r="J65" s="55" t="s">
        <v>377</v>
      </c>
      <c r="K65" s="62" t="s">
        <v>36</v>
      </c>
      <c r="L65" s="56" t="str">
        <f t="shared" si="2"/>
        <v>01.05.03.</v>
      </c>
      <c r="M65" s="56" t="str">
        <f t="shared" si="3"/>
        <v>01.05.03.01.</v>
      </c>
      <c r="N65" s="56" t="s">
        <v>1331</v>
      </c>
      <c r="O65" s="56" t="s">
        <v>1330</v>
      </c>
      <c r="P65" s="62" t="s">
        <v>36</v>
      </c>
      <c r="Q65" s="56" t="str">
        <f t="shared" si="4"/>
        <v>01.05.03.01.</v>
      </c>
      <c r="R65" s="56" t="str">
        <f t="shared" si="5"/>
        <v>01.05.03.01.01.01.</v>
      </c>
      <c r="S65" s="56" t="s">
        <v>1337</v>
      </c>
      <c r="T65" s="64">
        <v>10</v>
      </c>
    </row>
    <row r="66" spans="1:20" x14ac:dyDescent="0.2">
      <c r="A66" s="56" t="str">
        <f t="shared" si="6"/>
        <v/>
      </c>
      <c r="B66" s="56"/>
      <c r="C66" s="62" t="s">
        <v>36</v>
      </c>
      <c r="D66" s="56" t="str">
        <f t="shared" si="7"/>
        <v/>
      </c>
      <c r="E66" s="56" t="str">
        <f t="shared" si="8"/>
        <v/>
      </c>
      <c r="F66" s="56"/>
      <c r="G66" s="62" t="s">
        <v>36</v>
      </c>
      <c r="H66" s="56" t="str">
        <f t="shared" si="0"/>
        <v>03.01.</v>
      </c>
      <c r="I66" s="56" t="str">
        <f t="shared" si="1"/>
        <v>03.01.01.</v>
      </c>
      <c r="J66" s="55" t="s">
        <v>378</v>
      </c>
      <c r="K66" s="62" t="s">
        <v>36</v>
      </c>
      <c r="L66" s="56" t="str">
        <f t="shared" si="2"/>
        <v>01.05.03.</v>
      </c>
      <c r="M66" s="56" t="str">
        <f t="shared" si="3"/>
        <v>01.05.03.02.</v>
      </c>
      <c r="N66" s="56" t="s">
        <v>1332</v>
      </c>
      <c r="O66" s="56" t="s">
        <v>1334</v>
      </c>
      <c r="P66" s="62" t="s">
        <v>36</v>
      </c>
      <c r="Q66" s="56" t="str">
        <f t="shared" si="4"/>
        <v>01.05.03.02.</v>
      </c>
      <c r="R66" s="56" t="str">
        <f t="shared" si="5"/>
        <v>01.05.03.02.01.01.</v>
      </c>
      <c r="S66" s="56" t="s">
        <v>1350</v>
      </c>
      <c r="T66" s="64">
        <v>50</v>
      </c>
    </row>
    <row r="67" spans="1:20" x14ac:dyDescent="0.2">
      <c r="A67" s="56" t="str">
        <f t="shared" ref="A67:A130" si="9">IF(NOT(ISBLANK($B67)),LEFT($B67,3),"")</f>
        <v/>
      </c>
      <c r="B67" s="56"/>
      <c r="C67" s="62" t="s">
        <v>36</v>
      </c>
      <c r="D67" s="56" t="str">
        <f t="shared" si="7"/>
        <v/>
      </c>
      <c r="E67" s="56" t="str">
        <f t="shared" si="8"/>
        <v/>
      </c>
      <c r="F67" s="56"/>
      <c r="G67" s="62" t="s">
        <v>36</v>
      </c>
      <c r="H67" s="56" t="str">
        <f t="shared" si="0"/>
        <v>03.01.</v>
      </c>
      <c r="I67" s="56" t="str">
        <f t="shared" si="1"/>
        <v>03.01.02.</v>
      </c>
      <c r="J67" s="55" t="s">
        <v>379</v>
      </c>
      <c r="K67" s="62" t="s">
        <v>36</v>
      </c>
      <c r="L67" s="56" t="str">
        <f t="shared" si="2"/>
        <v>01.05.03.</v>
      </c>
      <c r="M67" s="56" t="str">
        <f t="shared" si="3"/>
        <v>01.05.03.03.</v>
      </c>
      <c r="N67" s="56" t="s">
        <v>1333</v>
      </c>
      <c r="O67" s="56" t="s">
        <v>1335</v>
      </c>
      <c r="P67" s="62" t="s">
        <v>36</v>
      </c>
      <c r="Q67" s="56" t="str">
        <f t="shared" si="4"/>
        <v>01.05.03.03.</v>
      </c>
      <c r="R67" s="56" t="str">
        <f t="shared" si="5"/>
        <v>01.05.03.03.01.01.</v>
      </c>
      <c r="S67" s="56" t="s">
        <v>1351</v>
      </c>
      <c r="T67" s="64">
        <v>100</v>
      </c>
    </row>
    <row r="68" spans="1:20" x14ac:dyDescent="0.2">
      <c r="A68" s="56" t="str">
        <f t="shared" si="9"/>
        <v/>
      </c>
      <c r="B68" s="56"/>
      <c r="C68" s="62" t="s">
        <v>36</v>
      </c>
      <c r="D68" s="56" t="str">
        <f t="shared" si="7"/>
        <v/>
      </c>
      <c r="E68" s="56" t="str">
        <f t="shared" si="8"/>
        <v/>
      </c>
      <c r="F68" s="56"/>
      <c r="G68" s="62" t="s">
        <v>36</v>
      </c>
      <c r="H68" s="56" t="str">
        <f t="shared" si="0"/>
        <v>04.01.</v>
      </c>
      <c r="I68" s="56" t="str">
        <f t="shared" si="1"/>
        <v>04.01.01.</v>
      </c>
      <c r="J68" s="55" t="s">
        <v>380</v>
      </c>
      <c r="K68" s="62" t="s">
        <v>36</v>
      </c>
      <c r="L68" s="56" t="str">
        <f t="shared" si="2"/>
        <v>01.05.04.</v>
      </c>
      <c r="M68" s="56" t="str">
        <f t="shared" si="3"/>
        <v>01.05.04.01.</v>
      </c>
      <c r="N68" s="56" t="s">
        <v>1339</v>
      </c>
      <c r="O68" s="56" t="s">
        <v>1338</v>
      </c>
      <c r="P68" s="62" t="s">
        <v>36</v>
      </c>
      <c r="Q68" s="56" t="str">
        <f t="shared" si="4"/>
        <v>01.05.04.01.</v>
      </c>
      <c r="R68" s="56" t="str">
        <f t="shared" si="5"/>
        <v>01.05.04.01.01.01.</v>
      </c>
      <c r="S68" s="56" t="s">
        <v>1352</v>
      </c>
      <c r="T68" s="64">
        <v>20</v>
      </c>
    </row>
    <row r="69" spans="1:20" x14ac:dyDescent="0.2">
      <c r="A69" s="56" t="str">
        <f t="shared" si="9"/>
        <v/>
      </c>
      <c r="B69" s="56"/>
      <c r="C69" s="62" t="s">
        <v>36</v>
      </c>
      <c r="D69" s="56" t="str">
        <f t="shared" si="7"/>
        <v/>
      </c>
      <c r="E69" s="56" t="str">
        <f t="shared" si="8"/>
        <v/>
      </c>
      <c r="F69" s="56"/>
      <c r="G69" s="62" t="s">
        <v>36</v>
      </c>
      <c r="H69" s="56" t="str">
        <f t="shared" si="0"/>
        <v>04.01.</v>
      </c>
      <c r="I69" s="56" t="str">
        <f t="shared" si="1"/>
        <v>04.01.02.</v>
      </c>
      <c r="J69" s="55" t="s">
        <v>381</v>
      </c>
      <c r="K69" s="62" t="s">
        <v>36</v>
      </c>
      <c r="L69" s="56" t="str">
        <f t="shared" si="2"/>
        <v>01.05.05.</v>
      </c>
      <c r="M69" s="56" t="str">
        <f t="shared" si="3"/>
        <v>01.05.05.01.</v>
      </c>
      <c r="N69" s="56" t="s">
        <v>1341</v>
      </c>
      <c r="O69" s="56" t="s">
        <v>1340</v>
      </c>
      <c r="P69" s="62" t="s">
        <v>36</v>
      </c>
      <c r="Q69" s="56" t="str">
        <f t="shared" si="4"/>
        <v>01.05.05.01.</v>
      </c>
      <c r="R69" s="56" t="str">
        <f t="shared" si="5"/>
        <v>01.05.05.01.01.01.</v>
      </c>
      <c r="S69" s="56" t="s">
        <v>1353</v>
      </c>
      <c r="T69" s="64">
        <v>5</v>
      </c>
    </row>
    <row r="70" spans="1:20" x14ac:dyDescent="0.2">
      <c r="A70" s="56" t="str">
        <f t="shared" si="9"/>
        <v/>
      </c>
      <c r="B70" s="56"/>
      <c r="C70" s="62" t="s">
        <v>36</v>
      </c>
      <c r="D70" s="56" t="str">
        <f t="shared" si="7"/>
        <v/>
      </c>
      <c r="E70" s="56" t="str">
        <f t="shared" si="8"/>
        <v/>
      </c>
      <c r="F70" s="56"/>
      <c r="G70" s="62" t="s">
        <v>36</v>
      </c>
      <c r="H70" s="56" t="str">
        <f t="shared" si="0"/>
        <v>04.01.</v>
      </c>
      <c r="I70" s="56" t="str">
        <f t="shared" si="1"/>
        <v>04.01.03.</v>
      </c>
      <c r="J70" s="55" t="s">
        <v>382</v>
      </c>
      <c r="K70" s="62" t="s">
        <v>36</v>
      </c>
      <c r="L70" s="56" t="str">
        <f t="shared" si="2"/>
        <v>01.05.06.</v>
      </c>
      <c r="M70" s="56" t="str">
        <f t="shared" si="3"/>
        <v>01.05.06.01.</v>
      </c>
      <c r="N70" s="56" t="s">
        <v>1342</v>
      </c>
      <c r="O70" s="56" t="s">
        <v>2331</v>
      </c>
      <c r="P70" s="62" t="s">
        <v>36</v>
      </c>
      <c r="Q70" s="56" t="str">
        <f t="shared" si="4"/>
        <v>01.05.06.01.</v>
      </c>
      <c r="R70" s="56" t="str">
        <f t="shared" si="5"/>
        <v>01.05.06.01.01.01.</v>
      </c>
      <c r="S70" s="56" t="s">
        <v>1354</v>
      </c>
      <c r="T70" s="64">
        <v>40</v>
      </c>
    </row>
    <row r="71" spans="1:20" x14ac:dyDescent="0.2">
      <c r="A71" s="56" t="str">
        <f t="shared" si="9"/>
        <v/>
      </c>
      <c r="B71" s="56"/>
      <c r="C71" s="62" t="s">
        <v>36</v>
      </c>
      <c r="D71" s="56" t="str">
        <f t="shared" si="7"/>
        <v/>
      </c>
      <c r="E71" s="56" t="str">
        <f t="shared" si="8"/>
        <v/>
      </c>
      <c r="F71" s="56"/>
      <c r="G71" s="62" t="s">
        <v>36</v>
      </c>
      <c r="H71" s="56" t="str">
        <f t="shared" si="0"/>
        <v>04.01.</v>
      </c>
      <c r="I71" s="56" t="str">
        <f t="shared" si="1"/>
        <v>04.01.04.</v>
      </c>
      <c r="J71" s="55" t="s">
        <v>383</v>
      </c>
      <c r="K71" s="62" t="s">
        <v>36</v>
      </c>
      <c r="L71" s="56" t="str">
        <f t="shared" si="2"/>
        <v>01.05.07.</v>
      </c>
      <c r="M71" s="56" t="str">
        <f t="shared" si="3"/>
        <v>01.05.07.01.</v>
      </c>
      <c r="N71" s="56" t="s">
        <v>1343</v>
      </c>
      <c r="O71" s="56" t="s">
        <v>2332</v>
      </c>
      <c r="P71" s="62" t="s">
        <v>36</v>
      </c>
      <c r="Q71" s="56" t="str">
        <f t="shared" si="4"/>
        <v>01.05.07.01.</v>
      </c>
      <c r="R71" s="56" t="str">
        <f t="shared" si="5"/>
        <v>01.05.07.01.01.01.</v>
      </c>
      <c r="S71" s="56" t="s">
        <v>1355</v>
      </c>
      <c r="T71" s="64">
        <v>15</v>
      </c>
    </row>
    <row r="72" spans="1:20" x14ac:dyDescent="0.2">
      <c r="A72" s="56" t="str">
        <f t="shared" si="9"/>
        <v/>
      </c>
      <c r="B72" s="56"/>
      <c r="C72" s="62" t="s">
        <v>36</v>
      </c>
      <c r="D72" s="56" t="str">
        <f t="shared" si="7"/>
        <v/>
      </c>
      <c r="E72" s="56" t="str">
        <f t="shared" si="8"/>
        <v/>
      </c>
      <c r="F72" s="56"/>
      <c r="G72" s="62" t="s">
        <v>36</v>
      </c>
      <c r="H72" s="56" t="str">
        <f t="shared" si="0"/>
        <v>04.02.</v>
      </c>
      <c r="I72" s="56" t="str">
        <f t="shared" si="1"/>
        <v>04.02.01.</v>
      </c>
      <c r="J72" s="55" t="s">
        <v>384</v>
      </c>
      <c r="K72" s="62" t="s">
        <v>36</v>
      </c>
      <c r="L72" s="56" t="str">
        <f t="shared" si="2"/>
        <v>01.05.08.</v>
      </c>
      <c r="M72" s="56" t="str">
        <f t="shared" si="3"/>
        <v>01.05.08.01.</v>
      </c>
      <c r="N72" s="56" t="s">
        <v>1345</v>
      </c>
      <c r="O72" s="56" t="s">
        <v>1344</v>
      </c>
      <c r="P72" s="62" t="s">
        <v>36</v>
      </c>
      <c r="Q72" s="56" t="str">
        <f t="shared" ref="Q72:Q87" si="10">IF(NOT(ISBLANK($S72)),LEFT($S72,12),"")</f>
        <v>01.05.08.01.</v>
      </c>
      <c r="R72" s="56" t="str">
        <f t="shared" si="5"/>
        <v>01.05.08.01.01.01.</v>
      </c>
      <c r="S72" s="56" t="s">
        <v>1356</v>
      </c>
      <c r="T72" s="64">
        <v>25</v>
      </c>
    </row>
    <row r="73" spans="1:20" x14ac:dyDescent="0.2">
      <c r="A73" s="56" t="str">
        <f t="shared" si="9"/>
        <v/>
      </c>
      <c r="B73" s="56"/>
      <c r="C73" s="62" t="s">
        <v>36</v>
      </c>
      <c r="D73" s="56" t="str">
        <f t="shared" si="7"/>
        <v/>
      </c>
      <c r="E73" s="56" t="str">
        <f t="shared" si="8"/>
        <v/>
      </c>
      <c r="F73" s="56"/>
      <c r="G73" s="62" t="s">
        <v>36</v>
      </c>
      <c r="H73" s="56" t="str">
        <f t="shared" si="0"/>
        <v>04.02.</v>
      </c>
      <c r="I73" s="56" t="str">
        <f t="shared" si="1"/>
        <v>04.02.02.</v>
      </c>
      <c r="J73" s="55" t="s">
        <v>385</v>
      </c>
      <c r="K73" s="62" t="s">
        <v>36</v>
      </c>
      <c r="L73" s="56" t="str">
        <f t="shared" si="2"/>
        <v>01.05.09.</v>
      </c>
      <c r="M73" s="56" t="str">
        <f t="shared" si="3"/>
        <v>01.05.09.01.</v>
      </c>
      <c r="N73" s="56" t="s">
        <v>1346</v>
      </c>
      <c r="O73" s="56" t="s">
        <v>1357</v>
      </c>
      <c r="P73" s="62" t="s">
        <v>36</v>
      </c>
      <c r="Q73" s="56" t="str">
        <f t="shared" si="10"/>
        <v>01.05.09.01.</v>
      </c>
      <c r="R73" s="56" t="str">
        <f t="shared" si="5"/>
        <v>01.05.09.01.01.01.</v>
      </c>
      <c r="S73" s="56" t="s">
        <v>1358</v>
      </c>
      <c r="T73" s="64">
        <v>3</v>
      </c>
    </row>
    <row r="74" spans="1:20" x14ac:dyDescent="0.2">
      <c r="A74" s="56" t="str">
        <f t="shared" si="9"/>
        <v/>
      </c>
      <c r="B74" s="56"/>
      <c r="C74" s="62" t="s">
        <v>36</v>
      </c>
      <c r="D74" s="56" t="str">
        <f t="shared" si="7"/>
        <v/>
      </c>
      <c r="E74" s="56" t="str">
        <f t="shared" si="8"/>
        <v/>
      </c>
      <c r="F74" s="56"/>
      <c r="G74" s="62" t="s">
        <v>36</v>
      </c>
      <c r="H74" s="56" t="str">
        <f t="shared" si="0"/>
        <v>04.03.</v>
      </c>
      <c r="I74" s="56" t="str">
        <f t="shared" si="1"/>
        <v>04.03.01.</v>
      </c>
      <c r="J74" s="55" t="s">
        <v>2336</v>
      </c>
      <c r="K74" s="62" t="s">
        <v>36</v>
      </c>
      <c r="L74" s="56" t="str">
        <f t="shared" ref="L74:L87" si="11">IF(NOT(ISBLANK($N74)),LEFT($N74,9),"")</f>
        <v>01.05.10.</v>
      </c>
      <c r="M74" s="56" t="str">
        <f t="shared" ref="M74:M87" si="12">IF(NOT(ISBLANK($N74)),LEFT($N74,12),"")</f>
        <v>01.05.10.01.</v>
      </c>
      <c r="N74" s="56" t="s">
        <v>2297</v>
      </c>
      <c r="O74" s="56" t="s">
        <v>2301</v>
      </c>
      <c r="P74" s="62" t="s">
        <v>36</v>
      </c>
      <c r="Q74" s="56" t="str">
        <f t="shared" si="10"/>
        <v>01.05.10.01.</v>
      </c>
      <c r="R74" s="56" t="str">
        <f t="shared" ref="R74:R87" si="13">IF(NOT(ISBLANK($S74)),LEFT($S74,18),"")</f>
        <v>01.05.10.01.01.01.</v>
      </c>
      <c r="S74" s="56" t="s">
        <v>2303</v>
      </c>
      <c r="T74" s="64">
        <v>10</v>
      </c>
    </row>
    <row r="75" spans="1:20" x14ac:dyDescent="0.2">
      <c r="A75" s="56" t="str">
        <f t="shared" si="9"/>
        <v/>
      </c>
      <c r="B75" s="56"/>
      <c r="C75" s="62" t="s">
        <v>36</v>
      </c>
      <c r="D75" s="56" t="str">
        <f t="shared" si="7"/>
        <v/>
      </c>
      <c r="E75" s="56" t="str">
        <f t="shared" si="8"/>
        <v/>
      </c>
      <c r="F75" s="56"/>
      <c r="G75" s="62" t="s">
        <v>36</v>
      </c>
      <c r="H75" s="56" t="str">
        <f t="shared" si="0"/>
        <v>04.04.</v>
      </c>
      <c r="I75" s="56" t="str">
        <f t="shared" si="1"/>
        <v>04.04.01.</v>
      </c>
      <c r="J75" s="55" t="s">
        <v>2337</v>
      </c>
      <c r="K75" s="62" t="s">
        <v>36</v>
      </c>
      <c r="L75" s="56" t="str">
        <f t="shared" si="11"/>
        <v>01.05.11.</v>
      </c>
      <c r="M75" s="56" t="str">
        <f t="shared" si="12"/>
        <v>01.05.11.01.</v>
      </c>
      <c r="N75" s="56" t="s">
        <v>2298</v>
      </c>
      <c r="O75" s="56" t="s">
        <v>2300</v>
      </c>
      <c r="P75" s="62" t="s">
        <v>36</v>
      </c>
      <c r="Q75" s="56" t="str">
        <f t="shared" si="10"/>
        <v>01.05.11.01.</v>
      </c>
      <c r="R75" s="56" t="str">
        <f t="shared" si="13"/>
        <v>01.05.11.01.01.01.</v>
      </c>
      <c r="S75" s="56" t="s">
        <v>2304</v>
      </c>
      <c r="T75" s="64">
        <v>15</v>
      </c>
    </row>
    <row r="76" spans="1:20" x14ac:dyDescent="0.2">
      <c r="A76" s="56" t="str">
        <f t="shared" si="9"/>
        <v/>
      </c>
      <c r="B76" s="56"/>
      <c r="C76" s="62" t="s">
        <v>36</v>
      </c>
      <c r="D76" s="56" t="str">
        <f t="shared" si="7"/>
        <v/>
      </c>
      <c r="E76" s="56" t="str">
        <f t="shared" si="8"/>
        <v/>
      </c>
      <c r="F76" s="56"/>
      <c r="G76" s="62" t="s">
        <v>36</v>
      </c>
      <c r="H76" s="56" t="str">
        <f t="shared" ref="H76:H150" si="14">IF(NOT(ISBLANK($J76)),LEFT($J76,6),"")</f>
        <v>04.05.</v>
      </c>
      <c r="I76" s="56" t="str">
        <f t="shared" ref="I76:I150" si="15">IF(NOT(ISBLANK($J76)),LEFT($J76,9),"")</f>
        <v>04.05.01.</v>
      </c>
      <c r="J76" s="55" t="s">
        <v>386</v>
      </c>
      <c r="K76" s="62" t="s">
        <v>36</v>
      </c>
      <c r="L76" s="56" t="str">
        <f t="shared" si="11"/>
        <v>01.05.12.</v>
      </c>
      <c r="M76" s="56" t="str">
        <f t="shared" si="12"/>
        <v>01.05.12.01.</v>
      </c>
      <c r="N76" s="56" t="s">
        <v>2299</v>
      </c>
      <c r="O76" s="56" t="s">
        <v>2302</v>
      </c>
      <c r="P76" s="62" t="s">
        <v>36</v>
      </c>
      <c r="Q76" s="56" t="str">
        <f t="shared" si="10"/>
        <v>01.05.12.01.</v>
      </c>
      <c r="R76" s="56" t="str">
        <f t="shared" si="13"/>
        <v>01.05.12.01.01.01.</v>
      </c>
      <c r="S76" s="56" t="s">
        <v>2305</v>
      </c>
      <c r="T76" s="64">
        <v>5</v>
      </c>
    </row>
    <row r="77" spans="1:20" x14ac:dyDescent="0.2">
      <c r="A77" s="56" t="str">
        <f t="shared" si="9"/>
        <v/>
      </c>
      <c r="B77" s="56"/>
      <c r="C77" s="62" t="s">
        <v>36</v>
      </c>
      <c r="D77" s="56" t="str">
        <f t="shared" si="7"/>
        <v/>
      </c>
      <c r="E77" s="56" t="str">
        <f t="shared" si="8"/>
        <v/>
      </c>
      <c r="F77" s="56"/>
      <c r="G77" s="62" t="s">
        <v>36</v>
      </c>
      <c r="H77" s="56" t="str">
        <f t="shared" si="14"/>
        <v>04.05.</v>
      </c>
      <c r="I77" s="56" t="str">
        <f t="shared" si="15"/>
        <v>04.05.02.</v>
      </c>
      <c r="J77" s="55" t="s">
        <v>387</v>
      </c>
      <c r="K77" s="62" t="s">
        <v>36</v>
      </c>
      <c r="L77" s="56" t="str">
        <f t="shared" si="11"/>
        <v>02.01.01.</v>
      </c>
      <c r="M77" s="56" t="str">
        <f t="shared" si="12"/>
        <v>02.01.01.01.</v>
      </c>
      <c r="N77" s="56" t="s">
        <v>2173</v>
      </c>
      <c r="O77" s="56" t="s">
        <v>2172</v>
      </c>
      <c r="P77" s="62" t="s">
        <v>36</v>
      </c>
      <c r="Q77" s="56" t="str">
        <f t="shared" si="10"/>
        <v>02.01.01.01.</v>
      </c>
      <c r="R77" s="56" t="str">
        <f t="shared" si="13"/>
        <v>02.01.01.01.01.01.</v>
      </c>
      <c r="S77" s="56" t="s">
        <v>2174</v>
      </c>
      <c r="T77" s="64">
        <v>24</v>
      </c>
    </row>
    <row r="78" spans="1:20" x14ac:dyDescent="0.2">
      <c r="A78" s="56" t="str">
        <f t="shared" si="9"/>
        <v/>
      </c>
      <c r="B78" s="56"/>
      <c r="C78" s="62" t="s">
        <v>36</v>
      </c>
      <c r="D78" s="56" t="str">
        <f t="shared" si="7"/>
        <v/>
      </c>
      <c r="E78" s="56" t="str">
        <f t="shared" si="8"/>
        <v/>
      </c>
      <c r="F78" s="56"/>
      <c r="G78" s="62" t="s">
        <v>36</v>
      </c>
      <c r="H78" s="56" t="str">
        <f t="shared" si="14"/>
        <v>04.06.</v>
      </c>
      <c r="I78" s="56" t="str">
        <f t="shared" si="15"/>
        <v>04.06.01.</v>
      </c>
      <c r="J78" s="55" t="s">
        <v>388</v>
      </c>
      <c r="K78" s="62" t="s">
        <v>36</v>
      </c>
      <c r="L78" s="56" t="str">
        <f t="shared" si="11"/>
        <v>02.01.03.</v>
      </c>
      <c r="M78" s="56" t="str">
        <f t="shared" si="12"/>
        <v>02.01.03.01.</v>
      </c>
      <c r="N78" s="56" t="s">
        <v>567</v>
      </c>
      <c r="O78" s="56" t="s">
        <v>568</v>
      </c>
      <c r="P78" s="62" t="s">
        <v>36</v>
      </c>
      <c r="Q78" s="56" t="str">
        <f t="shared" si="10"/>
        <v>02.01.01.03.</v>
      </c>
      <c r="R78" s="56" t="str">
        <f t="shared" si="13"/>
        <v>02.01.01.03.01.01.</v>
      </c>
      <c r="S78" s="56" t="s">
        <v>573</v>
      </c>
      <c r="T78" s="64">
        <v>4</v>
      </c>
    </row>
    <row r="79" spans="1:20" x14ac:dyDescent="0.2">
      <c r="A79" s="56" t="str">
        <f t="shared" si="9"/>
        <v/>
      </c>
      <c r="B79" s="56"/>
      <c r="C79" s="62" t="s">
        <v>36</v>
      </c>
      <c r="D79" s="56" t="str">
        <f t="shared" si="7"/>
        <v/>
      </c>
      <c r="E79" s="56" t="str">
        <f t="shared" si="8"/>
        <v/>
      </c>
      <c r="F79" s="56"/>
      <c r="G79" s="62" t="s">
        <v>36</v>
      </c>
      <c r="H79" s="56" t="str">
        <f t="shared" si="14"/>
        <v>04.06.</v>
      </c>
      <c r="I79" s="56" t="str">
        <f t="shared" si="15"/>
        <v>04.06.02.</v>
      </c>
      <c r="J79" s="55" t="s">
        <v>389</v>
      </c>
      <c r="K79" s="62" t="s">
        <v>36</v>
      </c>
      <c r="L79" s="56" t="str">
        <f t="shared" si="11"/>
        <v>02.01.04.</v>
      </c>
      <c r="M79" s="56" t="str">
        <f t="shared" si="12"/>
        <v>02.01.04.01.</v>
      </c>
      <c r="N79" s="56" t="s">
        <v>56</v>
      </c>
      <c r="O79" s="56" t="s">
        <v>569</v>
      </c>
      <c r="P79" s="62" t="s">
        <v>36</v>
      </c>
      <c r="Q79" s="56" t="str">
        <f t="shared" si="10"/>
        <v>02.01.01.03.</v>
      </c>
      <c r="R79" s="56" t="str">
        <f t="shared" si="13"/>
        <v>02.01.01.03.01.02.</v>
      </c>
      <c r="S79" s="56" t="s">
        <v>574</v>
      </c>
      <c r="T79" s="64">
        <v>4</v>
      </c>
    </row>
    <row r="80" spans="1:20" x14ac:dyDescent="0.2">
      <c r="A80" s="56" t="str">
        <f t="shared" si="9"/>
        <v/>
      </c>
      <c r="B80" s="56"/>
      <c r="C80" s="62" t="s">
        <v>36</v>
      </c>
      <c r="D80" s="56" t="str">
        <f t="shared" ref="D80:D143" si="16">IF(NOT(ISBLANK($F80)),LEFT($F80,3),"")</f>
        <v/>
      </c>
      <c r="E80" s="56" t="str">
        <f t="shared" ref="E80:E143" si="17">IF(NOT(ISBLANK($F80)),LEFT($F80,6),"")</f>
        <v/>
      </c>
      <c r="F80" s="56"/>
      <c r="G80" s="62" t="s">
        <v>36</v>
      </c>
      <c r="H80" s="56" t="str">
        <f t="shared" si="14"/>
        <v>04.06.</v>
      </c>
      <c r="I80" s="56" t="str">
        <f t="shared" si="15"/>
        <v>04.06.03.</v>
      </c>
      <c r="J80" s="55" t="s">
        <v>390</v>
      </c>
      <c r="K80" s="62" t="s">
        <v>36</v>
      </c>
      <c r="L80" s="56" t="str">
        <f t="shared" si="11"/>
        <v>02.01.05.</v>
      </c>
      <c r="M80" s="56" t="str">
        <f t="shared" si="12"/>
        <v>02.01.05.01.</v>
      </c>
      <c r="N80" s="56" t="s">
        <v>57</v>
      </c>
      <c r="O80" s="56" t="s">
        <v>1146</v>
      </c>
      <c r="P80" s="62" t="s">
        <v>36</v>
      </c>
      <c r="Q80" s="56" t="str">
        <f t="shared" si="10"/>
        <v>02.01.01.03.</v>
      </c>
      <c r="R80" s="56" t="str">
        <f t="shared" si="13"/>
        <v>02.01.01.03.01.03.</v>
      </c>
      <c r="S80" s="56" t="s">
        <v>575</v>
      </c>
      <c r="T80" s="64">
        <v>2</v>
      </c>
    </row>
    <row r="81" spans="1:20" x14ac:dyDescent="0.2">
      <c r="A81" s="56" t="str">
        <f t="shared" si="9"/>
        <v/>
      </c>
      <c r="B81" s="56"/>
      <c r="C81" s="62" t="s">
        <v>36</v>
      </c>
      <c r="D81" s="56" t="str">
        <f t="shared" si="16"/>
        <v/>
      </c>
      <c r="E81" s="56" t="str">
        <f t="shared" si="17"/>
        <v/>
      </c>
      <c r="F81" s="56"/>
      <c r="G81" s="62" t="s">
        <v>36</v>
      </c>
      <c r="H81" s="56" t="str">
        <f t="shared" si="14"/>
        <v>04.06.</v>
      </c>
      <c r="I81" s="56" t="str">
        <f t="shared" si="15"/>
        <v>04.06.04.</v>
      </c>
      <c r="J81" s="55" t="s">
        <v>391</v>
      </c>
      <c r="K81" s="62" t="s">
        <v>36</v>
      </c>
      <c r="L81" s="56" t="str">
        <f t="shared" si="11"/>
        <v>02.01.06.</v>
      </c>
      <c r="M81" s="56" t="str">
        <f t="shared" si="12"/>
        <v>02.01.06.01.</v>
      </c>
      <c r="N81" s="56" t="s">
        <v>58</v>
      </c>
      <c r="O81" s="56" t="s">
        <v>1147</v>
      </c>
      <c r="P81" s="62" t="s">
        <v>36</v>
      </c>
      <c r="Q81" s="56" t="str">
        <f t="shared" si="10"/>
        <v>02.01.01.03.</v>
      </c>
      <c r="R81" s="56" t="str">
        <f t="shared" si="13"/>
        <v>02.01.01.03.01.04.</v>
      </c>
      <c r="S81" s="56" t="s">
        <v>576</v>
      </c>
      <c r="T81" s="64">
        <v>2</v>
      </c>
    </row>
    <row r="82" spans="1:20" x14ac:dyDescent="0.2">
      <c r="A82" s="56" t="str">
        <f t="shared" si="9"/>
        <v/>
      </c>
      <c r="B82" s="56"/>
      <c r="C82" s="62" t="s">
        <v>36</v>
      </c>
      <c r="D82" s="56" t="str">
        <f t="shared" si="16"/>
        <v/>
      </c>
      <c r="E82" s="56" t="str">
        <f t="shared" si="17"/>
        <v/>
      </c>
      <c r="F82" s="56"/>
      <c r="G82" s="62" t="s">
        <v>36</v>
      </c>
      <c r="H82" s="56" t="str">
        <f t="shared" si="14"/>
        <v>04.07.</v>
      </c>
      <c r="I82" s="56" t="str">
        <f t="shared" si="15"/>
        <v>04.07.01.</v>
      </c>
      <c r="J82" s="55" t="s">
        <v>392</v>
      </c>
      <c r="K82" s="62" t="s">
        <v>36</v>
      </c>
      <c r="L82" s="56" t="str">
        <f t="shared" si="11"/>
        <v>02.01.07.</v>
      </c>
      <c r="M82" s="56" t="str">
        <f t="shared" si="12"/>
        <v>02.01.07.01.</v>
      </c>
      <c r="N82" s="56" t="s">
        <v>59</v>
      </c>
      <c r="O82" s="56" t="s">
        <v>1148</v>
      </c>
      <c r="P82" s="62" t="s">
        <v>36</v>
      </c>
      <c r="Q82" s="56" t="str">
        <f t="shared" si="10"/>
        <v>02.01.01.03.</v>
      </c>
      <c r="R82" s="56" t="str">
        <f t="shared" si="13"/>
        <v>02.01.01.03.01.05.</v>
      </c>
      <c r="S82" s="56" t="s">
        <v>578</v>
      </c>
      <c r="T82" s="64">
        <v>4</v>
      </c>
    </row>
    <row r="83" spans="1:20" x14ac:dyDescent="0.2">
      <c r="A83" s="56" t="str">
        <f t="shared" si="9"/>
        <v/>
      </c>
      <c r="B83" s="56"/>
      <c r="C83" s="62" t="s">
        <v>36</v>
      </c>
      <c r="D83" s="56" t="str">
        <f t="shared" si="16"/>
        <v/>
      </c>
      <c r="E83" s="56" t="str">
        <f t="shared" si="17"/>
        <v/>
      </c>
      <c r="F83" s="56"/>
      <c r="G83" s="62" t="s">
        <v>36</v>
      </c>
      <c r="H83" s="56" t="str">
        <f t="shared" si="14"/>
        <v>04.07.</v>
      </c>
      <c r="I83" s="56" t="str">
        <f t="shared" si="15"/>
        <v>04.07.02.</v>
      </c>
      <c r="J83" s="55" t="s">
        <v>393</v>
      </c>
      <c r="K83" s="62" t="s">
        <v>36</v>
      </c>
      <c r="L83" s="56" t="str">
        <f t="shared" si="11"/>
        <v>02.01.08.</v>
      </c>
      <c r="M83" s="56" t="str">
        <f t="shared" si="12"/>
        <v>02.01.08.01.</v>
      </c>
      <c r="N83" s="56" t="s">
        <v>60</v>
      </c>
      <c r="O83" s="56" t="s">
        <v>570</v>
      </c>
      <c r="P83" s="62" t="s">
        <v>36</v>
      </c>
      <c r="Q83" s="56" t="str">
        <f t="shared" si="10"/>
        <v>02.01.01.03.</v>
      </c>
      <c r="R83" s="56" t="str">
        <f t="shared" si="13"/>
        <v>02.01.01.03.01.06.</v>
      </c>
      <c r="S83" s="56" t="s">
        <v>580</v>
      </c>
      <c r="T83" s="64">
        <v>8</v>
      </c>
    </row>
    <row r="84" spans="1:20" x14ac:dyDescent="0.2">
      <c r="A84" s="56" t="str">
        <f t="shared" si="9"/>
        <v/>
      </c>
      <c r="B84" s="56"/>
      <c r="C84" s="62" t="s">
        <v>36</v>
      </c>
      <c r="D84" s="56" t="str">
        <f t="shared" si="16"/>
        <v/>
      </c>
      <c r="E84" s="56" t="str">
        <f t="shared" si="17"/>
        <v/>
      </c>
      <c r="F84" s="56"/>
      <c r="G84" s="62" t="s">
        <v>36</v>
      </c>
      <c r="H84" s="56" t="str">
        <f t="shared" si="14"/>
        <v>04.07.</v>
      </c>
      <c r="I84" s="56" t="str">
        <f t="shared" si="15"/>
        <v>04.07.03.</v>
      </c>
      <c r="J84" s="55" t="s">
        <v>394</v>
      </c>
      <c r="K84" s="62" t="s">
        <v>36</v>
      </c>
      <c r="L84" s="56" t="str">
        <f t="shared" si="11"/>
        <v>02.01.09.</v>
      </c>
      <c r="M84" s="56" t="str">
        <f t="shared" si="12"/>
        <v>02.01.09.01.</v>
      </c>
      <c r="N84" s="56" t="s">
        <v>61</v>
      </c>
      <c r="O84" s="56" t="s">
        <v>571</v>
      </c>
      <c r="P84" s="62" t="s">
        <v>36</v>
      </c>
      <c r="Q84" s="56" t="str">
        <f t="shared" si="10"/>
        <v>02.01.01.03.</v>
      </c>
      <c r="R84" s="56" t="str">
        <f t="shared" si="13"/>
        <v>02.01.01.03.01.07.</v>
      </c>
      <c r="S84" s="56" t="s">
        <v>582</v>
      </c>
      <c r="T84" s="64">
        <v>0.5</v>
      </c>
    </row>
    <row r="85" spans="1:20" x14ac:dyDescent="0.2">
      <c r="A85" s="56" t="str">
        <f t="shared" si="9"/>
        <v/>
      </c>
      <c r="B85" s="56"/>
      <c r="C85" s="62" t="s">
        <v>36</v>
      </c>
      <c r="D85" s="56" t="str">
        <f t="shared" si="16"/>
        <v/>
      </c>
      <c r="E85" s="56" t="str">
        <f t="shared" si="17"/>
        <v/>
      </c>
      <c r="F85" s="56"/>
      <c r="G85" s="62" t="s">
        <v>36</v>
      </c>
      <c r="H85" s="56" t="str">
        <f t="shared" si="14"/>
        <v>04.07.</v>
      </c>
      <c r="I85" s="56" t="str">
        <f t="shared" si="15"/>
        <v>04.07.04.</v>
      </c>
      <c r="J85" s="55" t="s">
        <v>395</v>
      </c>
      <c r="K85" s="62" t="s">
        <v>36</v>
      </c>
      <c r="L85" s="56" t="str">
        <f t="shared" si="11"/>
        <v>02.01.10.</v>
      </c>
      <c r="M85" s="56" t="str">
        <f t="shared" si="12"/>
        <v>02.01.10.01.</v>
      </c>
      <c r="N85" s="56" t="s">
        <v>62</v>
      </c>
      <c r="O85" s="56" t="s">
        <v>572</v>
      </c>
      <c r="P85" s="62" t="s">
        <v>36</v>
      </c>
      <c r="Q85" s="56" t="str">
        <f t="shared" si="10"/>
        <v>02.01.02.01.</v>
      </c>
      <c r="R85" s="56" t="str">
        <f t="shared" si="13"/>
        <v>02.01.02.01.01.01.</v>
      </c>
      <c r="S85" s="56" t="s">
        <v>584</v>
      </c>
      <c r="T85" s="64">
        <v>0.5</v>
      </c>
    </row>
    <row r="86" spans="1:20" x14ac:dyDescent="0.2">
      <c r="A86" s="56" t="str">
        <f t="shared" si="9"/>
        <v/>
      </c>
      <c r="B86" s="56"/>
      <c r="C86" s="62" t="s">
        <v>36</v>
      </c>
      <c r="D86" s="56" t="str">
        <f t="shared" si="16"/>
        <v/>
      </c>
      <c r="E86" s="56" t="str">
        <f t="shared" si="17"/>
        <v/>
      </c>
      <c r="F86" s="56"/>
      <c r="G86" s="62" t="s">
        <v>36</v>
      </c>
      <c r="H86" s="56" t="str">
        <f t="shared" si="14"/>
        <v>04.07.</v>
      </c>
      <c r="I86" s="56" t="str">
        <f t="shared" si="15"/>
        <v>04.07.05.</v>
      </c>
      <c r="J86" s="55" t="s">
        <v>396</v>
      </c>
      <c r="K86" s="62" t="s">
        <v>36</v>
      </c>
      <c r="L86" s="56" t="str">
        <f t="shared" si="11"/>
        <v>02.01.11.</v>
      </c>
      <c r="M86" s="56" t="str">
        <f t="shared" si="12"/>
        <v>02.01.11.01.</v>
      </c>
      <c r="N86" s="56" t="s">
        <v>63</v>
      </c>
      <c r="O86" s="56" t="s">
        <v>1149</v>
      </c>
      <c r="P86" s="62" t="s">
        <v>36</v>
      </c>
      <c r="Q86" s="56" t="str">
        <f t="shared" si="10"/>
        <v>02.01.02.01.</v>
      </c>
      <c r="R86" s="56" t="str">
        <f t="shared" si="13"/>
        <v>02.01.02.01.01.02.</v>
      </c>
      <c r="S86" s="56" t="s">
        <v>586</v>
      </c>
      <c r="T86" s="64">
        <v>0.5</v>
      </c>
    </row>
    <row r="87" spans="1:20" x14ac:dyDescent="0.2">
      <c r="A87" s="56" t="str">
        <f t="shared" si="9"/>
        <v/>
      </c>
      <c r="B87" s="56"/>
      <c r="C87" s="62" t="s">
        <v>36</v>
      </c>
      <c r="D87" s="56" t="str">
        <f t="shared" si="16"/>
        <v/>
      </c>
      <c r="E87" s="56" t="str">
        <f t="shared" si="17"/>
        <v/>
      </c>
      <c r="F87" s="56"/>
      <c r="G87" s="62" t="s">
        <v>36</v>
      </c>
      <c r="H87" s="56" t="str">
        <f t="shared" si="14"/>
        <v>04.07.</v>
      </c>
      <c r="I87" s="56" t="str">
        <f t="shared" si="15"/>
        <v>04.07.06.</v>
      </c>
      <c r="J87" s="55" t="s">
        <v>397</v>
      </c>
      <c r="K87" s="62" t="s">
        <v>36</v>
      </c>
      <c r="L87" s="56" t="str">
        <f t="shared" si="11"/>
        <v>02.01.11.</v>
      </c>
      <c r="M87" s="56" t="str">
        <f t="shared" si="12"/>
        <v>02.01.11.02.</v>
      </c>
      <c r="N87" s="56" t="s">
        <v>64</v>
      </c>
      <c r="O87" s="56" t="s">
        <v>1150</v>
      </c>
      <c r="P87" s="62" t="s">
        <v>36</v>
      </c>
      <c r="Q87" s="56" t="str">
        <f t="shared" si="10"/>
        <v>02.01.02.01.</v>
      </c>
      <c r="R87" s="56" t="str">
        <f t="shared" si="13"/>
        <v>02.01.02.01.01.03.</v>
      </c>
      <c r="S87" s="56" t="s">
        <v>588</v>
      </c>
      <c r="T87" s="64">
        <v>0.5</v>
      </c>
    </row>
    <row r="88" spans="1:20" x14ac:dyDescent="0.2">
      <c r="A88" s="56" t="str">
        <f t="shared" si="9"/>
        <v/>
      </c>
      <c r="B88" s="56"/>
      <c r="C88" s="62" t="s">
        <v>36</v>
      </c>
      <c r="D88" s="56" t="str">
        <f t="shared" si="16"/>
        <v/>
      </c>
      <c r="E88" s="56" t="str">
        <f t="shared" si="17"/>
        <v/>
      </c>
      <c r="F88" s="56"/>
      <c r="G88" s="62" t="s">
        <v>36</v>
      </c>
      <c r="H88" s="56" t="str">
        <f t="shared" si="14"/>
        <v>04.08.</v>
      </c>
      <c r="I88" s="56" t="str">
        <f t="shared" si="15"/>
        <v>04.08.01.</v>
      </c>
      <c r="J88" s="55" t="s">
        <v>1888</v>
      </c>
      <c r="K88" s="62" t="s">
        <v>36</v>
      </c>
      <c r="L88" s="56" t="str">
        <f t="shared" si="2"/>
        <v>02.01.12.</v>
      </c>
      <c r="M88" s="56" t="str">
        <f t="shared" si="3"/>
        <v>02.01.12.01.</v>
      </c>
      <c r="N88" s="56" t="s">
        <v>65</v>
      </c>
      <c r="O88" s="56" t="s">
        <v>1151</v>
      </c>
      <c r="P88" s="62" t="s">
        <v>36</v>
      </c>
      <c r="Q88" s="56" t="str">
        <f t="shared" si="4"/>
        <v>02.01.02.01.</v>
      </c>
      <c r="R88" s="56" t="str">
        <f t="shared" si="5"/>
        <v>02.01.02.01.01.04.</v>
      </c>
      <c r="S88" s="56" t="s">
        <v>590</v>
      </c>
      <c r="T88" s="64">
        <v>0.5</v>
      </c>
    </row>
    <row r="89" spans="1:20" x14ac:dyDescent="0.2">
      <c r="A89" s="56" t="str">
        <f t="shared" si="9"/>
        <v/>
      </c>
      <c r="B89" s="56"/>
      <c r="C89" s="62" t="s">
        <v>36</v>
      </c>
      <c r="D89" s="56" t="str">
        <f t="shared" si="16"/>
        <v/>
      </c>
      <c r="E89" s="56" t="str">
        <f t="shared" si="17"/>
        <v/>
      </c>
      <c r="F89" s="56"/>
      <c r="G89" s="62" t="s">
        <v>36</v>
      </c>
      <c r="H89" s="56" t="str">
        <f t="shared" si="14"/>
        <v>04.08.</v>
      </c>
      <c r="I89" s="56" t="str">
        <f t="shared" si="15"/>
        <v>04.08.02.</v>
      </c>
      <c r="J89" s="55" t="s">
        <v>1889</v>
      </c>
      <c r="K89" s="62" t="s">
        <v>36</v>
      </c>
      <c r="L89" s="56" t="str">
        <f t="shared" si="2"/>
        <v>02.01.12.</v>
      </c>
      <c r="M89" s="56" t="str">
        <f t="shared" si="3"/>
        <v>02.01.12.02.</v>
      </c>
      <c r="N89" s="56" t="s">
        <v>66</v>
      </c>
      <c r="O89" s="56" t="s">
        <v>1152</v>
      </c>
      <c r="P89" s="62" t="s">
        <v>36</v>
      </c>
      <c r="Q89" s="56" t="str">
        <f t="shared" si="4"/>
        <v>02.01.02.01.</v>
      </c>
      <c r="R89" s="56" t="str">
        <f t="shared" si="5"/>
        <v>02.01.02.01.01.05.</v>
      </c>
      <c r="S89" s="56" t="s">
        <v>592</v>
      </c>
      <c r="T89" s="64">
        <v>0.5</v>
      </c>
    </row>
    <row r="90" spans="1:20" x14ac:dyDescent="0.2">
      <c r="A90" s="56" t="str">
        <f t="shared" si="9"/>
        <v/>
      </c>
      <c r="B90" s="56"/>
      <c r="C90" s="62" t="s">
        <v>36</v>
      </c>
      <c r="D90" s="56" t="str">
        <f t="shared" si="16"/>
        <v/>
      </c>
      <c r="E90" s="56" t="str">
        <f t="shared" si="17"/>
        <v/>
      </c>
      <c r="F90" s="56"/>
      <c r="G90" s="62" t="s">
        <v>36</v>
      </c>
      <c r="H90" s="56" t="str">
        <f t="shared" si="14"/>
        <v>04.08.</v>
      </c>
      <c r="I90" s="56" t="str">
        <f t="shared" si="15"/>
        <v>04.08.03.</v>
      </c>
      <c r="J90" s="55" t="s">
        <v>1890</v>
      </c>
      <c r="K90" s="62" t="s">
        <v>36</v>
      </c>
      <c r="L90" s="56" t="str">
        <f t="shared" si="2"/>
        <v>03.01.01.</v>
      </c>
      <c r="M90" s="56" t="str">
        <f t="shared" si="3"/>
        <v>03.01.01.01.</v>
      </c>
      <c r="N90" s="56" t="s">
        <v>67</v>
      </c>
      <c r="O90" s="56" t="s">
        <v>577</v>
      </c>
      <c r="P90" s="62" t="s">
        <v>36</v>
      </c>
      <c r="Q90" s="56" t="str">
        <f t="shared" si="4"/>
        <v>02.01.02.01.</v>
      </c>
      <c r="R90" s="56" t="str">
        <f t="shared" si="5"/>
        <v>02.01.02.01.01.06.</v>
      </c>
      <c r="S90" s="56" t="s">
        <v>593</v>
      </c>
      <c r="T90" s="64">
        <v>0.5</v>
      </c>
    </row>
    <row r="91" spans="1:20" x14ac:dyDescent="0.2">
      <c r="A91" s="56" t="str">
        <f t="shared" si="9"/>
        <v/>
      </c>
      <c r="B91" s="56"/>
      <c r="C91" s="62" t="s">
        <v>36</v>
      </c>
      <c r="D91" s="56" t="str">
        <f t="shared" si="16"/>
        <v/>
      </c>
      <c r="E91" s="56" t="str">
        <f t="shared" si="17"/>
        <v/>
      </c>
      <c r="F91" s="56"/>
      <c r="G91" s="62" t="s">
        <v>36</v>
      </c>
      <c r="H91" s="56" t="str">
        <f t="shared" si="14"/>
        <v>04.08.</v>
      </c>
      <c r="I91" s="56" t="str">
        <f t="shared" si="15"/>
        <v>04.08.04.</v>
      </c>
      <c r="J91" s="55" t="s">
        <v>1891</v>
      </c>
      <c r="K91" s="62" t="s">
        <v>36</v>
      </c>
      <c r="L91" s="56" t="str">
        <f t="shared" si="2"/>
        <v>03.01.02.</v>
      </c>
      <c r="M91" s="56" t="str">
        <f t="shared" si="3"/>
        <v>03.01.02.01.</v>
      </c>
      <c r="N91" s="56" t="s">
        <v>68</v>
      </c>
      <c r="O91" s="56" t="s">
        <v>579</v>
      </c>
      <c r="P91" s="62" t="s">
        <v>36</v>
      </c>
      <c r="Q91" s="56" t="str">
        <f t="shared" si="4"/>
        <v>02.01.02.01.</v>
      </c>
      <c r="R91" s="56" t="str">
        <f t="shared" si="5"/>
        <v>02.01.02.01.01.07.</v>
      </c>
      <c r="S91" s="56" t="s">
        <v>594</v>
      </c>
      <c r="T91" s="64">
        <v>0.5</v>
      </c>
    </row>
    <row r="92" spans="1:20" x14ac:dyDescent="0.2">
      <c r="A92" s="56" t="str">
        <f t="shared" si="9"/>
        <v/>
      </c>
      <c r="B92" s="56"/>
      <c r="C92" s="62" t="s">
        <v>36</v>
      </c>
      <c r="D92" s="56" t="str">
        <f t="shared" si="16"/>
        <v/>
      </c>
      <c r="E92" s="56" t="str">
        <f t="shared" si="17"/>
        <v/>
      </c>
      <c r="F92" s="56"/>
      <c r="G92" s="62" t="s">
        <v>36</v>
      </c>
      <c r="H92" s="56" t="str">
        <f t="shared" si="14"/>
        <v>04.09.</v>
      </c>
      <c r="I92" s="56" t="str">
        <f t="shared" si="15"/>
        <v>04.09.01.</v>
      </c>
      <c r="J92" s="55" t="s">
        <v>2147</v>
      </c>
      <c r="K92" s="62" t="s">
        <v>36</v>
      </c>
      <c r="L92" s="56" t="str">
        <f t="shared" si="2"/>
        <v>04.01.01.</v>
      </c>
      <c r="M92" s="56" t="str">
        <f t="shared" si="3"/>
        <v>04.01.01.01.</v>
      </c>
      <c r="N92" s="56" t="s">
        <v>69</v>
      </c>
      <c r="O92" s="56" t="s">
        <v>581</v>
      </c>
      <c r="P92" s="62" t="s">
        <v>36</v>
      </c>
      <c r="Q92" s="56" t="str">
        <f t="shared" si="4"/>
        <v>02.01.02.02.</v>
      </c>
      <c r="R92" s="56" t="str">
        <f t="shared" si="5"/>
        <v>02.01.02.02.01.01.</v>
      </c>
      <c r="S92" s="56" t="s">
        <v>595</v>
      </c>
      <c r="T92" s="64">
        <v>0.5</v>
      </c>
    </row>
    <row r="93" spans="1:20" x14ac:dyDescent="0.2">
      <c r="A93" s="56" t="str">
        <f t="shared" si="9"/>
        <v/>
      </c>
      <c r="B93" s="56"/>
      <c r="C93" s="62" t="s">
        <v>36</v>
      </c>
      <c r="D93" s="56" t="str">
        <f t="shared" si="16"/>
        <v/>
      </c>
      <c r="E93" s="56" t="str">
        <f t="shared" si="17"/>
        <v/>
      </c>
      <c r="F93" s="56"/>
      <c r="G93" s="62" t="s">
        <v>36</v>
      </c>
      <c r="H93" s="56" t="str">
        <f t="shared" si="14"/>
        <v>04.09.</v>
      </c>
      <c r="I93" s="56" t="str">
        <f t="shared" si="15"/>
        <v>04.09.02.</v>
      </c>
      <c r="J93" s="55" t="s">
        <v>2148</v>
      </c>
      <c r="K93" s="62" t="s">
        <v>36</v>
      </c>
      <c r="L93" s="56" t="str">
        <f t="shared" si="2"/>
        <v>04.01.02.</v>
      </c>
      <c r="M93" s="56" t="str">
        <f t="shared" si="3"/>
        <v>04.01.02.01.</v>
      </c>
      <c r="N93" s="56" t="s">
        <v>70</v>
      </c>
      <c r="O93" s="56" t="s">
        <v>583</v>
      </c>
      <c r="P93" s="62" t="s">
        <v>36</v>
      </c>
      <c r="Q93" s="56" t="str">
        <f t="shared" ref="Q93:Q116" si="18">IF(NOT(ISBLANK($S93)),LEFT($S93,12),"")</f>
        <v>02.01.02.02.</v>
      </c>
      <c r="R93" s="56" t="str">
        <f t="shared" ref="R93:R116" si="19">IF(NOT(ISBLANK($S93)),LEFT($S93,18),"")</f>
        <v>02.01.02.02.01.02.</v>
      </c>
      <c r="S93" s="56" t="s">
        <v>596</v>
      </c>
      <c r="T93" s="64">
        <v>0.5</v>
      </c>
    </row>
    <row r="94" spans="1:20" x14ac:dyDescent="0.2">
      <c r="A94" s="56" t="str">
        <f t="shared" si="9"/>
        <v/>
      </c>
      <c r="B94" s="56"/>
      <c r="C94" s="62" t="s">
        <v>36</v>
      </c>
      <c r="D94" s="56" t="str">
        <f t="shared" si="16"/>
        <v/>
      </c>
      <c r="E94" s="56" t="str">
        <f t="shared" si="17"/>
        <v/>
      </c>
      <c r="F94" s="56"/>
      <c r="G94" s="62" t="s">
        <v>36</v>
      </c>
      <c r="H94" s="56" t="str">
        <f t="shared" si="14"/>
        <v>04.09.</v>
      </c>
      <c r="I94" s="56" t="str">
        <f t="shared" si="15"/>
        <v>04.09.03.</v>
      </c>
      <c r="J94" s="55" t="s">
        <v>2149</v>
      </c>
      <c r="K94" s="62" t="s">
        <v>36</v>
      </c>
      <c r="L94" s="56" t="str">
        <f t="shared" si="2"/>
        <v>04.01.03.</v>
      </c>
      <c r="M94" s="56" t="str">
        <f t="shared" si="3"/>
        <v>04.01.03.01.</v>
      </c>
      <c r="N94" s="56" t="s">
        <v>71</v>
      </c>
      <c r="O94" s="56" t="s">
        <v>585</v>
      </c>
      <c r="P94" s="62" t="s">
        <v>36</v>
      </c>
      <c r="Q94" s="56" t="str">
        <f t="shared" si="18"/>
        <v>02.01.02.02.</v>
      </c>
      <c r="R94" s="56" t="str">
        <f t="shared" si="19"/>
        <v>02.01.02.02.01.03.</v>
      </c>
      <c r="S94" s="56" t="s">
        <v>597</v>
      </c>
      <c r="T94" s="64">
        <v>0.5</v>
      </c>
    </row>
    <row r="95" spans="1:20" x14ac:dyDescent="0.2">
      <c r="A95" s="56" t="str">
        <f t="shared" si="9"/>
        <v/>
      </c>
      <c r="B95" s="56"/>
      <c r="C95" s="62" t="s">
        <v>36</v>
      </c>
      <c r="D95" s="56" t="str">
        <f t="shared" si="16"/>
        <v/>
      </c>
      <c r="E95" s="56" t="str">
        <f t="shared" si="17"/>
        <v/>
      </c>
      <c r="F95" s="56"/>
      <c r="G95" s="62" t="s">
        <v>36</v>
      </c>
      <c r="H95" s="56" t="str">
        <f t="shared" si="14"/>
        <v>04.09.</v>
      </c>
      <c r="I95" s="56" t="str">
        <f t="shared" si="15"/>
        <v>04.09.04.</v>
      </c>
      <c r="J95" s="55" t="s">
        <v>2150</v>
      </c>
      <c r="K95" s="62" t="s">
        <v>36</v>
      </c>
      <c r="L95" s="56" t="str">
        <f t="shared" si="2"/>
        <v>04.01.04.</v>
      </c>
      <c r="M95" s="56" t="str">
        <f t="shared" si="3"/>
        <v>04.01.04.01.</v>
      </c>
      <c r="N95" s="56" t="s">
        <v>72</v>
      </c>
      <c r="O95" s="56" t="s">
        <v>587</v>
      </c>
      <c r="P95" s="62" t="s">
        <v>36</v>
      </c>
      <c r="Q95" s="56" t="str">
        <f t="shared" si="18"/>
        <v>02.01.02.02.</v>
      </c>
      <c r="R95" s="56" t="str">
        <f t="shared" si="19"/>
        <v>02.01.02.02.01.04.</v>
      </c>
      <c r="S95" s="56" t="s">
        <v>598</v>
      </c>
      <c r="T95" s="64">
        <v>0.5</v>
      </c>
    </row>
    <row r="96" spans="1:20" x14ac:dyDescent="0.2">
      <c r="A96" s="56" t="str">
        <f t="shared" si="9"/>
        <v/>
      </c>
      <c r="B96" s="56"/>
      <c r="C96" s="62" t="s">
        <v>36</v>
      </c>
      <c r="D96" s="56" t="str">
        <f t="shared" si="16"/>
        <v/>
      </c>
      <c r="E96" s="56" t="str">
        <f t="shared" si="17"/>
        <v/>
      </c>
      <c r="F96" s="56"/>
      <c r="G96" s="62" t="s">
        <v>36</v>
      </c>
      <c r="H96" s="56" t="str">
        <f t="shared" si="14"/>
        <v>04.09.</v>
      </c>
      <c r="I96" s="56" t="str">
        <f t="shared" si="15"/>
        <v>04.09.05.</v>
      </c>
      <c r="J96" s="55" t="s">
        <v>2151</v>
      </c>
      <c r="K96" s="62" t="s">
        <v>36</v>
      </c>
      <c r="L96" s="56" t="str">
        <f t="shared" si="2"/>
        <v>04.02.01.</v>
      </c>
      <c r="M96" s="56" t="str">
        <f t="shared" si="3"/>
        <v>04.02.01.01.</v>
      </c>
      <c r="N96" s="56" t="s">
        <v>73</v>
      </c>
      <c r="O96" s="56" t="s">
        <v>589</v>
      </c>
      <c r="P96" s="62" t="s">
        <v>36</v>
      </c>
      <c r="Q96" s="56" t="str">
        <f t="shared" si="18"/>
        <v>02.01.02.02.</v>
      </c>
      <c r="R96" s="56" t="str">
        <f t="shared" si="19"/>
        <v>02.01.02.02.01.05.</v>
      </c>
      <c r="S96" s="56" t="s">
        <v>599</v>
      </c>
      <c r="T96" s="64">
        <v>0.5</v>
      </c>
    </row>
    <row r="97" spans="1:20" x14ac:dyDescent="0.2">
      <c r="A97" s="56" t="str">
        <f t="shared" si="9"/>
        <v/>
      </c>
      <c r="B97" s="56"/>
      <c r="C97" s="62" t="s">
        <v>36</v>
      </c>
      <c r="D97" s="56" t="str">
        <f t="shared" si="16"/>
        <v/>
      </c>
      <c r="E97" s="56" t="str">
        <f t="shared" si="17"/>
        <v/>
      </c>
      <c r="F97" s="56"/>
      <c r="G97" s="62" t="s">
        <v>36</v>
      </c>
      <c r="H97" s="56" t="str">
        <f t="shared" si="14"/>
        <v>04.09.</v>
      </c>
      <c r="I97" s="56" t="str">
        <f t="shared" si="15"/>
        <v>04.09.06.</v>
      </c>
      <c r="J97" s="55" t="s">
        <v>2152</v>
      </c>
      <c r="K97" s="62" t="s">
        <v>36</v>
      </c>
      <c r="L97" s="56" t="str">
        <f t="shared" si="2"/>
        <v>04.02.02.</v>
      </c>
      <c r="M97" s="56" t="str">
        <f t="shared" si="3"/>
        <v>04.02.02.01.</v>
      </c>
      <c r="N97" s="56" t="s">
        <v>74</v>
      </c>
      <c r="O97" s="56" t="s">
        <v>591</v>
      </c>
      <c r="P97" s="62" t="s">
        <v>36</v>
      </c>
      <c r="Q97" s="56" t="str">
        <f t="shared" si="18"/>
        <v>02.01.02.02.</v>
      </c>
      <c r="R97" s="56" t="str">
        <f t="shared" si="19"/>
        <v>02.01.02.02.01.06.</v>
      </c>
      <c r="S97" s="56" t="s">
        <v>600</v>
      </c>
      <c r="T97" s="64">
        <v>0.5</v>
      </c>
    </row>
    <row r="98" spans="1:20" x14ac:dyDescent="0.2">
      <c r="A98" s="56" t="str">
        <f t="shared" si="9"/>
        <v/>
      </c>
      <c r="B98" s="56"/>
      <c r="C98" s="62" t="s">
        <v>36</v>
      </c>
      <c r="D98" s="56" t="str">
        <f t="shared" si="16"/>
        <v/>
      </c>
      <c r="E98" s="56" t="str">
        <f t="shared" si="17"/>
        <v/>
      </c>
      <c r="F98" s="56"/>
      <c r="G98" s="62" t="s">
        <v>36</v>
      </c>
      <c r="H98" s="56" t="str">
        <f t="shared" si="14"/>
        <v>04.09.</v>
      </c>
      <c r="I98" s="56" t="str">
        <f t="shared" si="15"/>
        <v>04.09.07.</v>
      </c>
      <c r="J98" s="55" t="s">
        <v>2153</v>
      </c>
      <c r="K98" s="62" t="s">
        <v>36</v>
      </c>
      <c r="L98" s="56" t="str">
        <f t="shared" ref="L98:L99" si="20">IF(NOT(ISBLANK($N98)),LEFT($N98,9),"")</f>
        <v>04.03.01.</v>
      </c>
      <c r="M98" s="56" t="str">
        <f t="shared" ref="M98:M99" si="21">IF(NOT(ISBLANK($N98)),LEFT($N98,12),"")</f>
        <v>04.03.01.01.</v>
      </c>
      <c r="N98" s="56" t="s">
        <v>2175</v>
      </c>
      <c r="O98" s="56" t="s">
        <v>2338</v>
      </c>
      <c r="P98" s="62" t="s">
        <v>36</v>
      </c>
      <c r="Q98" s="56" t="str">
        <f t="shared" si="18"/>
        <v>02.01.02.02.</v>
      </c>
      <c r="R98" s="56" t="str">
        <f t="shared" si="19"/>
        <v>02.01.02.02.01.07.</v>
      </c>
      <c r="S98" s="56" t="s">
        <v>601</v>
      </c>
      <c r="T98" s="64">
        <v>0.5</v>
      </c>
    </row>
    <row r="99" spans="1:20" x14ac:dyDescent="0.2">
      <c r="A99" s="56" t="str">
        <f t="shared" si="9"/>
        <v/>
      </c>
      <c r="B99" s="56"/>
      <c r="C99" s="62" t="s">
        <v>36</v>
      </c>
      <c r="D99" s="56" t="str">
        <f t="shared" si="16"/>
        <v/>
      </c>
      <c r="E99" s="56" t="str">
        <f t="shared" si="17"/>
        <v/>
      </c>
      <c r="F99" s="56"/>
      <c r="G99" s="62" t="s">
        <v>36</v>
      </c>
      <c r="H99" s="56" t="str">
        <f t="shared" si="14"/>
        <v>04.09.</v>
      </c>
      <c r="I99" s="56" t="str">
        <f t="shared" si="15"/>
        <v>04.09.08.</v>
      </c>
      <c r="J99" s="55" t="s">
        <v>2154</v>
      </c>
      <c r="K99" s="62" t="s">
        <v>36</v>
      </c>
      <c r="L99" s="56" t="str">
        <f t="shared" si="20"/>
        <v>04.04.01.</v>
      </c>
      <c r="M99" s="56" t="str">
        <f t="shared" si="21"/>
        <v>04.04.01.01.</v>
      </c>
      <c r="N99" s="56" t="s">
        <v>2176</v>
      </c>
      <c r="O99" s="56" t="s">
        <v>2339</v>
      </c>
      <c r="P99" s="62" t="s">
        <v>36</v>
      </c>
      <c r="Q99" s="56" t="str">
        <f t="shared" si="18"/>
        <v>02.01.02.03.</v>
      </c>
      <c r="R99" s="56" t="str">
        <f t="shared" si="19"/>
        <v>02.01.02.03.01.01.</v>
      </c>
      <c r="S99" s="56" t="s">
        <v>602</v>
      </c>
      <c r="T99" s="64">
        <v>0.5</v>
      </c>
    </row>
    <row r="100" spans="1:20" x14ac:dyDescent="0.2">
      <c r="A100" s="56" t="str">
        <f t="shared" si="9"/>
        <v/>
      </c>
      <c r="B100" s="56"/>
      <c r="C100" s="62" t="s">
        <v>36</v>
      </c>
      <c r="D100" s="56" t="str">
        <f t="shared" si="16"/>
        <v/>
      </c>
      <c r="E100" s="56" t="str">
        <f t="shared" si="17"/>
        <v/>
      </c>
      <c r="F100" s="56"/>
      <c r="G100" s="62" t="s">
        <v>36</v>
      </c>
      <c r="H100" s="56" t="str">
        <f t="shared" si="14"/>
        <v>04.09.</v>
      </c>
      <c r="I100" s="56" t="str">
        <f t="shared" si="15"/>
        <v>04.09.09.</v>
      </c>
      <c r="J100" s="55" t="s">
        <v>2155</v>
      </c>
      <c r="K100" s="62" t="s">
        <v>36</v>
      </c>
      <c r="L100" s="56" t="str">
        <f t="shared" ref="L100:L175" si="22">IF(NOT(ISBLANK($N100)),LEFT($N100,9),"")</f>
        <v>04.05.01.</v>
      </c>
      <c r="M100" s="56" t="str">
        <f t="shared" ref="M100:M175" si="23">IF(NOT(ISBLANK($N100)),LEFT($N100,12),"")</f>
        <v>04.05.01.01.</v>
      </c>
      <c r="N100" s="56" t="s">
        <v>75</v>
      </c>
      <c r="O100" s="56" t="s">
        <v>633</v>
      </c>
      <c r="P100" s="62" t="s">
        <v>36</v>
      </c>
      <c r="Q100" s="56" t="str">
        <f t="shared" si="18"/>
        <v>02.01.02.03.</v>
      </c>
      <c r="R100" s="56" t="str">
        <f t="shared" si="19"/>
        <v>02.01.02.03.01.02.</v>
      </c>
      <c r="S100" s="56" t="s">
        <v>603</v>
      </c>
      <c r="T100" s="64">
        <v>0.5</v>
      </c>
    </row>
    <row r="101" spans="1:20" x14ac:dyDescent="0.2">
      <c r="A101" s="56" t="str">
        <f t="shared" si="9"/>
        <v/>
      </c>
      <c r="B101" s="56"/>
      <c r="C101" s="62" t="s">
        <v>36</v>
      </c>
      <c r="D101" s="56" t="str">
        <f t="shared" si="16"/>
        <v/>
      </c>
      <c r="E101" s="56" t="str">
        <f t="shared" si="17"/>
        <v/>
      </c>
      <c r="F101" s="56"/>
      <c r="G101" s="62" t="s">
        <v>36</v>
      </c>
      <c r="H101" s="56" t="str">
        <f t="shared" si="14"/>
        <v>05.01.</v>
      </c>
      <c r="I101" s="56" t="str">
        <f t="shared" si="15"/>
        <v>05.01.01.</v>
      </c>
      <c r="J101" s="55" t="s">
        <v>398</v>
      </c>
      <c r="K101" s="62" t="s">
        <v>36</v>
      </c>
      <c r="L101" s="56" t="str">
        <f t="shared" si="22"/>
        <v>04.05.02.</v>
      </c>
      <c r="M101" s="56" t="str">
        <f t="shared" si="23"/>
        <v>04.05.02.01.</v>
      </c>
      <c r="N101" s="56" t="s">
        <v>76</v>
      </c>
      <c r="O101" s="56" t="s">
        <v>634</v>
      </c>
      <c r="P101" s="62" t="s">
        <v>36</v>
      </c>
      <c r="Q101" s="56" t="str">
        <f t="shared" si="18"/>
        <v>02.01.02.03.</v>
      </c>
      <c r="R101" s="56" t="str">
        <f t="shared" si="19"/>
        <v>02.01.02.03.01.03.</v>
      </c>
      <c r="S101" s="56" t="s">
        <v>604</v>
      </c>
      <c r="T101" s="64">
        <v>0.5</v>
      </c>
    </row>
    <row r="102" spans="1:20" x14ac:dyDescent="0.2">
      <c r="A102" s="56" t="str">
        <f t="shared" si="9"/>
        <v/>
      </c>
      <c r="B102" s="56"/>
      <c r="C102" s="62" t="s">
        <v>36</v>
      </c>
      <c r="D102" s="56" t="str">
        <f t="shared" si="16"/>
        <v/>
      </c>
      <c r="E102" s="56" t="str">
        <f t="shared" si="17"/>
        <v/>
      </c>
      <c r="F102" s="56"/>
      <c r="G102" s="62" t="s">
        <v>36</v>
      </c>
      <c r="H102" s="56" t="str">
        <f t="shared" si="14"/>
        <v>05.01.</v>
      </c>
      <c r="I102" s="56" t="str">
        <f t="shared" si="15"/>
        <v>05.01.02.</v>
      </c>
      <c r="J102" s="55" t="s">
        <v>399</v>
      </c>
      <c r="K102" s="62" t="s">
        <v>36</v>
      </c>
      <c r="L102" s="56" t="str">
        <f t="shared" si="22"/>
        <v>04.06.01.</v>
      </c>
      <c r="M102" s="56" t="str">
        <f t="shared" si="23"/>
        <v>04.06.01.01.</v>
      </c>
      <c r="N102" s="56" t="s">
        <v>77</v>
      </c>
      <c r="O102" s="56" t="s">
        <v>635</v>
      </c>
      <c r="P102" s="62" t="s">
        <v>36</v>
      </c>
      <c r="Q102" s="56" t="str">
        <f t="shared" si="18"/>
        <v>02.01.02.03.</v>
      </c>
      <c r="R102" s="56" t="str">
        <f t="shared" si="19"/>
        <v>02.01.02.03.01.04.</v>
      </c>
      <c r="S102" s="56" t="s">
        <v>605</v>
      </c>
      <c r="T102" s="64">
        <v>0.5</v>
      </c>
    </row>
    <row r="103" spans="1:20" x14ac:dyDescent="0.2">
      <c r="A103" s="56" t="str">
        <f t="shared" si="9"/>
        <v/>
      </c>
      <c r="B103" s="56"/>
      <c r="C103" s="62" t="s">
        <v>36</v>
      </c>
      <c r="D103" s="56" t="str">
        <f t="shared" si="16"/>
        <v/>
      </c>
      <c r="E103" s="56" t="str">
        <f t="shared" si="17"/>
        <v/>
      </c>
      <c r="F103" s="56"/>
      <c r="G103" s="62" t="s">
        <v>36</v>
      </c>
      <c r="H103" s="56" t="str">
        <f t="shared" si="14"/>
        <v>05.02.</v>
      </c>
      <c r="I103" s="56" t="str">
        <f t="shared" si="15"/>
        <v>05.02.01.</v>
      </c>
      <c r="J103" s="55" t="s">
        <v>400</v>
      </c>
      <c r="K103" s="62" t="s">
        <v>36</v>
      </c>
      <c r="L103" s="56" t="str">
        <f t="shared" si="22"/>
        <v>04.06.02.</v>
      </c>
      <c r="M103" s="56" t="str">
        <f t="shared" si="23"/>
        <v>04.06.02.01.</v>
      </c>
      <c r="N103" s="56" t="s">
        <v>78</v>
      </c>
      <c r="O103" s="56" t="s">
        <v>636</v>
      </c>
      <c r="P103" s="62" t="s">
        <v>36</v>
      </c>
      <c r="Q103" s="56" t="str">
        <f t="shared" si="18"/>
        <v>02.01.02.03.</v>
      </c>
      <c r="R103" s="56" t="str">
        <f t="shared" si="19"/>
        <v>02.01.02.03.01.05.</v>
      </c>
      <c r="S103" s="56" t="s">
        <v>606</v>
      </c>
      <c r="T103" s="64">
        <v>0.5</v>
      </c>
    </row>
    <row r="104" spans="1:20" x14ac:dyDescent="0.2">
      <c r="A104" s="56" t="str">
        <f t="shared" si="9"/>
        <v/>
      </c>
      <c r="B104" s="56"/>
      <c r="C104" s="62" t="s">
        <v>36</v>
      </c>
      <c r="D104" s="56" t="str">
        <f t="shared" si="16"/>
        <v/>
      </c>
      <c r="E104" s="56" t="str">
        <f t="shared" si="17"/>
        <v/>
      </c>
      <c r="F104" s="56"/>
      <c r="G104" s="62" t="s">
        <v>36</v>
      </c>
      <c r="H104" s="56" t="str">
        <f t="shared" si="14"/>
        <v>05.02.</v>
      </c>
      <c r="I104" s="56" t="str">
        <f t="shared" si="15"/>
        <v>05.02.02.</v>
      </c>
      <c r="J104" s="55" t="s">
        <v>401</v>
      </c>
      <c r="K104" s="62" t="s">
        <v>36</v>
      </c>
      <c r="L104" s="56" t="str">
        <f t="shared" si="22"/>
        <v>04.06.03.</v>
      </c>
      <c r="M104" s="56" t="str">
        <f t="shared" si="23"/>
        <v>04.06.03.01.</v>
      </c>
      <c r="N104" s="56" t="s">
        <v>79</v>
      </c>
      <c r="O104" s="56" t="s">
        <v>637</v>
      </c>
      <c r="P104" s="62" t="s">
        <v>36</v>
      </c>
      <c r="Q104" s="56" t="str">
        <f t="shared" si="18"/>
        <v>02.01.02.03.</v>
      </c>
      <c r="R104" s="56" t="str">
        <f t="shared" si="19"/>
        <v>02.01.02.03.01.06.</v>
      </c>
      <c r="S104" s="56" t="s">
        <v>607</v>
      </c>
      <c r="T104" s="64">
        <v>2</v>
      </c>
    </row>
    <row r="105" spans="1:20" x14ac:dyDescent="0.2">
      <c r="A105" s="56" t="str">
        <f t="shared" si="9"/>
        <v/>
      </c>
      <c r="B105" s="56"/>
      <c r="C105" s="62" t="s">
        <v>36</v>
      </c>
      <c r="D105" s="56" t="str">
        <f t="shared" si="16"/>
        <v/>
      </c>
      <c r="E105" s="56" t="str">
        <f t="shared" si="17"/>
        <v/>
      </c>
      <c r="F105" s="56"/>
      <c r="G105" s="62" t="s">
        <v>36</v>
      </c>
      <c r="H105" s="56" t="str">
        <f t="shared" si="14"/>
        <v>05.03.</v>
      </c>
      <c r="I105" s="56" t="str">
        <f t="shared" si="15"/>
        <v>05.03.01.</v>
      </c>
      <c r="J105" s="55" t="s">
        <v>402</v>
      </c>
      <c r="K105" s="62" t="s">
        <v>36</v>
      </c>
      <c r="L105" s="56" t="str">
        <f t="shared" si="22"/>
        <v>04.06.04.</v>
      </c>
      <c r="M105" s="56" t="str">
        <f t="shared" si="23"/>
        <v>04.06.04.01.</v>
      </c>
      <c r="N105" s="56" t="s">
        <v>80</v>
      </c>
      <c r="O105" s="56" t="s">
        <v>638</v>
      </c>
      <c r="P105" s="62" t="s">
        <v>36</v>
      </c>
      <c r="Q105" s="56" t="str">
        <f t="shared" si="18"/>
        <v>02.01.02.03.</v>
      </c>
      <c r="R105" s="56" t="str">
        <f t="shared" si="19"/>
        <v>02.01.02.03.01.07.</v>
      </c>
      <c r="S105" s="56" t="s">
        <v>608</v>
      </c>
      <c r="T105" s="64">
        <v>0.5</v>
      </c>
    </row>
    <row r="106" spans="1:20" x14ac:dyDescent="0.2">
      <c r="A106" s="56" t="str">
        <f t="shared" si="9"/>
        <v/>
      </c>
      <c r="B106" s="56"/>
      <c r="C106" s="62" t="s">
        <v>36</v>
      </c>
      <c r="D106" s="56" t="str">
        <f t="shared" si="16"/>
        <v/>
      </c>
      <c r="E106" s="56" t="str">
        <f t="shared" si="17"/>
        <v/>
      </c>
      <c r="F106" s="56"/>
      <c r="G106" s="62" t="s">
        <v>36</v>
      </c>
      <c r="H106" s="56" t="str">
        <f t="shared" si="14"/>
        <v>05.03.</v>
      </c>
      <c r="I106" s="56" t="str">
        <f t="shared" si="15"/>
        <v>05.03.02.</v>
      </c>
      <c r="J106" s="55" t="s">
        <v>403</v>
      </c>
      <c r="K106" s="62" t="s">
        <v>36</v>
      </c>
      <c r="L106" s="56" t="str">
        <f t="shared" si="22"/>
        <v>04.07.01.</v>
      </c>
      <c r="M106" s="56" t="str">
        <f t="shared" si="23"/>
        <v>04.07.01.01.</v>
      </c>
      <c r="N106" s="56" t="s">
        <v>81</v>
      </c>
      <c r="O106" s="56" t="s">
        <v>1153</v>
      </c>
      <c r="P106" s="62" t="s">
        <v>36</v>
      </c>
      <c r="Q106" s="56" t="str">
        <f t="shared" si="18"/>
        <v>02.01.03.01.</v>
      </c>
      <c r="R106" s="56" t="str">
        <f t="shared" si="19"/>
        <v>02.01.03.01.01.01.</v>
      </c>
      <c r="S106" s="56" t="s">
        <v>609</v>
      </c>
      <c r="T106" s="64">
        <v>0.5</v>
      </c>
    </row>
    <row r="107" spans="1:20" x14ac:dyDescent="0.2">
      <c r="A107" s="56" t="str">
        <f t="shared" si="9"/>
        <v/>
      </c>
      <c r="B107" s="56"/>
      <c r="C107" s="62" t="s">
        <v>36</v>
      </c>
      <c r="D107" s="56" t="str">
        <f t="shared" si="16"/>
        <v/>
      </c>
      <c r="E107" s="56" t="str">
        <f t="shared" si="17"/>
        <v/>
      </c>
      <c r="F107" s="56"/>
      <c r="G107" s="62" t="s">
        <v>36</v>
      </c>
      <c r="H107" s="56" t="str">
        <f t="shared" si="14"/>
        <v>05.03.</v>
      </c>
      <c r="I107" s="56" t="str">
        <f t="shared" si="15"/>
        <v>05.03.03.</v>
      </c>
      <c r="J107" s="55" t="s">
        <v>2357</v>
      </c>
      <c r="K107" s="62" t="s">
        <v>36</v>
      </c>
      <c r="L107" s="56" t="str">
        <f t="shared" si="22"/>
        <v>04.07.02.</v>
      </c>
      <c r="M107" s="56" t="str">
        <f t="shared" si="23"/>
        <v>04.07.02.01.</v>
      </c>
      <c r="N107" s="56" t="s">
        <v>82</v>
      </c>
      <c r="O107" s="56" t="s">
        <v>1154</v>
      </c>
      <c r="P107" s="62" t="s">
        <v>36</v>
      </c>
      <c r="Q107" s="56" t="str">
        <f t="shared" si="18"/>
        <v>02.01.04.01.</v>
      </c>
      <c r="R107" s="56" t="str">
        <f t="shared" si="19"/>
        <v>02.01.04.01.01.01.</v>
      </c>
      <c r="S107" s="56" t="s">
        <v>610</v>
      </c>
      <c r="T107" s="64">
        <v>0.5</v>
      </c>
    </row>
    <row r="108" spans="1:20" x14ac:dyDescent="0.2">
      <c r="A108" s="56" t="str">
        <f t="shared" si="9"/>
        <v/>
      </c>
      <c r="B108" s="56"/>
      <c r="C108" s="62" t="s">
        <v>36</v>
      </c>
      <c r="D108" s="56" t="str">
        <f t="shared" si="16"/>
        <v/>
      </c>
      <c r="E108" s="56" t="str">
        <f t="shared" si="17"/>
        <v/>
      </c>
      <c r="F108" s="56"/>
      <c r="G108" s="62" t="s">
        <v>36</v>
      </c>
      <c r="H108" s="56" t="str">
        <f t="shared" si="14"/>
        <v>05.03.</v>
      </c>
      <c r="I108" s="56" t="str">
        <f t="shared" si="15"/>
        <v>05.03.04.</v>
      </c>
      <c r="J108" s="55" t="s">
        <v>2358</v>
      </c>
      <c r="K108" s="62" t="s">
        <v>36</v>
      </c>
      <c r="L108" s="56" t="str">
        <f t="shared" si="22"/>
        <v>04.07.03.</v>
      </c>
      <c r="M108" s="56" t="str">
        <f t="shared" si="23"/>
        <v>04.07.03.01.</v>
      </c>
      <c r="N108" s="56" t="s">
        <v>83</v>
      </c>
      <c r="O108" s="56" t="s">
        <v>1155</v>
      </c>
      <c r="P108" s="62" t="s">
        <v>36</v>
      </c>
      <c r="Q108" s="56" t="str">
        <f t="shared" si="18"/>
        <v>02.01.05.01.</v>
      </c>
      <c r="R108" s="56" t="str">
        <f t="shared" si="19"/>
        <v>02.01.05.01.01.01.</v>
      </c>
      <c r="S108" s="56" t="s">
        <v>611</v>
      </c>
      <c r="T108" s="64">
        <v>1</v>
      </c>
    </row>
    <row r="109" spans="1:20" x14ac:dyDescent="0.2">
      <c r="A109" s="56" t="str">
        <f t="shared" si="9"/>
        <v/>
      </c>
      <c r="B109" s="56"/>
      <c r="C109" s="62" t="s">
        <v>36</v>
      </c>
      <c r="D109" s="56" t="str">
        <f t="shared" si="16"/>
        <v/>
      </c>
      <c r="E109" s="56" t="str">
        <f t="shared" si="17"/>
        <v/>
      </c>
      <c r="F109" s="56"/>
      <c r="G109" s="62" t="s">
        <v>36</v>
      </c>
      <c r="H109" s="56" t="str">
        <f t="shared" si="14"/>
        <v>05.03.</v>
      </c>
      <c r="I109" s="56" t="str">
        <f t="shared" si="15"/>
        <v>05.03.05.</v>
      </c>
      <c r="J109" s="55" t="s">
        <v>2359</v>
      </c>
      <c r="K109" s="62" t="s">
        <v>36</v>
      </c>
      <c r="L109" s="56" t="str">
        <f t="shared" si="22"/>
        <v>04.07.04.</v>
      </c>
      <c r="M109" s="56" t="str">
        <f t="shared" si="23"/>
        <v>04.07.04.01.</v>
      </c>
      <c r="N109" s="56" t="s">
        <v>84</v>
      </c>
      <c r="O109" s="56" t="s">
        <v>1156</v>
      </c>
      <c r="P109" s="62" t="s">
        <v>36</v>
      </c>
      <c r="Q109" s="56" t="str">
        <f t="shared" si="18"/>
        <v>02.01.06.01.</v>
      </c>
      <c r="R109" s="56" t="str">
        <f t="shared" si="19"/>
        <v>02.01.06.01.01.01.</v>
      </c>
      <c r="S109" s="56" t="s">
        <v>612</v>
      </c>
      <c r="T109" s="64">
        <v>6</v>
      </c>
    </row>
    <row r="110" spans="1:20" x14ac:dyDescent="0.2">
      <c r="A110" s="56" t="str">
        <f t="shared" si="9"/>
        <v/>
      </c>
      <c r="B110" s="56"/>
      <c r="C110" s="62" t="s">
        <v>36</v>
      </c>
      <c r="D110" s="56" t="str">
        <f t="shared" si="16"/>
        <v/>
      </c>
      <c r="E110" s="56" t="str">
        <f t="shared" si="17"/>
        <v/>
      </c>
      <c r="F110" s="56"/>
      <c r="G110" s="62" t="s">
        <v>36</v>
      </c>
      <c r="H110" s="56" t="str">
        <f t="shared" si="14"/>
        <v>05.03.</v>
      </c>
      <c r="I110" s="56" t="str">
        <f t="shared" si="15"/>
        <v>05.03.06.</v>
      </c>
      <c r="J110" s="55" t="s">
        <v>2360</v>
      </c>
      <c r="K110" s="62" t="s">
        <v>36</v>
      </c>
      <c r="L110" s="56" t="str">
        <f t="shared" si="22"/>
        <v>04.07.05.</v>
      </c>
      <c r="M110" s="56" t="str">
        <f t="shared" si="23"/>
        <v>04.07.05.01.</v>
      </c>
      <c r="N110" s="56" t="s">
        <v>85</v>
      </c>
      <c r="O110" s="56" t="s">
        <v>1157</v>
      </c>
      <c r="P110" s="62" t="s">
        <v>36</v>
      </c>
      <c r="Q110" s="56" t="str">
        <f t="shared" si="18"/>
        <v>02.01.07.01.</v>
      </c>
      <c r="R110" s="56" t="str">
        <f t="shared" si="19"/>
        <v>02.01.07.01.01.01.</v>
      </c>
      <c r="S110" s="56" t="s">
        <v>613</v>
      </c>
      <c r="T110" s="64">
        <v>2</v>
      </c>
    </row>
    <row r="111" spans="1:20" x14ac:dyDescent="0.2">
      <c r="A111" s="56" t="str">
        <f t="shared" si="9"/>
        <v/>
      </c>
      <c r="B111" s="56"/>
      <c r="C111" s="62" t="s">
        <v>36</v>
      </c>
      <c r="D111" s="56" t="str">
        <f t="shared" si="16"/>
        <v/>
      </c>
      <c r="E111" s="56" t="str">
        <f t="shared" si="17"/>
        <v/>
      </c>
      <c r="F111" s="56"/>
      <c r="G111" s="62" t="s">
        <v>36</v>
      </c>
      <c r="H111" s="56" t="str">
        <f t="shared" si="14"/>
        <v>05.04.</v>
      </c>
      <c r="I111" s="56" t="str">
        <f t="shared" si="15"/>
        <v>05.04.01.</v>
      </c>
      <c r="J111" s="55" t="s">
        <v>404</v>
      </c>
      <c r="K111" s="62" t="s">
        <v>36</v>
      </c>
      <c r="L111" s="56" t="str">
        <f t="shared" si="22"/>
        <v>04.07.06.</v>
      </c>
      <c r="M111" s="56" t="str">
        <f t="shared" si="23"/>
        <v>04.07.06.01.</v>
      </c>
      <c r="N111" s="56" t="s">
        <v>86</v>
      </c>
      <c r="O111" s="56" t="s">
        <v>1158</v>
      </c>
      <c r="P111" s="62" t="s">
        <v>36</v>
      </c>
      <c r="Q111" s="56" t="str">
        <f t="shared" si="18"/>
        <v>02.01.08.01.</v>
      </c>
      <c r="R111" s="56" t="str">
        <f t="shared" si="19"/>
        <v>02.01.08.01.01.01.</v>
      </c>
      <c r="S111" s="56" t="s">
        <v>614</v>
      </c>
      <c r="T111" s="64">
        <v>1</v>
      </c>
    </row>
    <row r="112" spans="1:20" x14ac:dyDescent="0.2">
      <c r="A112" s="56" t="str">
        <f t="shared" si="9"/>
        <v/>
      </c>
      <c r="B112" s="56"/>
      <c r="C112" s="62" t="s">
        <v>36</v>
      </c>
      <c r="D112" s="56" t="str">
        <f t="shared" si="16"/>
        <v/>
      </c>
      <c r="E112" s="56" t="str">
        <f t="shared" si="17"/>
        <v/>
      </c>
      <c r="F112" s="56"/>
      <c r="G112" s="62" t="s">
        <v>36</v>
      </c>
      <c r="H112" s="56" t="str">
        <f t="shared" si="14"/>
        <v>05.04.</v>
      </c>
      <c r="I112" s="56" t="str">
        <f t="shared" si="15"/>
        <v>05.04.02.</v>
      </c>
      <c r="J112" s="55" t="s">
        <v>405</v>
      </c>
      <c r="K112" s="62" t="s">
        <v>36</v>
      </c>
      <c r="L112" s="56" t="str">
        <f t="shared" si="22"/>
        <v>04.08.01.</v>
      </c>
      <c r="M112" s="56" t="str">
        <f t="shared" si="23"/>
        <v>04.08.01.01.</v>
      </c>
      <c r="N112" s="56" t="s">
        <v>1893</v>
      </c>
      <c r="O112" s="56" t="s">
        <v>1892</v>
      </c>
      <c r="P112" s="62" t="s">
        <v>36</v>
      </c>
      <c r="Q112" s="56" t="str">
        <f t="shared" si="18"/>
        <v>02.01.09.01.</v>
      </c>
      <c r="R112" s="56" t="str">
        <f t="shared" si="19"/>
        <v>02.01.09.01.01.01.</v>
      </c>
      <c r="S112" s="56" t="s">
        <v>615</v>
      </c>
      <c r="T112" s="64">
        <v>1</v>
      </c>
    </row>
    <row r="113" spans="1:20" x14ac:dyDescent="0.2">
      <c r="A113" s="56" t="str">
        <f t="shared" si="9"/>
        <v/>
      </c>
      <c r="B113" s="56"/>
      <c r="C113" s="62" t="s">
        <v>36</v>
      </c>
      <c r="D113" s="56" t="str">
        <f t="shared" si="16"/>
        <v/>
      </c>
      <c r="E113" s="56" t="str">
        <f t="shared" si="17"/>
        <v/>
      </c>
      <c r="F113" s="56"/>
      <c r="G113" s="62" t="s">
        <v>36</v>
      </c>
      <c r="H113" s="56" t="str">
        <f t="shared" si="14"/>
        <v>05.04.</v>
      </c>
      <c r="I113" s="56" t="str">
        <f t="shared" si="15"/>
        <v>05.04.03.</v>
      </c>
      <c r="J113" s="55" t="s">
        <v>2361</v>
      </c>
      <c r="K113" s="62" t="s">
        <v>36</v>
      </c>
      <c r="L113" s="56" t="str">
        <f t="shared" si="22"/>
        <v>04.08.02.</v>
      </c>
      <c r="M113" s="56" t="str">
        <f t="shared" si="23"/>
        <v>04.08.02.01.</v>
      </c>
      <c r="N113" s="56" t="s">
        <v>1894</v>
      </c>
      <c r="O113" s="56" t="s">
        <v>1897</v>
      </c>
      <c r="P113" s="62" t="s">
        <v>36</v>
      </c>
      <c r="Q113" s="56" t="str">
        <f t="shared" si="18"/>
        <v>02.01.10.01.</v>
      </c>
      <c r="R113" s="56" t="str">
        <f t="shared" si="19"/>
        <v>02.01.10.01.01.01.</v>
      </c>
      <c r="S113" s="56" t="s">
        <v>616</v>
      </c>
      <c r="T113" s="64">
        <v>0.2</v>
      </c>
    </row>
    <row r="114" spans="1:20" x14ac:dyDescent="0.2">
      <c r="A114" s="56" t="str">
        <f t="shared" si="9"/>
        <v/>
      </c>
      <c r="B114" s="56"/>
      <c r="C114" s="62" t="s">
        <v>36</v>
      </c>
      <c r="D114" s="56" t="str">
        <f t="shared" si="16"/>
        <v/>
      </c>
      <c r="E114" s="56" t="str">
        <f t="shared" si="17"/>
        <v/>
      </c>
      <c r="F114" s="56"/>
      <c r="G114" s="62" t="s">
        <v>36</v>
      </c>
      <c r="H114" s="56" t="str">
        <f t="shared" si="14"/>
        <v>05.04.</v>
      </c>
      <c r="I114" s="56" t="str">
        <f t="shared" si="15"/>
        <v>05.04.04.</v>
      </c>
      <c r="J114" s="55" t="s">
        <v>2362</v>
      </c>
      <c r="K114" s="62" t="s">
        <v>36</v>
      </c>
      <c r="L114" s="56" t="str">
        <f t="shared" si="22"/>
        <v>04.08.03.</v>
      </c>
      <c r="M114" s="56" t="str">
        <f t="shared" si="23"/>
        <v>04.08.03.01.</v>
      </c>
      <c r="N114" s="56" t="s">
        <v>1895</v>
      </c>
      <c r="O114" s="56" t="s">
        <v>1898</v>
      </c>
      <c r="P114" s="62" t="s">
        <v>36</v>
      </c>
      <c r="Q114" s="56" t="str">
        <f t="shared" si="18"/>
        <v>02.01.11.01.</v>
      </c>
      <c r="R114" s="56" t="str">
        <f t="shared" si="19"/>
        <v>02.01.11.01.01.01.</v>
      </c>
      <c r="S114" s="56" t="s">
        <v>617</v>
      </c>
      <c r="T114" s="64">
        <v>3</v>
      </c>
    </row>
    <row r="115" spans="1:20" x14ac:dyDescent="0.2">
      <c r="A115" s="56" t="str">
        <f t="shared" si="9"/>
        <v/>
      </c>
      <c r="B115" s="56"/>
      <c r="C115" s="62" t="s">
        <v>36</v>
      </c>
      <c r="D115" s="56" t="str">
        <f t="shared" si="16"/>
        <v/>
      </c>
      <c r="E115" s="56" t="str">
        <f t="shared" si="17"/>
        <v/>
      </c>
      <c r="F115" s="56"/>
      <c r="G115" s="62" t="s">
        <v>36</v>
      </c>
      <c r="H115" s="56" t="str">
        <f t="shared" si="14"/>
        <v>05.04.</v>
      </c>
      <c r="I115" s="56" t="str">
        <f t="shared" si="15"/>
        <v>05.04.05.</v>
      </c>
      <c r="J115" s="55" t="s">
        <v>2363</v>
      </c>
      <c r="K115" s="62" t="s">
        <v>36</v>
      </c>
      <c r="L115" s="56" t="str">
        <f t="shared" si="22"/>
        <v>04.08.04.</v>
      </c>
      <c r="M115" s="56" t="str">
        <f t="shared" si="23"/>
        <v>04.08.04.01.</v>
      </c>
      <c r="N115" s="56" t="s">
        <v>1896</v>
      </c>
      <c r="O115" s="56" t="s">
        <v>1899</v>
      </c>
      <c r="P115" s="62" t="s">
        <v>36</v>
      </c>
      <c r="Q115" s="56" t="str">
        <f t="shared" si="18"/>
        <v>02.01.11.02.</v>
      </c>
      <c r="R115" s="56" t="str">
        <f t="shared" si="19"/>
        <v>02.01.11.02.01.01.</v>
      </c>
      <c r="S115" s="56" t="s">
        <v>618</v>
      </c>
      <c r="T115" s="64">
        <v>5</v>
      </c>
    </row>
    <row r="116" spans="1:20" x14ac:dyDescent="0.2">
      <c r="A116" s="56" t="str">
        <f t="shared" si="9"/>
        <v/>
      </c>
      <c r="B116" s="56"/>
      <c r="C116" s="62" t="s">
        <v>36</v>
      </c>
      <c r="D116" s="56" t="str">
        <f t="shared" si="16"/>
        <v/>
      </c>
      <c r="E116" s="56" t="str">
        <f t="shared" si="17"/>
        <v/>
      </c>
      <c r="F116" s="56"/>
      <c r="G116" s="62" t="s">
        <v>36</v>
      </c>
      <c r="H116" s="56" t="str">
        <f t="shared" si="14"/>
        <v>05.04.</v>
      </c>
      <c r="I116" s="56" t="str">
        <f t="shared" si="15"/>
        <v>05.04.06.</v>
      </c>
      <c r="J116" s="55" t="s">
        <v>2364</v>
      </c>
      <c r="K116" s="62" t="s">
        <v>36</v>
      </c>
      <c r="L116" s="56" t="str">
        <f t="shared" si="22"/>
        <v>04.09.01.</v>
      </c>
      <c r="M116" s="56" t="str">
        <f t="shared" si="23"/>
        <v>04.09.01.01.</v>
      </c>
      <c r="N116" s="56" t="s">
        <v>1954</v>
      </c>
      <c r="O116" s="56" t="s">
        <v>2156</v>
      </c>
      <c r="P116" s="62" t="s">
        <v>36</v>
      </c>
      <c r="Q116" s="56" t="str">
        <f t="shared" si="18"/>
        <v>02.01.12.01.</v>
      </c>
      <c r="R116" s="56" t="str">
        <f t="shared" si="19"/>
        <v>02.01.12.01.01.01.</v>
      </c>
      <c r="S116" s="56" t="s">
        <v>619</v>
      </c>
      <c r="T116" s="64">
        <v>1.5</v>
      </c>
    </row>
    <row r="117" spans="1:20" x14ac:dyDescent="0.2">
      <c r="A117" s="56" t="str">
        <f t="shared" si="9"/>
        <v/>
      </c>
      <c r="B117" s="56"/>
      <c r="C117" s="62" t="s">
        <v>36</v>
      </c>
      <c r="D117" s="56" t="str">
        <f t="shared" si="16"/>
        <v/>
      </c>
      <c r="E117" s="56" t="str">
        <f t="shared" si="17"/>
        <v/>
      </c>
      <c r="F117" s="56"/>
      <c r="G117" s="62" t="s">
        <v>36</v>
      </c>
      <c r="H117" s="56" t="str">
        <f t="shared" si="14"/>
        <v>05.05.</v>
      </c>
      <c r="I117" s="56" t="str">
        <f t="shared" si="15"/>
        <v>05.05.01.</v>
      </c>
      <c r="J117" s="55" t="s">
        <v>406</v>
      </c>
      <c r="K117" s="62" t="s">
        <v>36</v>
      </c>
      <c r="L117" s="56" t="str">
        <f t="shared" si="22"/>
        <v>04.09.02.</v>
      </c>
      <c r="M117" s="56" t="str">
        <f t="shared" si="23"/>
        <v>04.09.02.01.</v>
      </c>
      <c r="N117" s="56" t="s">
        <v>1955</v>
      </c>
      <c r="O117" s="56" t="s">
        <v>2157</v>
      </c>
      <c r="P117" s="62" t="s">
        <v>36</v>
      </c>
      <c r="Q117" s="56" t="str">
        <f t="shared" ref="Q117:Q133" si="24">IF(NOT(ISBLANK($S117)),LEFT($S117,12),"")</f>
        <v>02.01.12.02.</v>
      </c>
      <c r="R117" s="56" t="str">
        <f t="shared" ref="R117:R133" si="25">IF(NOT(ISBLANK($S117)),LEFT($S117,18),"")</f>
        <v>02.01.12.02.01.01.</v>
      </c>
      <c r="S117" s="56" t="s">
        <v>620</v>
      </c>
      <c r="T117" s="64">
        <v>2.5</v>
      </c>
    </row>
    <row r="118" spans="1:20" x14ac:dyDescent="0.2">
      <c r="A118" s="56" t="str">
        <f t="shared" si="9"/>
        <v/>
      </c>
      <c r="B118" s="56"/>
      <c r="C118" s="62" t="s">
        <v>36</v>
      </c>
      <c r="D118" s="56" t="str">
        <f t="shared" si="16"/>
        <v/>
      </c>
      <c r="E118" s="56" t="str">
        <f t="shared" si="17"/>
        <v/>
      </c>
      <c r="F118" s="56"/>
      <c r="G118" s="62" t="s">
        <v>36</v>
      </c>
      <c r="H118" s="56" t="str">
        <f t="shared" si="14"/>
        <v>05.05.</v>
      </c>
      <c r="I118" s="56" t="str">
        <f t="shared" si="15"/>
        <v>05.05.02.</v>
      </c>
      <c r="J118" s="55" t="s">
        <v>407</v>
      </c>
      <c r="K118" s="62" t="s">
        <v>36</v>
      </c>
      <c r="L118" s="56" t="str">
        <f t="shared" si="22"/>
        <v>04.09.03.</v>
      </c>
      <c r="M118" s="56" t="str">
        <f t="shared" si="23"/>
        <v>04.09.03.01.</v>
      </c>
      <c r="N118" s="56" t="s">
        <v>1956</v>
      </c>
      <c r="O118" s="56" t="s">
        <v>2158</v>
      </c>
      <c r="P118" s="62" t="s">
        <v>36</v>
      </c>
      <c r="Q118" s="56" t="str">
        <f t="shared" si="24"/>
        <v>03.01.01.01.</v>
      </c>
      <c r="R118" s="56" t="str">
        <f t="shared" si="25"/>
        <v>03.01.01.01.01.01.</v>
      </c>
      <c r="S118" s="56" t="s">
        <v>621</v>
      </c>
      <c r="T118" s="64">
        <v>2</v>
      </c>
    </row>
    <row r="119" spans="1:20" x14ac:dyDescent="0.2">
      <c r="A119" s="56" t="str">
        <f t="shared" si="9"/>
        <v/>
      </c>
      <c r="B119" s="56"/>
      <c r="C119" s="62" t="s">
        <v>36</v>
      </c>
      <c r="D119" s="56" t="str">
        <f t="shared" si="16"/>
        <v/>
      </c>
      <c r="E119" s="56" t="str">
        <f t="shared" si="17"/>
        <v/>
      </c>
      <c r="F119" s="56"/>
      <c r="G119" s="62" t="s">
        <v>36</v>
      </c>
      <c r="H119" s="56" t="str">
        <f t="shared" si="14"/>
        <v>05.05.</v>
      </c>
      <c r="I119" s="56" t="str">
        <f t="shared" si="15"/>
        <v>05.05.03.</v>
      </c>
      <c r="J119" s="55" t="s">
        <v>408</v>
      </c>
      <c r="K119" s="62" t="s">
        <v>36</v>
      </c>
      <c r="L119" s="56" t="str">
        <f t="shared" si="22"/>
        <v>04.09.04.</v>
      </c>
      <c r="M119" s="56" t="str">
        <f t="shared" si="23"/>
        <v>04.09.04.01.</v>
      </c>
      <c r="N119" s="56" t="s">
        <v>1957</v>
      </c>
      <c r="O119" s="56" t="s">
        <v>2159</v>
      </c>
      <c r="P119" s="62" t="s">
        <v>36</v>
      </c>
      <c r="Q119" s="56" t="str">
        <f t="shared" si="24"/>
        <v>03.01.01.01.</v>
      </c>
      <c r="R119" s="56" t="str">
        <f t="shared" si="25"/>
        <v>03.01.01.01.01.02.</v>
      </c>
      <c r="S119" s="56" t="s">
        <v>622</v>
      </c>
      <c r="T119" s="64">
        <v>1</v>
      </c>
    </row>
    <row r="120" spans="1:20" x14ac:dyDescent="0.2">
      <c r="A120" s="56" t="str">
        <f t="shared" si="9"/>
        <v/>
      </c>
      <c r="B120" s="56"/>
      <c r="C120" s="62" t="s">
        <v>36</v>
      </c>
      <c r="D120" s="56" t="str">
        <f t="shared" si="16"/>
        <v/>
      </c>
      <c r="E120" s="56" t="str">
        <f t="shared" si="17"/>
        <v/>
      </c>
      <c r="F120" s="56"/>
      <c r="G120" s="62" t="s">
        <v>36</v>
      </c>
      <c r="H120" s="56" t="str">
        <f t="shared" si="14"/>
        <v>05.05.</v>
      </c>
      <c r="I120" s="56" t="str">
        <f t="shared" si="15"/>
        <v>05.05.04.</v>
      </c>
      <c r="J120" s="55" t="s">
        <v>409</v>
      </c>
      <c r="K120" s="62" t="s">
        <v>36</v>
      </c>
      <c r="L120" s="56" t="str">
        <f t="shared" si="22"/>
        <v>04.09.05.</v>
      </c>
      <c r="M120" s="56" t="str">
        <f t="shared" si="23"/>
        <v>04.09.05.01.</v>
      </c>
      <c r="N120" s="56" t="s">
        <v>1958</v>
      </c>
      <c r="O120" s="56" t="s">
        <v>2160</v>
      </c>
      <c r="P120" s="62" t="s">
        <v>36</v>
      </c>
      <c r="Q120" s="56" t="str">
        <f t="shared" si="24"/>
        <v>03.01.01.01.</v>
      </c>
      <c r="R120" s="56" t="str">
        <f t="shared" si="25"/>
        <v>03.01.01.01.01.03.</v>
      </c>
      <c r="S120" s="56" t="s">
        <v>623</v>
      </c>
      <c r="T120" s="64">
        <v>0.25</v>
      </c>
    </row>
    <row r="121" spans="1:20" x14ac:dyDescent="0.2">
      <c r="A121" s="56" t="str">
        <f t="shared" si="9"/>
        <v/>
      </c>
      <c r="B121" s="56"/>
      <c r="C121" s="62" t="s">
        <v>36</v>
      </c>
      <c r="D121" s="56" t="str">
        <f t="shared" si="16"/>
        <v/>
      </c>
      <c r="E121" s="56" t="str">
        <f t="shared" si="17"/>
        <v/>
      </c>
      <c r="F121" s="56"/>
      <c r="G121" s="62" t="s">
        <v>36</v>
      </c>
      <c r="H121" s="56" t="str">
        <f t="shared" si="14"/>
        <v>05.05.</v>
      </c>
      <c r="I121" s="56" t="str">
        <f t="shared" si="15"/>
        <v>05.05.05.</v>
      </c>
      <c r="J121" s="55" t="s">
        <v>410</v>
      </c>
      <c r="K121" s="62" t="s">
        <v>36</v>
      </c>
      <c r="L121" s="56" t="str">
        <f t="shared" si="22"/>
        <v>04.09.06.</v>
      </c>
      <c r="M121" s="56" t="str">
        <f t="shared" si="23"/>
        <v>04.09.06.01.</v>
      </c>
      <c r="N121" s="56" t="s">
        <v>1959</v>
      </c>
      <c r="O121" s="56" t="s">
        <v>2161</v>
      </c>
      <c r="P121" s="62" t="s">
        <v>36</v>
      </c>
      <c r="Q121" s="56" t="str">
        <f t="shared" si="24"/>
        <v>03.01.01.01.</v>
      </c>
      <c r="R121" s="56" t="str">
        <f t="shared" si="25"/>
        <v>03.01.01.01.01.04.</v>
      </c>
      <c r="S121" s="56" t="s">
        <v>624</v>
      </c>
      <c r="T121" s="64">
        <v>0.2</v>
      </c>
    </row>
    <row r="122" spans="1:20" x14ac:dyDescent="0.2">
      <c r="A122" s="56" t="str">
        <f t="shared" si="9"/>
        <v/>
      </c>
      <c r="B122" s="56"/>
      <c r="C122" s="62" t="s">
        <v>36</v>
      </c>
      <c r="D122" s="56" t="str">
        <f t="shared" si="16"/>
        <v/>
      </c>
      <c r="E122" s="56" t="str">
        <f t="shared" si="17"/>
        <v/>
      </c>
      <c r="F122" s="56"/>
      <c r="G122" s="62" t="s">
        <v>36</v>
      </c>
      <c r="H122" s="56" t="str">
        <f t="shared" si="14"/>
        <v>05.05.</v>
      </c>
      <c r="I122" s="56" t="str">
        <f t="shared" si="15"/>
        <v>05.05.06.</v>
      </c>
      <c r="J122" s="55" t="s">
        <v>411</v>
      </c>
      <c r="K122" s="62" t="s">
        <v>36</v>
      </c>
      <c r="L122" s="56" t="str">
        <f t="shared" si="22"/>
        <v>04.09.07.</v>
      </c>
      <c r="M122" s="56" t="str">
        <f t="shared" si="23"/>
        <v>04.09.07.01.</v>
      </c>
      <c r="N122" s="56" t="s">
        <v>1960</v>
      </c>
      <c r="O122" s="56" t="s">
        <v>2162</v>
      </c>
      <c r="P122" s="62" t="s">
        <v>36</v>
      </c>
      <c r="Q122" s="56" t="str">
        <f t="shared" si="24"/>
        <v>03.01.01.01.</v>
      </c>
      <c r="R122" s="56" t="str">
        <f t="shared" si="25"/>
        <v>03.01.01.01.01.05.</v>
      </c>
      <c r="S122" s="56" t="s">
        <v>625</v>
      </c>
      <c r="T122" s="64">
        <v>2</v>
      </c>
    </row>
    <row r="123" spans="1:20" x14ac:dyDescent="0.2">
      <c r="A123" s="56" t="str">
        <f t="shared" si="9"/>
        <v/>
      </c>
      <c r="B123" s="56"/>
      <c r="C123" s="62" t="s">
        <v>36</v>
      </c>
      <c r="D123" s="56" t="str">
        <f t="shared" si="16"/>
        <v/>
      </c>
      <c r="E123" s="56" t="str">
        <f t="shared" si="17"/>
        <v/>
      </c>
      <c r="F123" s="56"/>
      <c r="G123" s="62" t="s">
        <v>36</v>
      </c>
      <c r="H123" s="56" t="str">
        <f t="shared" si="14"/>
        <v>05.05.</v>
      </c>
      <c r="I123" s="56" t="str">
        <f t="shared" si="15"/>
        <v>05.05.07.</v>
      </c>
      <c r="J123" s="55" t="s">
        <v>412</v>
      </c>
      <c r="K123" s="62" t="s">
        <v>36</v>
      </c>
      <c r="L123" s="56" t="str">
        <f t="shared" si="22"/>
        <v>04.09.08.</v>
      </c>
      <c r="M123" s="56" t="str">
        <f t="shared" si="23"/>
        <v>04.09.08.01.</v>
      </c>
      <c r="N123" s="56" t="s">
        <v>1961</v>
      </c>
      <c r="O123" s="56" t="s">
        <v>2163</v>
      </c>
      <c r="P123" s="62" t="s">
        <v>36</v>
      </c>
      <c r="Q123" s="56" t="str">
        <f t="shared" si="24"/>
        <v>03.01.02.01.</v>
      </c>
      <c r="R123" s="56" t="str">
        <f t="shared" si="25"/>
        <v>03.01.02.01.01.01.</v>
      </c>
      <c r="S123" s="56" t="s">
        <v>626</v>
      </c>
      <c r="T123" s="64">
        <v>2</v>
      </c>
    </row>
    <row r="124" spans="1:20" x14ac:dyDescent="0.2">
      <c r="A124" s="56" t="str">
        <f t="shared" si="9"/>
        <v/>
      </c>
      <c r="B124" s="56"/>
      <c r="C124" s="62" t="s">
        <v>36</v>
      </c>
      <c r="D124" s="56" t="str">
        <f t="shared" si="16"/>
        <v/>
      </c>
      <c r="E124" s="56" t="str">
        <f t="shared" si="17"/>
        <v/>
      </c>
      <c r="F124" s="56"/>
      <c r="G124" s="62" t="s">
        <v>36</v>
      </c>
      <c r="H124" s="56" t="str">
        <f t="shared" si="14"/>
        <v>05.05.</v>
      </c>
      <c r="I124" s="56" t="str">
        <f t="shared" si="15"/>
        <v>05.05.08.</v>
      </c>
      <c r="J124" s="55" t="s">
        <v>413</v>
      </c>
      <c r="K124" s="62" t="s">
        <v>36</v>
      </c>
      <c r="L124" s="56" t="str">
        <f t="shared" si="22"/>
        <v>04.09.09.</v>
      </c>
      <c r="M124" s="56" t="str">
        <f t="shared" si="23"/>
        <v>04.09.09.01.</v>
      </c>
      <c r="N124" s="56" t="s">
        <v>1962</v>
      </c>
      <c r="O124" s="56" t="s">
        <v>2164</v>
      </c>
      <c r="P124" s="62" t="s">
        <v>36</v>
      </c>
      <c r="Q124" s="56" t="str">
        <f t="shared" si="24"/>
        <v>03.01.02.01.</v>
      </c>
      <c r="R124" s="56" t="str">
        <f t="shared" si="25"/>
        <v>03.01.02.01.01.02.</v>
      </c>
      <c r="S124" s="56" t="s">
        <v>627</v>
      </c>
      <c r="T124" s="64">
        <v>2</v>
      </c>
    </row>
    <row r="125" spans="1:20" x14ac:dyDescent="0.2">
      <c r="A125" s="56" t="str">
        <f t="shared" si="9"/>
        <v/>
      </c>
      <c r="B125" s="56"/>
      <c r="C125" s="62" t="s">
        <v>36</v>
      </c>
      <c r="D125" s="56" t="str">
        <f t="shared" si="16"/>
        <v/>
      </c>
      <c r="E125" s="56" t="str">
        <f t="shared" si="17"/>
        <v/>
      </c>
      <c r="F125" s="56"/>
      <c r="G125" s="62" t="s">
        <v>36</v>
      </c>
      <c r="H125" s="56" t="str">
        <f t="shared" si="14"/>
        <v>05.05.</v>
      </c>
      <c r="I125" s="56" t="str">
        <f t="shared" si="15"/>
        <v>05.05.09.</v>
      </c>
      <c r="J125" s="55" t="s">
        <v>414</v>
      </c>
      <c r="K125" s="62" t="s">
        <v>36</v>
      </c>
      <c r="L125" s="56" t="str">
        <f t="shared" si="22"/>
        <v>05.01.01.</v>
      </c>
      <c r="M125" s="56" t="str">
        <f t="shared" si="23"/>
        <v>05.01.01.01.</v>
      </c>
      <c r="N125" s="56" t="s">
        <v>2365</v>
      </c>
      <c r="O125" s="56" t="s">
        <v>2367</v>
      </c>
      <c r="P125" s="62" t="s">
        <v>36</v>
      </c>
      <c r="Q125" s="56" t="str">
        <f t="shared" si="24"/>
        <v>03.01.02.01.</v>
      </c>
      <c r="R125" s="56" t="str">
        <f t="shared" si="25"/>
        <v>03.01.02.01.01.03.</v>
      </c>
      <c r="S125" s="56" t="s">
        <v>628</v>
      </c>
      <c r="T125" s="64">
        <v>2</v>
      </c>
    </row>
    <row r="126" spans="1:20" x14ac:dyDescent="0.2">
      <c r="A126" s="56" t="str">
        <f t="shared" si="9"/>
        <v/>
      </c>
      <c r="B126" s="56"/>
      <c r="C126" s="62" t="s">
        <v>36</v>
      </c>
      <c r="D126" s="56" t="str">
        <f t="shared" si="16"/>
        <v/>
      </c>
      <c r="E126" s="56" t="str">
        <f t="shared" si="17"/>
        <v/>
      </c>
      <c r="F126" s="56"/>
      <c r="G126" s="62" t="s">
        <v>36</v>
      </c>
      <c r="H126" s="56" t="str">
        <f t="shared" si="14"/>
        <v>05.05.</v>
      </c>
      <c r="I126" s="56" t="str">
        <f t="shared" si="15"/>
        <v>05.05.10.</v>
      </c>
      <c r="J126" s="55" t="s">
        <v>415</v>
      </c>
      <c r="K126" s="62" t="s">
        <v>36</v>
      </c>
      <c r="L126" s="56" t="str">
        <f t="shared" si="22"/>
        <v>05.01.02.</v>
      </c>
      <c r="M126" s="56" t="str">
        <f t="shared" si="23"/>
        <v>05.01.02.01.</v>
      </c>
      <c r="N126" s="56" t="s">
        <v>2366</v>
      </c>
      <c r="O126" s="56" t="s">
        <v>2368</v>
      </c>
      <c r="P126" s="62" t="s">
        <v>36</v>
      </c>
      <c r="Q126" s="56" t="str">
        <f t="shared" si="24"/>
        <v>03.01.02.01.</v>
      </c>
      <c r="R126" s="56" t="str">
        <f t="shared" si="25"/>
        <v>03.01.02.01.01.04.</v>
      </c>
      <c r="S126" s="56" t="s">
        <v>629</v>
      </c>
      <c r="T126" s="64">
        <v>1</v>
      </c>
    </row>
    <row r="127" spans="1:20" x14ac:dyDescent="0.2">
      <c r="A127" s="56" t="str">
        <f t="shared" si="9"/>
        <v/>
      </c>
      <c r="B127" s="56"/>
      <c r="C127" s="62" t="s">
        <v>36</v>
      </c>
      <c r="D127" s="56" t="str">
        <f t="shared" si="16"/>
        <v/>
      </c>
      <c r="E127" s="56" t="str">
        <f t="shared" si="17"/>
        <v/>
      </c>
      <c r="F127" s="56"/>
      <c r="G127" s="62" t="s">
        <v>36</v>
      </c>
      <c r="H127" s="56" t="str">
        <f t="shared" si="14"/>
        <v>05.05.</v>
      </c>
      <c r="I127" s="56" t="str">
        <f t="shared" si="15"/>
        <v>05.05.11.</v>
      </c>
      <c r="J127" s="55" t="s">
        <v>416</v>
      </c>
      <c r="K127" s="62" t="s">
        <v>36</v>
      </c>
      <c r="L127" s="56" t="str">
        <f t="shared" si="22"/>
        <v>05.02.01.</v>
      </c>
      <c r="M127" s="56" t="str">
        <f t="shared" si="23"/>
        <v>05.02.01.01.</v>
      </c>
      <c r="N127" s="56" t="s">
        <v>1496</v>
      </c>
      <c r="O127" s="56" t="s">
        <v>1498</v>
      </c>
      <c r="P127" s="62" t="s">
        <v>36</v>
      </c>
      <c r="Q127" s="56" t="str">
        <f t="shared" si="24"/>
        <v>03.01.02.01.</v>
      </c>
      <c r="R127" s="56" t="str">
        <f t="shared" si="25"/>
        <v>03.01.02.01.01.05.</v>
      </c>
      <c r="S127" s="56" t="s">
        <v>630</v>
      </c>
      <c r="T127" s="64">
        <v>3</v>
      </c>
    </row>
    <row r="128" spans="1:20" x14ac:dyDescent="0.2">
      <c r="A128" s="56" t="str">
        <f t="shared" si="9"/>
        <v/>
      </c>
      <c r="B128" s="56"/>
      <c r="C128" s="62" t="s">
        <v>36</v>
      </c>
      <c r="D128" s="56" t="str">
        <f t="shared" si="16"/>
        <v/>
      </c>
      <c r="E128" s="56" t="str">
        <f t="shared" si="17"/>
        <v/>
      </c>
      <c r="F128" s="56"/>
      <c r="G128" s="62" t="s">
        <v>36</v>
      </c>
      <c r="H128" s="56" t="str">
        <f t="shared" si="14"/>
        <v>05.05.</v>
      </c>
      <c r="I128" s="56" t="str">
        <f t="shared" si="15"/>
        <v>05.05.12.</v>
      </c>
      <c r="J128" s="55" t="s">
        <v>1460</v>
      </c>
      <c r="K128" s="62" t="s">
        <v>36</v>
      </c>
      <c r="L128" s="56" t="str">
        <f t="shared" si="22"/>
        <v>05.02.02.</v>
      </c>
      <c r="M128" s="56" t="str">
        <f t="shared" si="23"/>
        <v>05.02.02.01.</v>
      </c>
      <c r="N128" s="56" t="s">
        <v>1497</v>
      </c>
      <c r="O128" s="56" t="s">
        <v>1499</v>
      </c>
      <c r="P128" s="62" t="s">
        <v>36</v>
      </c>
      <c r="Q128" s="56" t="str">
        <f t="shared" si="24"/>
        <v>04.01.01.01.</v>
      </c>
      <c r="R128" s="56" t="str">
        <f t="shared" si="25"/>
        <v>04.01.01.01.01.01.</v>
      </c>
      <c r="S128" s="56" t="s">
        <v>2177</v>
      </c>
      <c r="T128" s="64">
        <v>3</v>
      </c>
    </row>
    <row r="129" spans="1:20" x14ac:dyDescent="0.2">
      <c r="A129" s="56" t="str">
        <f t="shared" si="9"/>
        <v/>
      </c>
      <c r="B129" s="56"/>
      <c r="C129" s="62" t="s">
        <v>36</v>
      </c>
      <c r="D129" s="56" t="str">
        <f t="shared" si="16"/>
        <v/>
      </c>
      <c r="E129" s="56" t="str">
        <f t="shared" si="17"/>
        <v/>
      </c>
      <c r="F129" s="56"/>
      <c r="G129" s="62" t="s">
        <v>36</v>
      </c>
      <c r="H129" s="56" t="str">
        <f t="shared" si="14"/>
        <v>05.06.</v>
      </c>
      <c r="I129" s="56" t="str">
        <f t="shared" si="15"/>
        <v>05.06.01.</v>
      </c>
      <c r="J129" s="55" t="s">
        <v>417</v>
      </c>
      <c r="K129" s="62" t="s">
        <v>36</v>
      </c>
      <c r="L129" s="56" t="str">
        <f t="shared" si="22"/>
        <v>05.03.01.</v>
      </c>
      <c r="M129" s="56" t="str">
        <f t="shared" si="23"/>
        <v>05.03.01.01.</v>
      </c>
      <c r="N129" s="56" t="s">
        <v>2369</v>
      </c>
      <c r="O129" s="56" t="s">
        <v>2373</v>
      </c>
      <c r="P129" s="62" t="s">
        <v>36</v>
      </c>
      <c r="Q129" s="56" t="str">
        <f t="shared" si="24"/>
        <v>04.01.02.01.</v>
      </c>
      <c r="R129" s="56" t="str">
        <f t="shared" si="25"/>
        <v>04.01.02.01.01.01.</v>
      </c>
      <c r="S129" s="56" t="s">
        <v>2178</v>
      </c>
      <c r="T129" s="64">
        <v>4</v>
      </c>
    </row>
    <row r="130" spans="1:20" x14ac:dyDescent="0.2">
      <c r="A130" s="56" t="str">
        <f t="shared" si="9"/>
        <v/>
      </c>
      <c r="B130" s="56"/>
      <c r="C130" s="62" t="s">
        <v>36</v>
      </c>
      <c r="D130" s="56" t="str">
        <f t="shared" si="16"/>
        <v/>
      </c>
      <c r="E130" s="56" t="str">
        <f t="shared" si="17"/>
        <v/>
      </c>
      <c r="F130" s="56"/>
      <c r="G130" s="62" t="s">
        <v>36</v>
      </c>
      <c r="H130" s="56" t="str">
        <f t="shared" si="14"/>
        <v>05.06.</v>
      </c>
      <c r="I130" s="56" t="str">
        <f t="shared" si="15"/>
        <v>05.06.02.</v>
      </c>
      <c r="J130" s="55" t="s">
        <v>418</v>
      </c>
      <c r="K130" s="62" t="s">
        <v>36</v>
      </c>
      <c r="L130" s="56" t="str">
        <f t="shared" si="22"/>
        <v>05.03.02.</v>
      </c>
      <c r="M130" s="56" t="str">
        <f t="shared" si="23"/>
        <v>05.03.02.01.</v>
      </c>
      <c r="N130" s="56" t="s">
        <v>2370</v>
      </c>
      <c r="O130" s="56" t="s">
        <v>2374</v>
      </c>
      <c r="P130" s="62" t="s">
        <v>36</v>
      </c>
      <c r="Q130" s="56" t="str">
        <f t="shared" si="24"/>
        <v>04.01.03.01.</v>
      </c>
      <c r="R130" s="56" t="str">
        <f t="shared" si="25"/>
        <v>04.01.03.01.01.01.</v>
      </c>
      <c r="S130" s="56" t="s">
        <v>2179</v>
      </c>
      <c r="T130" s="64">
        <v>3</v>
      </c>
    </row>
    <row r="131" spans="1:20" x14ac:dyDescent="0.2">
      <c r="A131" s="56" t="str">
        <f t="shared" ref="A131:A194" si="26">IF(NOT(ISBLANK($B131)),LEFT($B131,3),"")</f>
        <v/>
      </c>
      <c r="B131" s="56"/>
      <c r="C131" s="62" t="s">
        <v>36</v>
      </c>
      <c r="D131" s="56" t="str">
        <f t="shared" si="16"/>
        <v/>
      </c>
      <c r="E131" s="56" t="str">
        <f t="shared" si="17"/>
        <v/>
      </c>
      <c r="F131" s="56"/>
      <c r="G131" s="62" t="s">
        <v>36</v>
      </c>
      <c r="H131" s="56" t="str">
        <f t="shared" si="14"/>
        <v>05.06.</v>
      </c>
      <c r="I131" s="56" t="str">
        <f t="shared" si="15"/>
        <v>05.06.03.</v>
      </c>
      <c r="J131" s="55" t="s">
        <v>2111</v>
      </c>
      <c r="K131" s="62" t="s">
        <v>36</v>
      </c>
      <c r="L131" s="56" t="str">
        <f t="shared" si="22"/>
        <v>05.03.03.</v>
      </c>
      <c r="M131" s="56" t="str">
        <f t="shared" si="23"/>
        <v>05.03.03.01.</v>
      </c>
      <c r="N131" s="56" t="s">
        <v>87</v>
      </c>
      <c r="O131" s="56" t="s">
        <v>2375</v>
      </c>
      <c r="P131" s="62" t="s">
        <v>36</v>
      </c>
      <c r="Q131" s="56" t="str">
        <f t="shared" si="24"/>
        <v>04.01.04.01.</v>
      </c>
      <c r="R131" s="56" t="str">
        <f t="shared" si="25"/>
        <v>04.01.04.01.01.01.</v>
      </c>
      <c r="S131" s="56" t="s">
        <v>2180</v>
      </c>
      <c r="T131" s="64">
        <v>4</v>
      </c>
    </row>
    <row r="132" spans="1:20" x14ac:dyDescent="0.2">
      <c r="A132" s="56" t="str">
        <f t="shared" si="26"/>
        <v/>
      </c>
      <c r="B132" s="56"/>
      <c r="C132" s="62" t="s">
        <v>36</v>
      </c>
      <c r="D132" s="56" t="str">
        <f t="shared" si="16"/>
        <v/>
      </c>
      <c r="E132" s="56" t="str">
        <f t="shared" si="17"/>
        <v/>
      </c>
      <c r="F132" s="56"/>
      <c r="G132" s="62" t="s">
        <v>36</v>
      </c>
      <c r="H132" s="56" t="str">
        <f t="shared" si="14"/>
        <v>05.06.</v>
      </c>
      <c r="I132" s="56" t="str">
        <f t="shared" si="15"/>
        <v>05.06.04.</v>
      </c>
      <c r="J132" s="55" t="s">
        <v>2112</v>
      </c>
      <c r="K132" s="62" t="s">
        <v>36</v>
      </c>
      <c r="L132" s="56" t="str">
        <f t="shared" si="22"/>
        <v>05.03.04.</v>
      </c>
      <c r="M132" s="56" t="str">
        <f t="shared" si="23"/>
        <v>05.03.04.01.</v>
      </c>
      <c r="N132" s="56" t="s">
        <v>2371</v>
      </c>
      <c r="O132" s="56" t="s">
        <v>2376</v>
      </c>
      <c r="P132" s="62" t="s">
        <v>36</v>
      </c>
      <c r="Q132" s="56" t="str">
        <f t="shared" si="24"/>
        <v>04.02.01.01.</v>
      </c>
      <c r="R132" s="56" t="str">
        <f t="shared" si="25"/>
        <v>04.02.01.01.01.01.</v>
      </c>
      <c r="S132" s="56" t="s">
        <v>631</v>
      </c>
      <c r="T132" s="64">
        <v>1</v>
      </c>
    </row>
    <row r="133" spans="1:20" x14ac:dyDescent="0.2">
      <c r="A133" s="56" t="str">
        <f t="shared" si="26"/>
        <v/>
      </c>
      <c r="B133" s="56"/>
      <c r="C133" s="62" t="s">
        <v>36</v>
      </c>
      <c r="D133" s="56" t="str">
        <f t="shared" si="16"/>
        <v/>
      </c>
      <c r="E133" s="56" t="str">
        <f t="shared" si="17"/>
        <v/>
      </c>
      <c r="F133" s="56"/>
      <c r="G133" s="62" t="s">
        <v>36</v>
      </c>
      <c r="H133" s="56" t="str">
        <f t="shared" si="14"/>
        <v>05.07.</v>
      </c>
      <c r="I133" s="56" t="str">
        <f t="shared" si="15"/>
        <v>05.07.01.</v>
      </c>
      <c r="J133" s="55" t="s">
        <v>419</v>
      </c>
      <c r="K133" s="62" t="s">
        <v>36</v>
      </c>
      <c r="L133" s="56" t="str">
        <f t="shared" si="22"/>
        <v>05.03.05.</v>
      </c>
      <c r="M133" s="56" t="str">
        <f t="shared" si="23"/>
        <v>05.03.05.01.</v>
      </c>
      <c r="N133" s="56" t="s">
        <v>2372</v>
      </c>
      <c r="O133" s="56" t="s">
        <v>2377</v>
      </c>
      <c r="P133" s="62" t="s">
        <v>36</v>
      </c>
      <c r="Q133" s="56" t="str">
        <f t="shared" si="24"/>
        <v>04.02.02.01.</v>
      </c>
      <c r="R133" s="56" t="str">
        <f t="shared" si="25"/>
        <v>04.02.02.01.01.01.</v>
      </c>
      <c r="S133" s="56" t="s">
        <v>632</v>
      </c>
      <c r="T133" s="64">
        <v>7</v>
      </c>
    </row>
    <row r="134" spans="1:20" x14ac:dyDescent="0.2">
      <c r="A134" s="56" t="str">
        <f t="shared" si="26"/>
        <v/>
      </c>
      <c r="B134" s="56"/>
      <c r="C134" s="62" t="s">
        <v>36</v>
      </c>
      <c r="D134" s="56" t="str">
        <f t="shared" si="16"/>
        <v/>
      </c>
      <c r="E134" s="56" t="str">
        <f t="shared" si="17"/>
        <v/>
      </c>
      <c r="F134" s="56"/>
      <c r="G134" s="62" t="s">
        <v>36</v>
      </c>
      <c r="H134" s="56" t="str">
        <f t="shared" si="14"/>
        <v>05.07.</v>
      </c>
      <c r="I134" s="56" t="str">
        <f t="shared" si="15"/>
        <v>05.07.06.</v>
      </c>
      <c r="J134" s="55" t="s">
        <v>420</v>
      </c>
      <c r="K134" s="62" t="s">
        <v>36</v>
      </c>
      <c r="L134" s="56" t="str">
        <f t="shared" si="22"/>
        <v>05.03.06.</v>
      </c>
      <c r="M134" s="56" t="str">
        <f t="shared" si="23"/>
        <v>05.03.06.01.</v>
      </c>
      <c r="N134" s="56" t="s">
        <v>88</v>
      </c>
      <c r="O134" s="56" t="s">
        <v>2378</v>
      </c>
      <c r="P134" s="62" t="s">
        <v>36</v>
      </c>
      <c r="Q134" s="56" t="str">
        <f t="shared" ref="Q134:Q146" si="27">IF(NOT(ISBLANK($S134)),LEFT($S134,12),"")</f>
        <v>04.03.01.01.</v>
      </c>
      <c r="R134" s="56" t="str">
        <f t="shared" ref="R134:R146" si="28">IF(NOT(ISBLANK($S134)),LEFT($S134,18),"")</f>
        <v>04.03.01.01.01.01.</v>
      </c>
      <c r="S134" s="56" t="s">
        <v>2340</v>
      </c>
      <c r="T134" s="64">
        <v>40</v>
      </c>
    </row>
    <row r="135" spans="1:20" x14ac:dyDescent="0.2">
      <c r="A135" s="56" t="str">
        <f t="shared" si="26"/>
        <v/>
      </c>
      <c r="B135" s="56"/>
      <c r="C135" s="62" t="s">
        <v>36</v>
      </c>
      <c r="D135" s="56" t="str">
        <f t="shared" si="16"/>
        <v/>
      </c>
      <c r="E135" s="56" t="str">
        <f t="shared" si="17"/>
        <v/>
      </c>
      <c r="F135" s="56"/>
      <c r="G135" s="62" t="s">
        <v>36</v>
      </c>
      <c r="H135" s="56" t="str">
        <f t="shared" si="14"/>
        <v>05.07.</v>
      </c>
      <c r="I135" s="56" t="str">
        <f t="shared" si="15"/>
        <v>05.07.07.</v>
      </c>
      <c r="J135" s="55" t="s">
        <v>421</v>
      </c>
      <c r="K135" s="62" t="s">
        <v>36</v>
      </c>
      <c r="L135" s="56" t="str">
        <f t="shared" si="22"/>
        <v>05.04.01.</v>
      </c>
      <c r="M135" s="56" t="str">
        <f t="shared" si="23"/>
        <v>05.04.01.01.</v>
      </c>
      <c r="N135" s="56" t="s">
        <v>2379</v>
      </c>
      <c r="O135" s="56" t="s">
        <v>2380</v>
      </c>
      <c r="P135" s="62" t="s">
        <v>36</v>
      </c>
      <c r="Q135" s="56" t="str">
        <f t="shared" si="27"/>
        <v>04.04.01.01.</v>
      </c>
      <c r="R135" s="56" t="str">
        <f t="shared" si="28"/>
        <v>04.04.01.01.01.01.</v>
      </c>
      <c r="S135" s="56" t="s">
        <v>2341</v>
      </c>
      <c r="T135" s="64">
        <v>40</v>
      </c>
    </row>
    <row r="136" spans="1:20" x14ac:dyDescent="0.2">
      <c r="A136" s="56" t="str">
        <f t="shared" si="26"/>
        <v/>
      </c>
      <c r="B136" s="56"/>
      <c r="C136" s="62" t="s">
        <v>36</v>
      </c>
      <c r="D136" s="56" t="str">
        <f t="shared" si="16"/>
        <v/>
      </c>
      <c r="E136" s="56" t="str">
        <f t="shared" si="17"/>
        <v/>
      </c>
      <c r="F136" s="56"/>
      <c r="G136" s="62" t="s">
        <v>36</v>
      </c>
      <c r="H136" s="56" t="str">
        <f t="shared" si="14"/>
        <v>05.07.</v>
      </c>
      <c r="I136" s="56" t="str">
        <f t="shared" si="15"/>
        <v>05.07.08.</v>
      </c>
      <c r="J136" s="55" t="s">
        <v>422</v>
      </c>
      <c r="K136" s="62" t="s">
        <v>36</v>
      </c>
      <c r="L136" s="56" t="str">
        <f t="shared" si="22"/>
        <v>05.04.02.</v>
      </c>
      <c r="M136" s="56" t="str">
        <f t="shared" si="23"/>
        <v>05.04.02.01.</v>
      </c>
      <c r="N136" s="56" t="s">
        <v>2381</v>
      </c>
      <c r="O136" s="56" t="s">
        <v>2382</v>
      </c>
      <c r="P136" s="62" t="s">
        <v>36</v>
      </c>
      <c r="Q136" s="56" t="str">
        <f t="shared" si="27"/>
        <v>04.05.01.01.</v>
      </c>
      <c r="R136" s="56" t="str">
        <f t="shared" si="28"/>
        <v>04.05.01.01.01.01.</v>
      </c>
      <c r="S136" s="56" t="s">
        <v>639</v>
      </c>
      <c r="T136" s="64">
        <v>1</v>
      </c>
    </row>
    <row r="137" spans="1:20" x14ac:dyDescent="0.2">
      <c r="A137" s="56" t="str">
        <f t="shared" si="26"/>
        <v/>
      </c>
      <c r="B137" s="56"/>
      <c r="C137" s="62" t="s">
        <v>36</v>
      </c>
      <c r="D137" s="56" t="str">
        <f t="shared" si="16"/>
        <v/>
      </c>
      <c r="E137" s="56" t="str">
        <f t="shared" si="17"/>
        <v/>
      </c>
      <c r="F137" s="56"/>
      <c r="G137" s="62" t="s">
        <v>36</v>
      </c>
      <c r="H137" s="56" t="str">
        <f t="shared" si="14"/>
        <v>05.07.</v>
      </c>
      <c r="I137" s="56" t="str">
        <f t="shared" si="15"/>
        <v>05.07.09.</v>
      </c>
      <c r="J137" s="55" t="s">
        <v>423</v>
      </c>
      <c r="K137" s="62" t="s">
        <v>36</v>
      </c>
      <c r="L137" s="56" t="str">
        <f t="shared" si="22"/>
        <v>05.04.03.</v>
      </c>
      <c r="M137" s="56" t="str">
        <f t="shared" si="23"/>
        <v>05.04.03.01.</v>
      </c>
      <c r="N137" s="56" t="s">
        <v>89</v>
      </c>
      <c r="O137" s="56" t="s">
        <v>2383</v>
      </c>
      <c r="P137" s="62" t="s">
        <v>36</v>
      </c>
      <c r="Q137" s="56" t="str">
        <f t="shared" si="27"/>
        <v>04.05.02.01.</v>
      </c>
      <c r="R137" s="56" t="str">
        <f t="shared" si="28"/>
        <v>04.05.02.01.01.01.</v>
      </c>
      <c r="S137" s="56" t="s">
        <v>640</v>
      </c>
      <c r="T137" s="64">
        <v>2</v>
      </c>
    </row>
    <row r="138" spans="1:20" x14ac:dyDescent="0.2">
      <c r="A138" s="56" t="str">
        <f t="shared" si="26"/>
        <v/>
      </c>
      <c r="B138" s="56"/>
      <c r="C138" s="62" t="s">
        <v>36</v>
      </c>
      <c r="D138" s="56" t="str">
        <f t="shared" si="16"/>
        <v/>
      </c>
      <c r="E138" s="56" t="str">
        <f t="shared" si="17"/>
        <v/>
      </c>
      <c r="F138" s="56"/>
      <c r="G138" s="62" t="s">
        <v>36</v>
      </c>
      <c r="H138" s="56" t="str">
        <f t="shared" si="14"/>
        <v>05.07.</v>
      </c>
      <c r="I138" s="56" t="str">
        <f t="shared" si="15"/>
        <v>05.07.10.</v>
      </c>
      <c r="J138" s="55" t="s">
        <v>424</v>
      </c>
      <c r="K138" s="62" t="s">
        <v>36</v>
      </c>
      <c r="L138" s="56" t="str">
        <f t="shared" si="22"/>
        <v>05.04.04.</v>
      </c>
      <c r="M138" s="56" t="str">
        <f t="shared" si="23"/>
        <v>05.04.04.01.</v>
      </c>
      <c r="N138" s="56" t="s">
        <v>2385</v>
      </c>
      <c r="O138" s="56" t="s">
        <v>2386</v>
      </c>
      <c r="P138" s="62" t="s">
        <v>36</v>
      </c>
      <c r="Q138" s="56" t="str">
        <f t="shared" si="27"/>
        <v>04.06.01.01.</v>
      </c>
      <c r="R138" s="56" t="str">
        <f t="shared" si="28"/>
        <v>04.06.01.01.01.01.</v>
      </c>
      <c r="S138" s="56" t="s">
        <v>641</v>
      </c>
      <c r="T138" s="64">
        <v>2</v>
      </c>
    </row>
    <row r="139" spans="1:20" x14ac:dyDescent="0.2">
      <c r="A139" s="56" t="str">
        <f t="shared" si="26"/>
        <v/>
      </c>
      <c r="B139" s="56"/>
      <c r="C139" s="62" t="s">
        <v>36</v>
      </c>
      <c r="D139" s="56" t="str">
        <f t="shared" si="16"/>
        <v/>
      </c>
      <c r="E139" s="56" t="str">
        <f t="shared" si="17"/>
        <v/>
      </c>
      <c r="F139" s="56"/>
      <c r="G139" s="62" t="s">
        <v>36</v>
      </c>
      <c r="H139" s="56" t="str">
        <f t="shared" si="14"/>
        <v>05.07.</v>
      </c>
      <c r="I139" s="56" t="str">
        <f t="shared" si="15"/>
        <v>05.07.11.</v>
      </c>
      <c r="J139" s="55" t="s">
        <v>425</v>
      </c>
      <c r="K139" s="62" t="s">
        <v>36</v>
      </c>
      <c r="L139" s="56" t="str">
        <f t="shared" si="22"/>
        <v>05.04.05.</v>
      </c>
      <c r="M139" s="56" t="str">
        <f t="shared" si="23"/>
        <v>05.04.05.01.</v>
      </c>
      <c r="N139" s="56" t="s">
        <v>2384</v>
      </c>
      <c r="O139" s="56" t="s">
        <v>2387</v>
      </c>
      <c r="P139" s="62" t="s">
        <v>36</v>
      </c>
      <c r="Q139" s="56" t="str">
        <f t="shared" si="27"/>
        <v>04.06.02.01.</v>
      </c>
      <c r="R139" s="56" t="str">
        <f t="shared" si="28"/>
        <v>04.06.02.01.01.01.</v>
      </c>
      <c r="S139" s="56" t="s">
        <v>642</v>
      </c>
      <c r="T139" s="64">
        <v>1</v>
      </c>
    </row>
    <row r="140" spans="1:20" x14ac:dyDescent="0.2">
      <c r="A140" s="56" t="str">
        <f t="shared" si="26"/>
        <v/>
      </c>
      <c r="B140" s="56"/>
      <c r="C140" s="62" t="s">
        <v>36</v>
      </c>
      <c r="D140" s="56" t="str">
        <f t="shared" si="16"/>
        <v/>
      </c>
      <c r="E140" s="56" t="str">
        <f t="shared" si="17"/>
        <v/>
      </c>
      <c r="F140" s="56"/>
      <c r="G140" s="62" t="s">
        <v>36</v>
      </c>
      <c r="H140" s="56" t="str">
        <f t="shared" si="14"/>
        <v>05.07.</v>
      </c>
      <c r="I140" s="56" t="str">
        <f t="shared" si="15"/>
        <v>05.07.12.</v>
      </c>
      <c r="J140" s="55" t="s">
        <v>426</v>
      </c>
      <c r="K140" s="62" t="s">
        <v>36</v>
      </c>
      <c r="L140" s="56" t="str">
        <f t="shared" si="22"/>
        <v>05.04.06.</v>
      </c>
      <c r="M140" s="56" t="str">
        <f t="shared" si="23"/>
        <v>05.04.06.01.</v>
      </c>
      <c r="N140" s="56" t="s">
        <v>90</v>
      </c>
      <c r="O140" s="56" t="s">
        <v>2388</v>
      </c>
      <c r="P140" s="62" t="s">
        <v>36</v>
      </c>
      <c r="Q140" s="56" t="str">
        <f t="shared" si="27"/>
        <v>04.06.03.01.</v>
      </c>
      <c r="R140" s="56" t="str">
        <f t="shared" si="28"/>
        <v>04.06.03.01.01.01.</v>
      </c>
      <c r="S140" s="56" t="s">
        <v>643</v>
      </c>
      <c r="T140" s="64">
        <v>3</v>
      </c>
    </row>
    <row r="141" spans="1:20" x14ac:dyDescent="0.2">
      <c r="A141" s="56" t="str">
        <f t="shared" si="26"/>
        <v/>
      </c>
      <c r="B141" s="56"/>
      <c r="C141" s="62" t="s">
        <v>36</v>
      </c>
      <c r="D141" s="56" t="str">
        <f t="shared" si="16"/>
        <v/>
      </c>
      <c r="E141" s="56" t="str">
        <f t="shared" si="17"/>
        <v/>
      </c>
      <c r="F141" s="56"/>
      <c r="G141" s="62" t="s">
        <v>36</v>
      </c>
      <c r="H141" s="56" t="str">
        <f t="shared" si="14"/>
        <v>05.07.</v>
      </c>
      <c r="I141" s="56" t="str">
        <f t="shared" si="15"/>
        <v>05.07.13.</v>
      </c>
      <c r="J141" s="55" t="s">
        <v>427</v>
      </c>
      <c r="K141" s="62" t="s">
        <v>36</v>
      </c>
      <c r="L141" s="56" t="str">
        <f t="shared" si="22"/>
        <v>05.05.01.</v>
      </c>
      <c r="M141" s="56" t="str">
        <f t="shared" si="23"/>
        <v>05.05.01.01.</v>
      </c>
      <c r="N141" s="56" t="s">
        <v>91</v>
      </c>
      <c r="O141" s="56" t="s">
        <v>653</v>
      </c>
      <c r="P141" s="62" t="s">
        <v>36</v>
      </c>
      <c r="Q141" s="56" t="str">
        <f t="shared" si="27"/>
        <v>04.06.04.01.</v>
      </c>
      <c r="R141" s="56" t="str">
        <f t="shared" si="28"/>
        <v>04.06.04.01.01.01.</v>
      </c>
      <c r="S141" s="56" t="s">
        <v>644</v>
      </c>
      <c r="T141" s="64">
        <v>2</v>
      </c>
    </row>
    <row r="142" spans="1:20" x14ac:dyDescent="0.2">
      <c r="A142" s="56" t="str">
        <f t="shared" si="26"/>
        <v/>
      </c>
      <c r="B142" s="56"/>
      <c r="C142" s="62" t="s">
        <v>36</v>
      </c>
      <c r="D142" s="56" t="str">
        <f t="shared" si="16"/>
        <v/>
      </c>
      <c r="E142" s="56" t="str">
        <f t="shared" si="17"/>
        <v/>
      </c>
      <c r="F142" s="56"/>
      <c r="G142" s="62" t="s">
        <v>36</v>
      </c>
      <c r="H142" s="56" t="str">
        <f t="shared" si="14"/>
        <v>05.07.</v>
      </c>
      <c r="I142" s="56" t="str">
        <f t="shared" si="15"/>
        <v>05.07.14.</v>
      </c>
      <c r="J142" s="55" t="s">
        <v>428</v>
      </c>
      <c r="K142" s="62" t="s">
        <v>36</v>
      </c>
      <c r="L142" s="56" t="str">
        <f t="shared" si="22"/>
        <v>05.05.02.</v>
      </c>
      <c r="M142" s="56" t="str">
        <f t="shared" si="23"/>
        <v>05.05.02.01.</v>
      </c>
      <c r="N142" s="56" t="s">
        <v>92</v>
      </c>
      <c r="O142" s="56" t="s">
        <v>654</v>
      </c>
      <c r="P142" s="62" t="s">
        <v>36</v>
      </c>
      <c r="Q142" s="56" t="str">
        <f t="shared" si="27"/>
        <v>04.07.01.01.</v>
      </c>
      <c r="R142" s="56" t="str">
        <f t="shared" si="28"/>
        <v>04.07.01.01.01.01.</v>
      </c>
      <c r="S142" s="56" t="s">
        <v>645</v>
      </c>
      <c r="T142" s="64">
        <v>8</v>
      </c>
    </row>
    <row r="143" spans="1:20" x14ac:dyDescent="0.2">
      <c r="A143" s="56" t="str">
        <f t="shared" si="26"/>
        <v/>
      </c>
      <c r="B143" s="56"/>
      <c r="C143" s="62" t="s">
        <v>36</v>
      </c>
      <c r="D143" s="56" t="str">
        <f t="shared" si="16"/>
        <v/>
      </c>
      <c r="E143" s="56" t="str">
        <f t="shared" si="17"/>
        <v/>
      </c>
      <c r="F143" s="56"/>
      <c r="G143" s="62" t="s">
        <v>36</v>
      </c>
      <c r="H143" s="56" t="str">
        <f t="shared" si="14"/>
        <v>05.07.</v>
      </c>
      <c r="I143" s="56" t="str">
        <f t="shared" si="15"/>
        <v>05.07.15.</v>
      </c>
      <c r="J143" s="55" t="s">
        <v>429</v>
      </c>
      <c r="K143" s="62" t="s">
        <v>36</v>
      </c>
      <c r="L143" s="56" t="str">
        <f t="shared" si="22"/>
        <v>05.05.03.</v>
      </c>
      <c r="M143" s="56" t="str">
        <f t="shared" si="23"/>
        <v>05.05.03.01.</v>
      </c>
      <c r="N143" s="56" t="s">
        <v>93</v>
      </c>
      <c r="O143" s="56" t="s">
        <v>655</v>
      </c>
      <c r="P143" s="62" t="s">
        <v>36</v>
      </c>
      <c r="Q143" s="56" t="str">
        <f t="shared" si="27"/>
        <v>04.07.02.01.</v>
      </c>
      <c r="R143" s="56" t="str">
        <f t="shared" si="28"/>
        <v>04.07.02.01.01.01.</v>
      </c>
      <c r="S143" s="56" t="s">
        <v>646</v>
      </c>
      <c r="T143" s="64">
        <v>16</v>
      </c>
    </row>
    <row r="144" spans="1:20" x14ac:dyDescent="0.2">
      <c r="A144" s="56" t="str">
        <f t="shared" si="26"/>
        <v/>
      </c>
      <c r="B144" s="56"/>
      <c r="C144" s="62" t="s">
        <v>36</v>
      </c>
      <c r="D144" s="56" t="str">
        <f t="shared" ref="D144:D207" si="29">IF(NOT(ISBLANK($F144)),LEFT($F144,3),"")</f>
        <v/>
      </c>
      <c r="E144" s="56" t="str">
        <f t="shared" ref="E144:E207" si="30">IF(NOT(ISBLANK($F144)),LEFT($F144,6),"")</f>
        <v/>
      </c>
      <c r="F144" s="56"/>
      <c r="G144" s="62" t="s">
        <v>36</v>
      </c>
      <c r="H144" s="56" t="str">
        <f t="shared" si="14"/>
        <v>05.07.</v>
      </c>
      <c r="I144" s="56" t="str">
        <f t="shared" si="15"/>
        <v>05.07.16.</v>
      </c>
      <c r="J144" s="55" t="s">
        <v>430</v>
      </c>
      <c r="K144" s="62" t="s">
        <v>36</v>
      </c>
      <c r="L144" s="56" t="str">
        <f t="shared" si="22"/>
        <v>05.05.04.</v>
      </c>
      <c r="M144" s="56" t="str">
        <f t="shared" si="23"/>
        <v>05.05.04.01.</v>
      </c>
      <c r="N144" s="56" t="s">
        <v>94</v>
      </c>
      <c r="O144" s="56" t="s">
        <v>656</v>
      </c>
      <c r="P144" s="62" t="s">
        <v>36</v>
      </c>
      <c r="Q144" s="56" t="str">
        <f t="shared" si="27"/>
        <v>04.07.03.01.</v>
      </c>
      <c r="R144" s="56" t="str">
        <f t="shared" si="28"/>
        <v>04.07.03.01.01.01.</v>
      </c>
      <c r="S144" s="56" t="s">
        <v>647</v>
      </c>
      <c r="T144" s="64">
        <v>24</v>
      </c>
    </row>
    <row r="145" spans="1:20" x14ac:dyDescent="0.2">
      <c r="A145" s="56" t="str">
        <f t="shared" si="26"/>
        <v/>
      </c>
      <c r="B145" s="56"/>
      <c r="C145" s="62" t="s">
        <v>36</v>
      </c>
      <c r="D145" s="56" t="str">
        <f t="shared" si="29"/>
        <v/>
      </c>
      <c r="E145" s="56" t="str">
        <f t="shared" si="30"/>
        <v/>
      </c>
      <c r="F145" s="56"/>
      <c r="G145" s="62" t="s">
        <v>36</v>
      </c>
      <c r="H145" s="56" t="str">
        <f t="shared" si="14"/>
        <v>05.07.</v>
      </c>
      <c r="I145" s="56" t="str">
        <f t="shared" si="15"/>
        <v>05.07.17.</v>
      </c>
      <c r="J145" s="55" t="s">
        <v>431</v>
      </c>
      <c r="K145" s="62" t="s">
        <v>36</v>
      </c>
      <c r="L145" s="56" t="str">
        <f t="shared" si="22"/>
        <v>05.05.05.</v>
      </c>
      <c r="M145" s="56" t="str">
        <f t="shared" si="23"/>
        <v>05.05.05.01.</v>
      </c>
      <c r="N145" s="56" t="s">
        <v>95</v>
      </c>
      <c r="O145" s="56" t="s">
        <v>658</v>
      </c>
      <c r="P145" s="62" t="s">
        <v>36</v>
      </c>
      <c r="Q145" s="56" t="str">
        <f t="shared" si="27"/>
        <v>04.07.04.01.</v>
      </c>
      <c r="R145" s="56" t="str">
        <f t="shared" si="28"/>
        <v>04.07.04.01.01.01.</v>
      </c>
      <c r="S145" s="56" t="s">
        <v>648</v>
      </c>
      <c r="T145" s="64">
        <v>16</v>
      </c>
    </row>
    <row r="146" spans="1:20" x14ac:dyDescent="0.2">
      <c r="A146" s="56" t="str">
        <f t="shared" si="26"/>
        <v/>
      </c>
      <c r="B146" s="56"/>
      <c r="C146" s="62" t="s">
        <v>36</v>
      </c>
      <c r="D146" s="56" t="str">
        <f t="shared" si="29"/>
        <v/>
      </c>
      <c r="E146" s="56" t="str">
        <f t="shared" si="30"/>
        <v/>
      </c>
      <c r="F146" s="56"/>
      <c r="G146" s="62" t="s">
        <v>36</v>
      </c>
      <c r="H146" s="56" t="str">
        <f t="shared" si="14"/>
        <v>05.07.</v>
      </c>
      <c r="I146" s="56" t="str">
        <f t="shared" si="15"/>
        <v>05.07.18.</v>
      </c>
      <c r="J146" s="55" t="s">
        <v>432</v>
      </c>
      <c r="K146" s="62" t="s">
        <v>36</v>
      </c>
      <c r="L146" s="56" t="str">
        <f t="shared" si="22"/>
        <v>05.05.06.</v>
      </c>
      <c r="M146" s="56" t="str">
        <f t="shared" si="23"/>
        <v>05.05.06.01.</v>
      </c>
      <c r="N146" s="56" t="s">
        <v>96</v>
      </c>
      <c r="O146" s="56" t="s">
        <v>659</v>
      </c>
      <c r="P146" s="62" t="s">
        <v>36</v>
      </c>
      <c r="Q146" s="56" t="str">
        <f t="shared" si="27"/>
        <v>04.07.05.01.</v>
      </c>
      <c r="R146" s="56" t="str">
        <f t="shared" si="28"/>
        <v>04.07.05.01.01.01.</v>
      </c>
      <c r="S146" s="56" t="s">
        <v>649</v>
      </c>
      <c r="T146" s="64">
        <v>16</v>
      </c>
    </row>
    <row r="147" spans="1:20" x14ac:dyDescent="0.2">
      <c r="A147" s="56" t="str">
        <f t="shared" si="26"/>
        <v/>
      </c>
      <c r="B147" s="56"/>
      <c r="C147" s="62" t="s">
        <v>36</v>
      </c>
      <c r="D147" s="56" t="str">
        <f t="shared" si="29"/>
        <v/>
      </c>
      <c r="E147" s="56" t="str">
        <f t="shared" si="30"/>
        <v/>
      </c>
      <c r="F147" s="56"/>
      <c r="G147" s="62" t="s">
        <v>36</v>
      </c>
      <c r="H147" s="56" t="str">
        <f t="shared" si="14"/>
        <v>05.07.</v>
      </c>
      <c r="I147" s="56" t="str">
        <f t="shared" si="15"/>
        <v>05.07.19.</v>
      </c>
      <c r="J147" s="55" t="s">
        <v>433</v>
      </c>
      <c r="K147" s="62" t="s">
        <v>36</v>
      </c>
      <c r="L147" s="56" t="str">
        <f t="shared" si="22"/>
        <v>05.05.07.</v>
      </c>
      <c r="M147" s="56" t="str">
        <f t="shared" si="23"/>
        <v>05.05.07.01.</v>
      </c>
      <c r="N147" s="56" t="s">
        <v>97</v>
      </c>
      <c r="O147" s="56" t="s">
        <v>661</v>
      </c>
      <c r="P147" s="62" t="s">
        <v>36</v>
      </c>
      <c r="Q147" s="56" t="str">
        <f t="shared" ref="Q147:Q223" si="31">IF(NOT(ISBLANK($S147)),LEFT($S147,12),"")</f>
        <v>04.07.06.01.</v>
      </c>
      <c r="R147" s="56" t="str">
        <f t="shared" ref="R147:R223" si="32">IF(NOT(ISBLANK($S147)),LEFT($S147,18),"")</f>
        <v>04.07.06.01.01.01.</v>
      </c>
      <c r="S147" s="56" t="s">
        <v>650</v>
      </c>
      <c r="T147" s="64">
        <v>16</v>
      </c>
    </row>
    <row r="148" spans="1:20" x14ac:dyDescent="0.2">
      <c r="A148" s="56" t="str">
        <f t="shared" si="26"/>
        <v/>
      </c>
      <c r="B148" s="56"/>
      <c r="C148" s="62" t="s">
        <v>36</v>
      </c>
      <c r="D148" s="56" t="str">
        <f t="shared" si="29"/>
        <v/>
      </c>
      <c r="E148" s="56" t="str">
        <f t="shared" si="30"/>
        <v/>
      </c>
      <c r="F148" s="56"/>
      <c r="G148" s="62" t="s">
        <v>36</v>
      </c>
      <c r="H148" s="56" t="str">
        <f t="shared" si="14"/>
        <v>05.07.</v>
      </c>
      <c r="I148" s="56" t="str">
        <f t="shared" si="15"/>
        <v>05.07.20.</v>
      </c>
      <c r="J148" s="55" t="s">
        <v>434</v>
      </c>
      <c r="K148" s="62" t="s">
        <v>36</v>
      </c>
      <c r="L148" s="56" t="str">
        <f t="shared" si="22"/>
        <v>05.05.08.</v>
      </c>
      <c r="M148" s="56" t="str">
        <f t="shared" si="23"/>
        <v>05.05.08.01.</v>
      </c>
      <c r="N148" s="56" t="s">
        <v>98</v>
      </c>
      <c r="O148" s="56" t="s">
        <v>662</v>
      </c>
      <c r="P148" s="62" t="s">
        <v>36</v>
      </c>
      <c r="Q148" s="56" t="str">
        <f t="shared" si="31"/>
        <v>04.08.01.01.</v>
      </c>
      <c r="R148" s="56" t="str">
        <f t="shared" si="32"/>
        <v>04.08.01.01.01.01.</v>
      </c>
      <c r="S148" s="56" t="s">
        <v>1900</v>
      </c>
      <c r="T148" s="64">
        <v>15</v>
      </c>
    </row>
    <row r="149" spans="1:20" x14ac:dyDescent="0.2">
      <c r="A149" s="56" t="str">
        <f t="shared" si="26"/>
        <v/>
      </c>
      <c r="B149" s="56"/>
      <c r="C149" s="62" t="s">
        <v>36</v>
      </c>
      <c r="D149" s="56" t="str">
        <f t="shared" si="29"/>
        <v/>
      </c>
      <c r="E149" s="56" t="str">
        <f t="shared" si="30"/>
        <v/>
      </c>
      <c r="F149" s="56"/>
      <c r="G149" s="62" t="s">
        <v>36</v>
      </c>
      <c r="H149" s="56" t="str">
        <f t="shared" si="14"/>
        <v>05.07.</v>
      </c>
      <c r="I149" s="56" t="str">
        <f t="shared" si="15"/>
        <v>05.07.21.</v>
      </c>
      <c r="J149" s="55" t="s">
        <v>435</v>
      </c>
      <c r="K149" s="62" t="s">
        <v>36</v>
      </c>
      <c r="L149" s="56" t="str">
        <f t="shared" si="22"/>
        <v>05.05.09.</v>
      </c>
      <c r="M149" s="56" t="str">
        <f t="shared" si="23"/>
        <v>05.05.09.01.</v>
      </c>
      <c r="N149" s="56" t="s">
        <v>99</v>
      </c>
      <c r="O149" s="56" t="s">
        <v>663</v>
      </c>
      <c r="P149" s="62" t="s">
        <v>36</v>
      </c>
      <c r="Q149" s="56" t="str">
        <f t="shared" si="31"/>
        <v>04.08.02.01.</v>
      </c>
      <c r="R149" s="56" t="str">
        <f t="shared" si="32"/>
        <v>04.08.02.01.01.01.</v>
      </c>
      <c r="S149" s="56" t="s">
        <v>1901</v>
      </c>
      <c r="T149" s="64">
        <v>3</v>
      </c>
    </row>
    <row r="150" spans="1:20" x14ac:dyDescent="0.2">
      <c r="A150" s="56" t="str">
        <f t="shared" si="26"/>
        <v/>
      </c>
      <c r="B150" s="56"/>
      <c r="C150" s="62" t="s">
        <v>36</v>
      </c>
      <c r="D150" s="56" t="str">
        <f t="shared" si="29"/>
        <v/>
      </c>
      <c r="E150" s="56" t="str">
        <f t="shared" si="30"/>
        <v/>
      </c>
      <c r="F150" s="56"/>
      <c r="G150" s="62" t="s">
        <v>36</v>
      </c>
      <c r="H150" s="56" t="str">
        <f t="shared" si="14"/>
        <v>05.07.</v>
      </c>
      <c r="I150" s="56" t="str">
        <f t="shared" si="15"/>
        <v>05.07.22.</v>
      </c>
      <c r="J150" s="55" t="s">
        <v>436</v>
      </c>
      <c r="K150" s="62" t="s">
        <v>36</v>
      </c>
      <c r="L150" s="56" t="str">
        <f t="shared" si="22"/>
        <v>05.05.10.</v>
      </c>
      <c r="M150" s="56" t="str">
        <f t="shared" si="23"/>
        <v>05.05.10.01.</v>
      </c>
      <c r="N150" s="56" t="s">
        <v>100</v>
      </c>
      <c r="O150" s="56" t="s">
        <v>665</v>
      </c>
      <c r="P150" s="62" t="s">
        <v>36</v>
      </c>
      <c r="Q150" s="56" t="str">
        <f t="shared" si="31"/>
        <v>04.08.03.01.</v>
      </c>
      <c r="R150" s="56" t="str">
        <f t="shared" si="32"/>
        <v>04.08.03.01.01.01.</v>
      </c>
      <c r="S150" s="56" t="s">
        <v>1902</v>
      </c>
      <c r="T150" s="64">
        <v>5</v>
      </c>
    </row>
    <row r="151" spans="1:20" x14ac:dyDescent="0.2">
      <c r="A151" s="56" t="str">
        <f t="shared" si="26"/>
        <v/>
      </c>
      <c r="B151" s="56"/>
      <c r="C151" s="62" t="s">
        <v>36</v>
      </c>
      <c r="D151" s="56" t="str">
        <f t="shared" si="29"/>
        <v/>
      </c>
      <c r="E151" s="56" t="str">
        <f t="shared" si="30"/>
        <v/>
      </c>
      <c r="F151" s="56"/>
      <c r="G151" s="62" t="s">
        <v>36</v>
      </c>
      <c r="H151" s="56" t="str">
        <f t="shared" ref="H151:H235" si="33">IF(NOT(ISBLANK($J151)),LEFT($J151,6),"")</f>
        <v>05.07.</v>
      </c>
      <c r="I151" s="56" t="str">
        <f t="shared" ref="I151:I235" si="34">IF(NOT(ISBLANK($J151)),LEFT($J151,9),"")</f>
        <v>05.07.23.</v>
      </c>
      <c r="J151" s="55" t="s">
        <v>437</v>
      </c>
      <c r="K151" s="62" t="s">
        <v>36</v>
      </c>
      <c r="L151" s="56" t="str">
        <f t="shared" si="22"/>
        <v>05.05.11.</v>
      </c>
      <c r="M151" s="56" t="str">
        <f t="shared" si="23"/>
        <v>05.05.11.01.</v>
      </c>
      <c r="N151" s="56" t="s">
        <v>101</v>
      </c>
      <c r="O151" s="56" t="s">
        <v>666</v>
      </c>
      <c r="P151" s="62" t="s">
        <v>36</v>
      </c>
      <c r="Q151" s="56" t="str">
        <f t="shared" si="31"/>
        <v>04.08.04.01.</v>
      </c>
      <c r="R151" s="56" t="str">
        <f t="shared" si="32"/>
        <v>04.08.04.01.01.01.</v>
      </c>
      <c r="S151" s="56" t="s">
        <v>1903</v>
      </c>
      <c r="T151" s="64">
        <v>5</v>
      </c>
    </row>
    <row r="152" spans="1:20" x14ac:dyDescent="0.2">
      <c r="A152" s="56" t="str">
        <f t="shared" si="26"/>
        <v/>
      </c>
      <c r="B152" s="56"/>
      <c r="C152" s="62" t="s">
        <v>36</v>
      </c>
      <c r="D152" s="56" t="str">
        <f t="shared" si="29"/>
        <v/>
      </c>
      <c r="E152" s="56" t="str">
        <f t="shared" si="30"/>
        <v/>
      </c>
      <c r="F152" s="56"/>
      <c r="G152" s="62" t="s">
        <v>36</v>
      </c>
      <c r="H152" s="56" t="str">
        <f t="shared" si="33"/>
        <v>05.07.</v>
      </c>
      <c r="I152" s="56" t="str">
        <f t="shared" si="34"/>
        <v>05.07.24.</v>
      </c>
      <c r="J152" s="55" t="s">
        <v>438</v>
      </c>
      <c r="K152" s="62" t="s">
        <v>36</v>
      </c>
      <c r="L152" s="56" t="str">
        <f t="shared" si="22"/>
        <v>05.05.12.</v>
      </c>
      <c r="M152" s="56" t="str">
        <f t="shared" si="23"/>
        <v>05.05.12.01.</v>
      </c>
      <c r="N152" s="56" t="s">
        <v>1461</v>
      </c>
      <c r="O152" s="56" t="s">
        <v>1462</v>
      </c>
      <c r="P152" s="62" t="s">
        <v>36</v>
      </c>
      <c r="Q152" s="56" t="str">
        <f t="shared" si="31"/>
        <v>04.09.01.01.</v>
      </c>
      <c r="R152" s="56" t="str">
        <f t="shared" si="32"/>
        <v>04.09.01.01.01.01.</v>
      </c>
      <c r="S152" s="56" t="s">
        <v>2165</v>
      </c>
      <c r="T152" s="64">
        <v>16</v>
      </c>
    </row>
    <row r="153" spans="1:20" x14ac:dyDescent="0.2">
      <c r="A153" s="56" t="str">
        <f t="shared" si="26"/>
        <v/>
      </c>
      <c r="B153" s="56"/>
      <c r="C153" s="62" t="s">
        <v>36</v>
      </c>
      <c r="D153" s="56" t="str">
        <f t="shared" si="29"/>
        <v/>
      </c>
      <c r="E153" s="56" t="str">
        <f t="shared" si="30"/>
        <v/>
      </c>
      <c r="F153" s="56"/>
      <c r="G153" s="62" t="s">
        <v>36</v>
      </c>
      <c r="H153" s="56" t="str">
        <f t="shared" si="33"/>
        <v>05.07.</v>
      </c>
      <c r="I153" s="56" t="str">
        <f t="shared" si="34"/>
        <v>05.07.25.</v>
      </c>
      <c r="J153" s="55" t="s">
        <v>439</v>
      </c>
      <c r="K153" s="62" t="s">
        <v>36</v>
      </c>
      <c r="L153" s="56" t="str">
        <f t="shared" si="22"/>
        <v>05.06.01.</v>
      </c>
      <c r="M153" s="56" t="str">
        <f t="shared" si="23"/>
        <v>05.06.01.01.</v>
      </c>
      <c r="N153" s="56" t="s">
        <v>102</v>
      </c>
      <c r="O153" s="56" t="s">
        <v>667</v>
      </c>
      <c r="P153" s="62" t="s">
        <v>36</v>
      </c>
      <c r="Q153" s="56" t="str">
        <f t="shared" si="31"/>
        <v>04.09.02.01.</v>
      </c>
      <c r="R153" s="56" t="str">
        <f t="shared" si="32"/>
        <v>04.09.02.01.01.01.</v>
      </c>
      <c r="S153" s="56" t="s">
        <v>2166</v>
      </c>
      <c r="T153" s="64">
        <v>8</v>
      </c>
    </row>
    <row r="154" spans="1:20" x14ac:dyDescent="0.2">
      <c r="A154" s="56" t="str">
        <f t="shared" si="26"/>
        <v/>
      </c>
      <c r="B154" s="56"/>
      <c r="C154" s="62" t="s">
        <v>36</v>
      </c>
      <c r="D154" s="56" t="str">
        <f t="shared" si="29"/>
        <v/>
      </c>
      <c r="E154" s="56" t="str">
        <f t="shared" si="30"/>
        <v/>
      </c>
      <c r="F154" s="56"/>
      <c r="G154" s="62" t="s">
        <v>36</v>
      </c>
      <c r="H154" s="56" t="str">
        <f t="shared" si="33"/>
        <v>05.07.</v>
      </c>
      <c r="I154" s="56" t="str">
        <f t="shared" si="34"/>
        <v>05.07.26.</v>
      </c>
      <c r="J154" s="55" t="s">
        <v>440</v>
      </c>
      <c r="K154" s="62" t="s">
        <v>36</v>
      </c>
      <c r="L154" s="56" t="str">
        <f t="shared" si="22"/>
        <v>05.06.02.</v>
      </c>
      <c r="M154" s="56" t="str">
        <f t="shared" si="23"/>
        <v>05.06.02.01.</v>
      </c>
      <c r="N154" s="56" t="s">
        <v>103</v>
      </c>
      <c r="O154" s="56" t="s">
        <v>669</v>
      </c>
      <c r="P154" s="62" t="s">
        <v>36</v>
      </c>
      <c r="Q154" s="56" t="str">
        <f t="shared" si="31"/>
        <v>04.09.03.01.</v>
      </c>
      <c r="R154" s="56" t="str">
        <f t="shared" si="32"/>
        <v>04.09.03.01.01.01.</v>
      </c>
      <c r="S154" s="56" t="s">
        <v>1951</v>
      </c>
      <c r="T154" s="64">
        <v>16</v>
      </c>
    </row>
    <row r="155" spans="1:20" x14ac:dyDescent="0.2">
      <c r="A155" s="56" t="str">
        <f t="shared" si="26"/>
        <v/>
      </c>
      <c r="B155" s="56"/>
      <c r="C155" s="62" t="s">
        <v>36</v>
      </c>
      <c r="D155" s="56" t="str">
        <f t="shared" si="29"/>
        <v/>
      </c>
      <c r="E155" s="56" t="str">
        <f t="shared" si="30"/>
        <v/>
      </c>
      <c r="F155" s="56"/>
      <c r="G155" s="62" t="s">
        <v>36</v>
      </c>
      <c r="H155" s="56" t="str">
        <f t="shared" si="33"/>
        <v>05.07.</v>
      </c>
      <c r="I155" s="56" t="str">
        <f t="shared" si="34"/>
        <v>05.07.27.</v>
      </c>
      <c r="J155" s="55" t="s">
        <v>1306</v>
      </c>
      <c r="K155" s="62" t="s">
        <v>36</v>
      </c>
      <c r="L155" s="56" t="str">
        <f t="shared" si="22"/>
        <v>05.06.03.</v>
      </c>
      <c r="M155" s="56" t="str">
        <f t="shared" si="23"/>
        <v>05.06.03.01.</v>
      </c>
      <c r="N155" s="56" t="s">
        <v>2115</v>
      </c>
      <c r="O155" s="56" t="s">
        <v>2113</v>
      </c>
      <c r="P155" s="62" t="s">
        <v>36</v>
      </c>
      <c r="Q155" s="56" t="str">
        <f t="shared" si="31"/>
        <v>04.09.04.01.</v>
      </c>
      <c r="R155" s="56" t="str">
        <f t="shared" si="32"/>
        <v>04.09.04.01.01.01.</v>
      </c>
      <c r="S155" s="56" t="s">
        <v>2167</v>
      </c>
      <c r="T155" s="64">
        <v>24</v>
      </c>
    </row>
    <row r="156" spans="1:20" x14ac:dyDescent="0.2">
      <c r="A156" s="56" t="str">
        <f t="shared" si="26"/>
        <v/>
      </c>
      <c r="B156" s="56"/>
      <c r="C156" s="62" t="s">
        <v>36</v>
      </c>
      <c r="D156" s="56" t="str">
        <f t="shared" si="29"/>
        <v/>
      </c>
      <c r="E156" s="56" t="str">
        <f t="shared" si="30"/>
        <v/>
      </c>
      <c r="F156" s="56"/>
      <c r="G156" s="62" t="s">
        <v>36</v>
      </c>
      <c r="H156" s="56" t="str">
        <f t="shared" si="33"/>
        <v>05.07.</v>
      </c>
      <c r="I156" s="56" t="str">
        <f t="shared" si="34"/>
        <v>05.07.28.</v>
      </c>
      <c r="J156" s="55" t="s">
        <v>1399</v>
      </c>
      <c r="K156" s="62" t="s">
        <v>36</v>
      </c>
      <c r="L156" s="56" t="str">
        <f t="shared" si="22"/>
        <v>05.06.04.</v>
      </c>
      <c r="M156" s="56" t="str">
        <f t="shared" si="23"/>
        <v>05.06.04.01.</v>
      </c>
      <c r="N156" s="56" t="s">
        <v>2116</v>
      </c>
      <c r="O156" s="56" t="s">
        <v>2114</v>
      </c>
      <c r="P156" s="62" t="s">
        <v>36</v>
      </c>
      <c r="Q156" s="56" t="str">
        <f t="shared" si="31"/>
        <v>04.09.05.01.</v>
      </c>
      <c r="R156" s="56" t="str">
        <f t="shared" si="32"/>
        <v>04.09.05.01.01.01.</v>
      </c>
      <c r="S156" s="56" t="s">
        <v>1952</v>
      </c>
      <c r="T156" s="64">
        <v>160</v>
      </c>
    </row>
    <row r="157" spans="1:20" x14ac:dyDescent="0.2">
      <c r="A157" s="56" t="str">
        <f t="shared" si="26"/>
        <v/>
      </c>
      <c r="B157" s="56"/>
      <c r="C157" s="62" t="s">
        <v>36</v>
      </c>
      <c r="D157" s="56" t="str">
        <f t="shared" si="29"/>
        <v/>
      </c>
      <c r="E157" s="56" t="str">
        <f t="shared" si="30"/>
        <v/>
      </c>
      <c r="F157" s="56"/>
      <c r="G157" s="62" t="s">
        <v>36</v>
      </c>
      <c r="H157" s="56" t="str">
        <f t="shared" si="33"/>
        <v>05.07.</v>
      </c>
      <c r="I157" s="56" t="str">
        <f t="shared" si="34"/>
        <v>05.07.29.</v>
      </c>
      <c r="J157" s="55" t="s">
        <v>1400</v>
      </c>
      <c r="K157" s="62" t="s">
        <v>36</v>
      </c>
      <c r="L157" s="56" t="str">
        <f t="shared" si="22"/>
        <v>05.07.01.</v>
      </c>
      <c r="M157" s="56" t="str">
        <f t="shared" si="23"/>
        <v>05.07.01.01.</v>
      </c>
      <c r="N157" s="56" t="s">
        <v>1504</v>
      </c>
      <c r="O157" s="56" t="s">
        <v>1505</v>
      </c>
      <c r="P157" s="62" t="s">
        <v>36</v>
      </c>
      <c r="Q157" s="56" t="str">
        <f t="shared" si="31"/>
        <v>04.09.06.01.</v>
      </c>
      <c r="R157" s="56" t="str">
        <f t="shared" si="32"/>
        <v>04.09.06.01.01.01.</v>
      </c>
      <c r="S157" s="56" t="s">
        <v>2168</v>
      </c>
      <c r="T157" s="64">
        <v>80</v>
      </c>
    </row>
    <row r="158" spans="1:20" x14ac:dyDescent="0.2">
      <c r="A158" s="56" t="str">
        <f t="shared" si="26"/>
        <v/>
      </c>
      <c r="B158" s="56"/>
      <c r="C158" s="62" t="s">
        <v>36</v>
      </c>
      <c r="D158" s="56" t="str">
        <f t="shared" si="29"/>
        <v/>
      </c>
      <c r="E158" s="56" t="str">
        <f t="shared" si="30"/>
        <v/>
      </c>
      <c r="F158" s="56"/>
      <c r="G158" s="62" t="s">
        <v>36</v>
      </c>
      <c r="H158" s="56" t="str">
        <f t="shared" si="33"/>
        <v>05.07.</v>
      </c>
      <c r="I158" s="56" t="str">
        <f t="shared" si="34"/>
        <v>05.07.30.</v>
      </c>
      <c r="J158" s="55" t="s">
        <v>1402</v>
      </c>
      <c r="K158" s="62" t="s">
        <v>36</v>
      </c>
      <c r="L158" s="56" t="str">
        <f t="shared" si="22"/>
        <v>05.07.06.</v>
      </c>
      <c r="M158" s="56" t="str">
        <f t="shared" si="23"/>
        <v>05.07.06.01.</v>
      </c>
      <c r="N158" s="56" t="s">
        <v>104</v>
      </c>
      <c r="O158" s="56" t="s">
        <v>671</v>
      </c>
      <c r="P158" s="62" t="s">
        <v>36</v>
      </c>
      <c r="Q158" s="56" t="str">
        <f t="shared" si="31"/>
        <v>04.09.07.01.</v>
      </c>
      <c r="R158" s="56" t="str">
        <f t="shared" si="32"/>
        <v>04.09.07.01.01.01.</v>
      </c>
      <c r="S158" s="56" t="s">
        <v>2169</v>
      </c>
      <c r="T158" s="64">
        <v>8</v>
      </c>
    </row>
    <row r="159" spans="1:20" x14ac:dyDescent="0.2">
      <c r="A159" s="56" t="str">
        <f t="shared" si="26"/>
        <v/>
      </c>
      <c r="B159" s="56"/>
      <c r="C159" s="62" t="s">
        <v>36</v>
      </c>
      <c r="D159" s="56" t="str">
        <f t="shared" si="29"/>
        <v/>
      </c>
      <c r="E159" s="56" t="str">
        <f t="shared" si="30"/>
        <v/>
      </c>
      <c r="F159" s="56"/>
      <c r="G159" s="62" t="s">
        <v>36</v>
      </c>
      <c r="H159" s="56" t="str">
        <f t="shared" si="33"/>
        <v>05.07.</v>
      </c>
      <c r="I159" s="56" t="str">
        <f t="shared" si="34"/>
        <v>05.07.31.</v>
      </c>
      <c r="J159" s="55" t="s">
        <v>1401</v>
      </c>
      <c r="K159" s="62" t="s">
        <v>36</v>
      </c>
      <c r="L159" s="56" t="str">
        <f t="shared" si="22"/>
        <v>05.07.07.</v>
      </c>
      <c r="M159" s="56" t="str">
        <f t="shared" si="23"/>
        <v>05.07.07.01.</v>
      </c>
      <c r="N159" s="56" t="s">
        <v>105</v>
      </c>
      <c r="O159" s="56" t="s">
        <v>1159</v>
      </c>
      <c r="P159" s="62" t="s">
        <v>36</v>
      </c>
      <c r="Q159" s="56" t="str">
        <f t="shared" si="31"/>
        <v>04.09.08.01.</v>
      </c>
      <c r="R159" s="56" t="str">
        <f t="shared" si="32"/>
        <v>04.09.08.01.01.01.</v>
      </c>
      <c r="S159" s="56" t="s">
        <v>2170</v>
      </c>
      <c r="T159" s="64">
        <v>12</v>
      </c>
    </row>
    <row r="160" spans="1:20" x14ac:dyDescent="0.2">
      <c r="A160" s="56" t="str">
        <f t="shared" si="26"/>
        <v/>
      </c>
      <c r="B160" s="56"/>
      <c r="C160" s="62" t="s">
        <v>36</v>
      </c>
      <c r="D160" s="56" t="str">
        <f t="shared" si="29"/>
        <v/>
      </c>
      <c r="E160" s="56" t="str">
        <f t="shared" si="30"/>
        <v/>
      </c>
      <c r="F160" s="56"/>
      <c r="G160" s="62" t="s">
        <v>36</v>
      </c>
      <c r="H160" s="56" t="str">
        <f t="shared" si="33"/>
        <v>05.07.</v>
      </c>
      <c r="I160" s="56" t="str">
        <f t="shared" si="34"/>
        <v>05.07.32.</v>
      </c>
      <c r="J160" s="55" t="s">
        <v>1403</v>
      </c>
      <c r="K160" s="62" t="s">
        <v>36</v>
      </c>
      <c r="L160" s="56" t="str">
        <f t="shared" si="22"/>
        <v>05.07.08.</v>
      </c>
      <c r="M160" s="56" t="str">
        <f t="shared" si="23"/>
        <v>05.07.08.01.</v>
      </c>
      <c r="N160" s="56" t="s">
        <v>106</v>
      </c>
      <c r="O160" s="56" t="s">
        <v>1160</v>
      </c>
      <c r="P160" s="62" t="s">
        <v>36</v>
      </c>
      <c r="Q160" s="56" t="str">
        <f t="shared" si="31"/>
        <v>04.09.09.01.</v>
      </c>
      <c r="R160" s="56" t="str">
        <f t="shared" si="32"/>
        <v>04.09.09.01.01.01.</v>
      </c>
      <c r="S160" s="56" t="s">
        <v>1953</v>
      </c>
      <c r="T160" s="64">
        <v>80</v>
      </c>
    </row>
    <row r="161" spans="1:20" x14ac:dyDescent="0.2">
      <c r="A161" s="56" t="str">
        <f t="shared" si="26"/>
        <v/>
      </c>
      <c r="B161" s="56"/>
      <c r="C161" s="62" t="s">
        <v>36</v>
      </c>
      <c r="D161" s="56" t="str">
        <f t="shared" si="29"/>
        <v/>
      </c>
      <c r="E161" s="56" t="str">
        <f t="shared" si="30"/>
        <v/>
      </c>
      <c r="F161" s="56"/>
      <c r="G161" s="62" t="s">
        <v>36</v>
      </c>
      <c r="H161" s="56" t="str">
        <f t="shared" si="33"/>
        <v>05.07.</v>
      </c>
      <c r="I161" s="56" t="str">
        <f t="shared" si="34"/>
        <v>05.07.33.</v>
      </c>
      <c r="J161" s="55" t="s">
        <v>1404</v>
      </c>
      <c r="K161" s="62" t="s">
        <v>36</v>
      </c>
      <c r="L161" s="56" t="str">
        <f t="shared" si="22"/>
        <v>05.07.09.</v>
      </c>
      <c r="M161" s="56" t="str">
        <f t="shared" si="23"/>
        <v>05.07.09.01.</v>
      </c>
      <c r="N161" s="56" t="s">
        <v>107</v>
      </c>
      <c r="O161" s="56" t="s">
        <v>1161</v>
      </c>
      <c r="P161" s="62" t="s">
        <v>36</v>
      </c>
      <c r="Q161" s="56" t="str">
        <f t="shared" si="31"/>
        <v>05.01.01.01.</v>
      </c>
      <c r="R161" s="56" t="str">
        <f t="shared" si="32"/>
        <v>05.01.01.01.01.01.</v>
      </c>
      <c r="S161" s="56" t="s">
        <v>651</v>
      </c>
      <c r="T161" s="64">
        <v>4</v>
      </c>
    </row>
    <row r="162" spans="1:20" x14ac:dyDescent="0.2">
      <c r="A162" s="56" t="str">
        <f t="shared" si="26"/>
        <v/>
      </c>
      <c r="B162" s="56"/>
      <c r="C162" s="62" t="s">
        <v>36</v>
      </c>
      <c r="D162" s="56" t="str">
        <f t="shared" si="29"/>
        <v/>
      </c>
      <c r="E162" s="56" t="str">
        <f t="shared" si="30"/>
        <v/>
      </c>
      <c r="F162" s="56"/>
      <c r="G162" s="62" t="s">
        <v>36</v>
      </c>
      <c r="H162" s="56" t="str">
        <f t="shared" si="33"/>
        <v>05.07.</v>
      </c>
      <c r="I162" s="56" t="str">
        <f t="shared" si="34"/>
        <v>05.07.34.</v>
      </c>
      <c r="J162" s="55" t="s">
        <v>1405</v>
      </c>
      <c r="K162" s="62" t="s">
        <v>36</v>
      </c>
      <c r="L162" s="56" t="str">
        <f t="shared" si="22"/>
        <v>05.07.10.</v>
      </c>
      <c r="M162" s="56" t="str">
        <f t="shared" si="23"/>
        <v>05.07.10.01.</v>
      </c>
      <c r="N162" s="56" t="s">
        <v>108</v>
      </c>
      <c r="O162" s="56" t="s">
        <v>673</v>
      </c>
      <c r="P162" s="62" t="s">
        <v>36</v>
      </c>
      <c r="Q162" s="56" t="str">
        <f t="shared" si="31"/>
        <v>05.01.02.01.</v>
      </c>
      <c r="R162" s="56" t="str">
        <f t="shared" si="32"/>
        <v>05.01.02.01.01.01.</v>
      </c>
      <c r="S162" s="56" t="s">
        <v>652</v>
      </c>
      <c r="T162" s="64">
        <v>2</v>
      </c>
    </row>
    <row r="163" spans="1:20" x14ac:dyDescent="0.2">
      <c r="A163" s="56" t="str">
        <f t="shared" si="26"/>
        <v/>
      </c>
      <c r="B163" s="56"/>
      <c r="C163" s="62" t="s">
        <v>36</v>
      </c>
      <c r="D163" s="56" t="str">
        <f t="shared" si="29"/>
        <v/>
      </c>
      <c r="E163" s="56" t="str">
        <f t="shared" si="30"/>
        <v/>
      </c>
      <c r="F163" s="56"/>
      <c r="G163" s="62" t="s">
        <v>36</v>
      </c>
      <c r="H163" s="56" t="str">
        <f t="shared" si="33"/>
        <v>05.07.</v>
      </c>
      <c r="I163" s="56" t="str">
        <f t="shared" si="34"/>
        <v>05.07.35.</v>
      </c>
      <c r="J163" s="55" t="s">
        <v>1406</v>
      </c>
      <c r="K163" s="62" t="s">
        <v>36</v>
      </c>
      <c r="L163" s="56" t="str">
        <f t="shared" si="22"/>
        <v>05.07.11.</v>
      </c>
      <c r="M163" s="56" t="str">
        <f t="shared" si="23"/>
        <v>05.07.11.01.</v>
      </c>
      <c r="N163" s="56" t="s">
        <v>109</v>
      </c>
      <c r="O163" s="56" t="s">
        <v>1162</v>
      </c>
      <c r="P163" s="62" t="s">
        <v>36</v>
      </c>
      <c r="Q163" s="56" t="str">
        <f t="shared" si="31"/>
        <v>05.02.01.01.</v>
      </c>
      <c r="R163" s="56" t="str">
        <f t="shared" si="32"/>
        <v>05.02.01.01.01.01.</v>
      </c>
      <c r="S163" s="56" t="s">
        <v>657</v>
      </c>
      <c r="T163" s="64">
        <v>2</v>
      </c>
    </row>
    <row r="164" spans="1:20" x14ac:dyDescent="0.2">
      <c r="A164" s="56" t="str">
        <f t="shared" si="26"/>
        <v/>
      </c>
      <c r="B164" s="56"/>
      <c r="C164" s="62" t="s">
        <v>36</v>
      </c>
      <c r="D164" s="56" t="str">
        <f t="shared" si="29"/>
        <v/>
      </c>
      <c r="E164" s="56" t="str">
        <f t="shared" si="30"/>
        <v/>
      </c>
      <c r="F164" s="56"/>
      <c r="G164" s="62" t="s">
        <v>36</v>
      </c>
      <c r="H164" s="56" t="str">
        <f t="shared" si="33"/>
        <v>05.07.</v>
      </c>
      <c r="I164" s="56" t="str">
        <f t="shared" ref="I164:I174" si="35">IF(NOT(ISBLANK($J164)),LEFT($J164,9),"")</f>
        <v>05.07.36.</v>
      </c>
      <c r="J164" s="55" t="s">
        <v>2014</v>
      </c>
      <c r="K164" s="62" t="s">
        <v>36</v>
      </c>
      <c r="L164" s="56" t="str">
        <f t="shared" si="22"/>
        <v>05.07.11.</v>
      </c>
      <c r="M164" s="56" t="str">
        <f t="shared" si="23"/>
        <v>05.07.11.02.</v>
      </c>
      <c r="N164" s="56" t="s">
        <v>110</v>
      </c>
      <c r="O164" s="56" t="s">
        <v>1163</v>
      </c>
      <c r="P164" s="62" t="s">
        <v>36</v>
      </c>
      <c r="Q164" s="56" t="str">
        <f t="shared" si="31"/>
        <v>05.02.02.01.</v>
      </c>
      <c r="R164" s="56" t="str">
        <f t="shared" si="32"/>
        <v>05.02.02.01.01.01.</v>
      </c>
      <c r="S164" s="56" t="s">
        <v>660</v>
      </c>
      <c r="T164" s="64">
        <v>1</v>
      </c>
    </row>
    <row r="165" spans="1:20" x14ac:dyDescent="0.2">
      <c r="A165" s="56" t="str">
        <f t="shared" si="26"/>
        <v/>
      </c>
      <c r="B165" s="56"/>
      <c r="C165" s="62" t="s">
        <v>36</v>
      </c>
      <c r="D165" s="56" t="str">
        <f t="shared" si="29"/>
        <v/>
      </c>
      <c r="E165" s="56" t="str">
        <f t="shared" si="30"/>
        <v/>
      </c>
      <c r="F165" s="56"/>
      <c r="G165" s="62" t="s">
        <v>36</v>
      </c>
      <c r="H165" s="56" t="str">
        <f t="shared" si="33"/>
        <v>05.08.</v>
      </c>
      <c r="I165" s="56" t="str">
        <f t="shared" si="35"/>
        <v>05.08.01.</v>
      </c>
      <c r="J165" s="55" t="s">
        <v>441</v>
      </c>
      <c r="K165" s="62" t="s">
        <v>36</v>
      </c>
      <c r="L165" s="56" t="str">
        <f t="shared" si="22"/>
        <v>05.07.11.</v>
      </c>
      <c r="M165" s="56" t="str">
        <f t="shared" si="23"/>
        <v>05.07.11.03.</v>
      </c>
      <c r="N165" s="56" t="s">
        <v>111</v>
      </c>
      <c r="O165" s="56" t="s">
        <v>1164</v>
      </c>
      <c r="P165" s="62" t="s">
        <v>36</v>
      </c>
      <c r="Q165" s="56" t="str">
        <f t="shared" si="31"/>
        <v>05.03.01.01.</v>
      </c>
      <c r="R165" s="56" t="str">
        <f t="shared" si="32"/>
        <v>05.03.01.01.01.01.</v>
      </c>
      <c r="S165" s="56" t="s">
        <v>664</v>
      </c>
      <c r="T165" s="64">
        <v>20</v>
      </c>
    </row>
    <row r="166" spans="1:20" x14ac:dyDescent="0.2">
      <c r="A166" s="56" t="str">
        <f t="shared" si="26"/>
        <v/>
      </c>
      <c r="B166" s="56"/>
      <c r="C166" s="62" t="s">
        <v>36</v>
      </c>
      <c r="D166" s="56" t="str">
        <f t="shared" si="29"/>
        <v/>
      </c>
      <c r="E166" s="56" t="str">
        <f t="shared" si="30"/>
        <v/>
      </c>
      <c r="F166" s="56"/>
      <c r="G166" s="62" t="s">
        <v>36</v>
      </c>
      <c r="H166" s="56" t="str">
        <f t="shared" si="33"/>
        <v>05.08.</v>
      </c>
      <c r="I166" s="56" t="str">
        <f t="shared" si="35"/>
        <v>05.08.02.</v>
      </c>
      <c r="J166" s="55" t="s">
        <v>442</v>
      </c>
      <c r="K166" s="62" t="s">
        <v>36</v>
      </c>
      <c r="L166" s="56" t="str">
        <f t="shared" si="22"/>
        <v>05.07.12.</v>
      </c>
      <c r="M166" s="56" t="str">
        <f t="shared" si="23"/>
        <v>05.07.12.01.</v>
      </c>
      <c r="N166" s="56" t="s">
        <v>112</v>
      </c>
      <c r="O166" s="56" t="s">
        <v>674</v>
      </c>
      <c r="P166" s="62" t="s">
        <v>36</v>
      </c>
      <c r="Q166" s="56" t="str">
        <f t="shared" si="31"/>
        <v>05.03.02.01.</v>
      </c>
      <c r="R166" s="56" t="str">
        <f t="shared" si="32"/>
        <v>05.03.02.01.01.01.</v>
      </c>
      <c r="S166" s="56" t="s">
        <v>668</v>
      </c>
      <c r="T166" s="64">
        <v>10</v>
      </c>
    </row>
    <row r="167" spans="1:20" x14ac:dyDescent="0.2">
      <c r="A167" s="56" t="str">
        <f t="shared" si="26"/>
        <v/>
      </c>
      <c r="B167" s="56"/>
      <c r="C167" s="62" t="s">
        <v>36</v>
      </c>
      <c r="D167" s="56" t="str">
        <f t="shared" si="29"/>
        <v/>
      </c>
      <c r="E167" s="56" t="str">
        <f t="shared" si="30"/>
        <v/>
      </c>
      <c r="F167" s="56"/>
      <c r="G167" s="62" t="s">
        <v>36</v>
      </c>
      <c r="H167" s="56" t="str">
        <f t="shared" si="33"/>
        <v>05.08.</v>
      </c>
      <c r="I167" s="56" t="str">
        <f t="shared" si="35"/>
        <v>05.08.03.</v>
      </c>
      <c r="J167" s="55" t="s">
        <v>443</v>
      </c>
      <c r="K167" s="62" t="s">
        <v>36</v>
      </c>
      <c r="L167" s="56" t="str">
        <f t="shared" si="22"/>
        <v>05.07.13.</v>
      </c>
      <c r="M167" s="56" t="str">
        <f t="shared" si="23"/>
        <v>05.07.13.01.</v>
      </c>
      <c r="N167" s="56" t="s">
        <v>113</v>
      </c>
      <c r="O167" s="56" t="s">
        <v>1165</v>
      </c>
      <c r="P167" s="62" t="s">
        <v>36</v>
      </c>
      <c r="Q167" s="56" t="str">
        <f t="shared" si="31"/>
        <v>05.03.03.01.</v>
      </c>
      <c r="R167" s="56" t="str">
        <f t="shared" si="32"/>
        <v>05.03.03.01.01.01.</v>
      </c>
      <c r="S167" s="56" t="s">
        <v>2389</v>
      </c>
      <c r="T167" s="64">
        <v>20</v>
      </c>
    </row>
    <row r="168" spans="1:20" x14ac:dyDescent="0.2">
      <c r="A168" s="56" t="str">
        <f t="shared" si="26"/>
        <v/>
      </c>
      <c r="B168" s="56"/>
      <c r="C168" s="62" t="s">
        <v>36</v>
      </c>
      <c r="D168" s="56" t="str">
        <f t="shared" si="29"/>
        <v/>
      </c>
      <c r="E168" s="56" t="str">
        <f t="shared" si="30"/>
        <v/>
      </c>
      <c r="F168" s="56"/>
      <c r="G168" s="62" t="s">
        <v>36</v>
      </c>
      <c r="H168" s="56" t="str">
        <f t="shared" si="33"/>
        <v>05.09.</v>
      </c>
      <c r="I168" s="56" t="str">
        <f t="shared" si="35"/>
        <v>05.09.01.</v>
      </c>
      <c r="J168" s="55" t="s">
        <v>444</v>
      </c>
      <c r="K168" s="62" t="s">
        <v>36</v>
      </c>
      <c r="L168" s="56" t="str">
        <f t="shared" si="22"/>
        <v>05.07.14.</v>
      </c>
      <c r="M168" s="56" t="str">
        <f t="shared" si="23"/>
        <v>05.07.14.01.</v>
      </c>
      <c r="N168" s="56" t="s">
        <v>114</v>
      </c>
      <c r="O168" s="56" t="s">
        <v>1166</v>
      </c>
      <c r="P168" s="62" t="s">
        <v>36</v>
      </c>
      <c r="Q168" s="56" t="str">
        <f t="shared" si="31"/>
        <v>05.03.04.01.</v>
      </c>
      <c r="R168" s="56" t="str">
        <f t="shared" si="32"/>
        <v>05.03.04.01.01.01.</v>
      </c>
      <c r="S168" s="56" t="s">
        <v>670</v>
      </c>
      <c r="T168" s="64">
        <v>10</v>
      </c>
    </row>
    <row r="169" spans="1:20" x14ac:dyDescent="0.2">
      <c r="A169" s="56" t="str">
        <f t="shared" si="26"/>
        <v/>
      </c>
      <c r="B169" s="56"/>
      <c r="C169" s="62" t="s">
        <v>36</v>
      </c>
      <c r="D169" s="56" t="str">
        <f t="shared" si="29"/>
        <v/>
      </c>
      <c r="E169" s="56" t="str">
        <f t="shared" si="30"/>
        <v/>
      </c>
      <c r="F169" s="56"/>
      <c r="G169" s="62" t="s">
        <v>36</v>
      </c>
      <c r="H169" s="56" t="str">
        <f t="shared" si="33"/>
        <v>05.09.</v>
      </c>
      <c r="I169" s="56" t="str">
        <f t="shared" si="35"/>
        <v>05.09.02.</v>
      </c>
      <c r="J169" s="55" t="s">
        <v>445</v>
      </c>
      <c r="K169" s="62" t="s">
        <v>36</v>
      </c>
      <c r="L169" s="56" t="str">
        <f t="shared" si="22"/>
        <v>05.07.15.</v>
      </c>
      <c r="M169" s="56" t="str">
        <f t="shared" si="23"/>
        <v>05.07.15.01.</v>
      </c>
      <c r="N169" s="56" t="s">
        <v>115</v>
      </c>
      <c r="O169" s="56" t="s">
        <v>1167</v>
      </c>
      <c r="P169" s="62" t="s">
        <v>36</v>
      </c>
      <c r="Q169" s="56" t="str">
        <f>IF(NOT(ISBLANK($S169)),LEFT($S169,12),"")</f>
        <v>05.03.05.01.</v>
      </c>
      <c r="R169" s="56" t="str">
        <f>IF(NOT(ISBLANK($S169)),LEFT($S169,18),"")</f>
        <v>05.03.05.01.01.01.</v>
      </c>
      <c r="S169" s="56" t="s">
        <v>672</v>
      </c>
      <c r="T169" s="64">
        <v>2</v>
      </c>
    </row>
    <row r="170" spans="1:20" x14ac:dyDescent="0.2">
      <c r="A170" s="56" t="str">
        <f t="shared" si="26"/>
        <v/>
      </c>
      <c r="B170" s="56"/>
      <c r="C170" s="62" t="s">
        <v>36</v>
      </c>
      <c r="D170" s="56" t="str">
        <f t="shared" si="29"/>
        <v/>
      </c>
      <c r="E170" s="56" t="str">
        <f t="shared" si="30"/>
        <v/>
      </c>
      <c r="F170" s="56"/>
      <c r="G170" s="62" t="s">
        <v>36</v>
      </c>
      <c r="H170" s="56" t="str">
        <f t="shared" si="33"/>
        <v>05.09.</v>
      </c>
      <c r="I170" s="56" t="str">
        <f t="shared" si="35"/>
        <v>05.09.03.</v>
      </c>
      <c r="J170" s="55" t="s">
        <v>446</v>
      </c>
      <c r="K170" s="62" t="s">
        <v>36</v>
      </c>
      <c r="L170" s="56" t="str">
        <f t="shared" si="22"/>
        <v>05.07.16.</v>
      </c>
      <c r="M170" s="56" t="str">
        <f t="shared" si="23"/>
        <v>05.07.16.01.</v>
      </c>
      <c r="N170" s="56" t="s">
        <v>116</v>
      </c>
      <c r="O170" s="56" t="s">
        <v>1168</v>
      </c>
      <c r="P170" s="62" t="s">
        <v>36</v>
      </c>
      <c r="Q170" s="56" t="str">
        <f t="shared" si="31"/>
        <v>05.03.06.01.</v>
      </c>
      <c r="R170" s="56" t="str">
        <f t="shared" si="32"/>
        <v>05.03.06.01.01.01.</v>
      </c>
      <c r="S170" s="56" t="s">
        <v>2390</v>
      </c>
      <c r="T170" s="64">
        <v>1</v>
      </c>
    </row>
    <row r="171" spans="1:20" x14ac:dyDescent="0.2">
      <c r="A171" s="56" t="str">
        <f t="shared" si="26"/>
        <v/>
      </c>
      <c r="B171" s="56"/>
      <c r="C171" s="62" t="s">
        <v>36</v>
      </c>
      <c r="D171" s="56" t="str">
        <f t="shared" si="29"/>
        <v/>
      </c>
      <c r="E171" s="56" t="str">
        <f t="shared" si="30"/>
        <v/>
      </c>
      <c r="F171" s="56"/>
      <c r="G171" s="62" t="s">
        <v>36</v>
      </c>
      <c r="H171" s="56" t="str">
        <f t="shared" si="33"/>
        <v>05.09.</v>
      </c>
      <c r="I171" s="56" t="str">
        <f t="shared" si="35"/>
        <v>05.09.04.</v>
      </c>
      <c r="J171" s="55" t="s">
        <v>447</v>
      </c>
      <c r="K171" s="62" t="s">
        <v>36</v>
      </c>
      <c r="L171" s="56" t="str">
        <f t="shared" si="22"/>
        <v>05.07.17.</v>
      </c>
      <c r="M171" s="56" t="str">
        <f t="shared" si="23"/>
        <v>05.07.17.01.</v>
      </c>
      <c r="N171" s="56" t="s">
        <v>117</v>
      </c>
      <c r="O171" s="56" t="s">
        <v>1169</v>
      </c>
      <c r="P171" s="62" t="s">
        <v>36</v>
      </c>
      <c r="Q171" s="56" t="str">
        <f t="shared" si="31"/>
        <v>05.04.01.01.</v>
      </c>
      <c r="R171" s="56" t="str">
        <f t="shared" si="32"/>
        <v>05.04.01.01.01.01.</v>
      </c>
      <c r="S171" s="56" t="s">
        <v>2391</v>
      </c>
      <c r="T171" s="64">
        <v>40</v>
      </c>
    </row>
    <row r="172" spans="1:20" x14ac:dyDescent="0.2">
      <c r="A172" s="56" t="str">
        <f t="shared" si="26"/>
        <v/>
      </c>
      <c r="B172" s="56"/>
      <c r="C172" s="62" t="s">
        <v>36</v>
      </c>
      <c r="D172" s="56" t="str">
        <f t="shared" si="29"/>
        <v/>
      </c>
      <c r="E172" s="56" t="str">
        <f t="shared" si="30"/>
        <v/>
      </c>
      <c r="F172" s="56"/>
      <c r="G172" s="62" t="s">
        <v>36</v>
      </c>
      <c r="H172" s="56" t="str">
        <f t="shared" si="33"/>
        <v>05.09.</v>
      </c>
      <c r="I172" s="56" t="str">
        <f t="shared" si="35"/>
        <v>05.09.05.</v>
      </c>
      <c r="J172" s="55" t="s">
        <v>448</v>
      </c>
      <c r="K172" s="62" t="s">
        <v>36</v>
      </c>
      <c r="L172" s="56" t="str">
        <f t="shared" si="22"/>
        <v>05.07.18.</v>
      </c>
      <c r="M172" s="56" t="str">
        <f t="shared" si="23"/>
        <v>05.07.18.01.</v>
      </c>
      <c r="N172" s="56" t="s">
        <v>118</v>
      </c>
      <c r="O172" s="56" t="s">
        <v>1170</v>
      </c>
      <c r="P172" s="62" t="s">
        <v>36</v>
      </c>
      <c r="Q172" s="56" t="str">
        <f t="shared" si="31"/>
        <v>05.04.02.01.</v>
      </c>
      <c r="R172" s="56" t="str">
        <f t="shared" si="32"/>
        <v>05.04.02.01.01.01.</v>
      </c>
      <c r="S172" s="56" t="s">
        <v>2392</v>
      </c>
      <c r="T172" s="64">
        <v>24</v>
      </c>
    </row>
    <row r="173" spans="1:20" x14ac:dyDescent="0.2">
      <c r="A173" s="56" t="str">
        <f t="shared" si="26"/>
        <v/>
      </c>
      <c r="B173" s="56"/>
      <c r="C173" s="62" t="s">
        <v>36</v>
      </c>
      <c r="D173" s="56" t="str">
        <f t="shared" si="29"/>
        <v/>
      </c>
      <c r="E173" s="56" t="str">
        <f t="shared" si="30"/>
        <v/>
      </c>
      <c r="F173" s="56"/>
      <c r="G173" s="62" t="s">
        <v>36</v>
      </c>
      <c r="H173" s="56" t="str">
        <f t="shared" si="33"/>
        <v>05.09.</v>
      </c>
      <c r="I173" s="56" t="str">
        <f t="shared" si="35"/>
        <v>05.09.06.</v>
      </c>
      <c r="J173" s="55" t="s">
        <v>449</v>
      </c>
      <c r="K173" s="62" t="s">
        <v>36</v>
      </c>
      <c r="L173" s="56" t="str">
        <f t="shared" si="22"/>
        <v>05.07.19.</v>
      </c>
      <c r="M173" s="56" t="str">
        <f t="shared" si="23"/>
        <v>05.07.19.01.</v>
      </c>
      <c r="N173" s="56" t="s">
        <v>119</v>
      </c>
      <c r="O173" s="56" t="s">
        <v>1171</v>
      </c>
      <c r="P173" s="62" t="s">
        <v>36</v>
      </c>
      <c r="Q173" s="56" t="str">
        <f t="shared" si="31"/>
        <v>05.04.03.01.</v>
      </c>
      <c r="R173" s="56" t="str">
        <f t="shared" si="32"/>
        <v>05.04.03.01.01.01.</v>
      </c>
      <c r="S173" s="56" t="s">
        <v>2393</v>
      </c>
      <c r="T173" s="64">
        <v>8</v>
      </c>
    </row>
    <row r="174" spans="1:20" x14ac:dyDescent="0.2">
      <c r="A174" s="56" t="str">
        <f t="shared" si="26"/>
        <v/>
      </c>
      <c r="B174" s="56"/>
      <c r="C174" s="62" t="s">
        <v>36</v>
      </c>
      <c r="D174" s="56" t="str">
        <f t="shared" si="29"/>
        <v/>
      </c>
      <c r="E174" s="56" t="str">
        <f t="shared" si="30"/>
        <v/>
      </c>
      <c r="F174" s="56"/>
      <c r="G174" s="62" t="s">
        <v>36</v>
      </c>
      <c r="H174" s="56" t="str">
        <f t="shared" si="33"/>
        <v>05.10.</v>
      </c>
      <c r="I174" s="56" t="str">
        <f t="shared" si="35"/>
        <v>05.10.01.</v>
      </c>
      <c r="J174" s="55" t="s">
        <v>450</v>
      </c>
      <c r="K174" s="62" t="s">
        <v>36</v>
      </c>
      <c r="L174" s="56" t="str">
        <f t="shared" si="22"/>
        <v>05.07.20.</v>
      </c>
      <c r="M174" s="56" t="str">
        <f t="shared" si="23"/>
        <v>05.07.20.01.</v>
      </c>
      <c r="N174" s="56" t="s">
        <v>120</v>
      </c>
      <c r="O174" s="56" t="s">
        <v>1172</v>
      </c>
      <c r="P174" s="62" t="s">
        <v>36</v>
      </c>
      <c r="Q174" s="56" t="str">
        <f t="shared" si="31"/>
        <v>05.04.04.01.</v>
      </c>
      <c r="R174" s="56" t="str">
        <f t="shared" si="32"/>
        <v>05.04.04.01.01.01.</v>
      </c>
      <c r="S174" s="56" t="s">
        <v>675</v>
      </c>
      <c r="T174" s="64">
        <v>4</v>
      </c>
    </row>
    <row r="175" spans="1:20" x14ac:dyDescent="0.2">
      <c r="A175" s="56" t="str">
        <f t="shared" si="26"/>
        <v/>
      </c>
      <c r="B175" s="56"/>
      <c r="C175" s="62" t="s">
        <v>36</v>
      </c>
      <c r="D175" s="56" t="str">
        <f t="shared" si="29"/>
        <v/>
      </c>
      <c r="E175" s="56" t="str">
        <f t="shared" si="30"/>
        <v/>
      </c>
      <c r="F175" s="56"/>
      <c r="G175" s="62" t="s">
        <v>36</v>
      </c>
      <c r="H175" s="56" t="str">
        <f t="shared" si="33"/>
        <v>05.10.</v>
      </c>
      <c r="I175" s="56" t="str">
        <f t="shared" si="34"/>
        <v>05.10.02.</v>
      </c>
      <c r="J175" s="55" t="s">
        <v>451</v>
      </c>
      <c r="K175" s="62" t="s">
        <v>36</v>
      </c>
      <c r="L175" s="56" t="str">
        <f t="shared" si="22"/>
        <v>05.07.21.</v>
      </c>
      <c r="M175" s="56" t="str">
        <f t="shared" si="23"/>
        <v>05.07.21.01.</v>
      </c>
      <c r="N175" s="56" t="s">
        <v>121</v>
      </c>
      <c r="O175" s="56" t="s">
        <v>1174</v>
      </c>
      <c r="P175" s="62" t="s">
        <v>36</v>
      </c>
      <c r="Q175" s="56" t="str">
        <f t="shared" si="31"/>
        <v>05.04.05.01.</v>
      </c>
      <c r="R175" s="56" t="str">
        <f t="shared" si="32"/>
        <v>05.04.05.01.01.01.</v>
      </c>
      <c r="S175" s="56" t="s">
        <v>676</v>
      </c>
      <c r="T175" s="64">
        <v>16</v>
      </c>
    </row>
    <row r="176" spans="1:20" x14ac:dyDescent="0.2">
      <c r="A176" s="56" t="str">
        <f t="shared" si="26"/>
        <v/>
      </c>
      <c r="B176" s="56"/>
      <c r="C176" s="62" t="s">
        <v>36</v>
      </c>
      <c r="D176" s="56" t="str">
        <f t="shared" si="29"/>
        <v/>
      </c>
      <c r="E176" s="56" t="str">
        <f t="shared" si="30"/>
        <v/>
      </c>
      <c r="F176" s="56"/>
      <c r="G176" s="62" t="s">
        <v>36</v>
      </c>
      <c r="H176" s="56" t="str">
        <f t="shared" si="33"/>
        <v>05.10.</v>
      </c>
      <c r="I176" s="56" t="str">
        <f t="shared" si="34"/>
        <v>05.10.03.</v>
      </c>
      <c r="J176" s="55" t="s">
        <v>452</v>
      </c>
      <c r="K176" s="62" t="s">
        <v>36</v>
      </c>
      <c r="L176" s="56" t="str">
        <f t="shared" ref="L176:L262" si="36">IF(NOT(ISBLANK($N176)),LEFT($N176,9),"")</f>
        <v>05.07.22.</v>
      </c>
      <c r="M176" s="56" t="str">
        <f t="shared" ref="M176:M262" si="37">IF(NOT(ISBLANK($N176)),LEFT($N176,12),"")</f>
        <v>05.07.22.01.</v>
      </c>
      <c r="N176" s="56" t="s">
        <v>122</v>
      </c>
      <c r="O176" s="56" t="s">
        <v>1175</v>
      </c>
      <c r="P176" s="62" t="s">
        <v>36</v>
      </c>
      <c r="Q176" s="56" t="str">
        <f t="shared" si="31"/>
        <v>05.04.06.01.</v>
      </c>
      <c r="R176" s="56" t="str">
        <f t="shared" si="32"/>
        <v>05.04.06.01.01.01.</v>
      </c>
      <c r="S176" s="56" t="s">
        <v>2394</v>
      </c>
      <c r="T176" s="64">
        <v>8</v>
      </c>
    </row>
    <row r="177" spans="1:20" x14ac:dyDescent="0.2">
      <c r="A177" s="56" t="str">
        <f t="shared" si="26"/>
        <v/>
      </c>
      <c r="B177" s="56"/>
      <c r="C177" s="62" t="s">
        <v>36</v>
      </c>
      <c r="D177" s="56" t="str">
        <f t="shared" si="29"/>
        <v/>
      </c>
      <c r="E177" s="56" t="str">
        <f t="shared" si="30"/>
        <v/>
      </c>
      <c r="F177" s="56"/>
      <c r="G177" s="62" t="s">
        <v>36</v>
      </c>
      <c r="H177" s="56" t="str">
        <f t="shared" si="33"/>
        <v>05.10.</v>
      </c>
      <c r="I177" s="56" t="str">
        <f t="shared" si="34"/>
        <v>05.10.04.</v>
      </c>
      <c r="J177" s="55" t="s">
        <v>453</v>
      </c>
      <c r="K177" s="62" t="s">
        <v>36</v>
      </c>
      <c r="L177" s="56" t="str">
        <f t="shared" si="36"/>
        <v>05.07.23.</v>
      </c>
      <c r="M177" s="56" t="str">
        <f t="shared" si="37"/>
        <v>05.07.23.01.</v>
      </c>
      <c r="N177" s="56" t="s">
        <v>123</v>
      </c>
      <c r="O177" s="56" t="s">
        <v>1176</v>
      </c>
      <c r="P177" s="62" t="s">
        <v>36</v>
      </c>
      <c r="Q177" s="56" t="str">
        <f t="shared" si="31"/>
        <v>05.05.01.01.</v>
      </c>
      <c r="R177" s="56" t="str">
        <f t="shared" si="32"/>
        <v>05.05.01.01.01.01.</v>
      </c>
      <c r="S177" s="56" t="s">
        <v>688</v>
      </c>
      <c r="T177" s="64">
        <v>10</v>
      </c>
    </row>
    <row r="178" spans="1:20" x14ac:dyDescent="0.2">
      <c r="A178" s="56" t="str">
        <f t="shared" si="26"/>
        <v/>
      </c>
      <c r="B178" s="56"/>
      <c r="C178" s="62" t="s">
        <v>36</v>
      </c>
      <c r="D178" s="56" t="str">
        <f t="shared" si="29"/>
        <v/>
      </c>
      <c r="E178" s="56" t="str">
        <f t="shared" si="30"/>
        <v/>
      </c>
      <c r="F178" s="56"/>
      <c r="G178" s="62" t="s">
        <v>36</v>
      </c>
      <c r="H178" s="56" t="str">
        <f t="shared" si="33"/>
        <v>05.10.</v>
      </c>
      <c r="I178" s="56" t="str">
        <f t="shared" si="34"/>
        <v>05.10.05.</v>
      </c>
      <c r="J178" s="55" t="s">
        <v>454</v>
      </c>
      <c r="K178" s="62" t="s">
        <v>36</v>
      </c>
      <c r="L178" s="56" t="str">
        <f t="shared" si="36"/>
        <v>05.07.24.</v>
      </c>
      <c r="M178" s="56" t="str">
        <f t="shared" si="37"/>
        <v>05.07.24.01.</v>
      </c>
      <c r="N178" s="56" t="s">
        <v>124</v>
      </c>
      <c r="O178" s="56" t="s">
        <v>1177</v>
      </c>
      <c r="P178" s="62" t="s">
        <v>36</v>
      </c>
      <c r="Q178" s="56" t="str">
        <f t="shared" si="31"/>
        <v>05.05.02.01.</v>
      </c>
      <c r="R178" s="56" t="str">
        <f t="shared" si="32"/>
        <v>05.05.02.01.01.01.</v>
      </c>
      <c r="S178" s="56" t="s">
        <v>690</v>
      </c>
      <c r="T178" s="64">
        <v>4</v>
      </c>
    </row>
    <row r="179" spans="1:20" x14ac:dyDescent="0.2">
      <c r="A179" s="56" t="str">
        <f t="shared" si="26"/>
        <v/>
      </c>
      <c r="B179" s="56"/>
      <c r="C179" s="62" t="s">
        <v>36</v>
      </c>
      <c r="D179" s="56" t="str">
        <f t="shared" si="29"/>
        <v/>
      </c>
      <c r="E179" s="56" t="str">
        <f t="shared" si="30"/>
        <v/>
      </c>
      <c r="F179" s="56"/>
      <c r="G179" s="62" t="s">
        <v>36</v>
      </c>
      <c r="H179" s="56" t="str">
        <f t="shared" si="33"/>
        <v>05.10.</v>
      </c>
      <c r="I179" s="56" t="str">
        <f t="shared" si="34"/>
        <v>05.10.06.</v>
      </c>
      <c r="J179" s="55" t="s">
        <v>455</v>
      </c>
      <c r="K179" s="62" t="s">
        <v>36</v>
      </c>
      <c r="L179" s="56" t="str">
        <f t="shared" si="36"/>
        <v>05.07.25.</v>
      </c>
      <c r="M179" s="56" t="str">
        <f t="shared" si="37"/>
        <v>05.07.25.01.</v>
      </c>
      <c r="N179" s="56" t="s">
        <v>125</v>
      </c>
      <c r="O179" s="56" t="s">
        <v>1173</v>
      </c>
      <c r="P179" s="62" t="s">
        <v>36</v>
      </c>
      <c r="Q179" s="56" t="str">
        <f t="shared" si="31"/>
        <v>05.05.03.01.</v>
      </c>
      <c r="R179" s="56" t="str">
        <f t="shared" si="32"/>
        <v>05.05.03.01.01.01.</v>
      </c>
      <c r="S179" s="56" t="s">
        <v>692</v>
      </c>
      <c r="T179" s="64">
        <v>10</v>
      </c>
    </row>
    <row r="180" spans="1:20" x14ac:dyDescent="0.2">
      <c r="A180" s="56" t="str">
        <f t="shared" si="26"/>
        <v/>
      </c>
      <c r="B180" s="56"/>
      <c r="C180" s="62" t="s">
        <v>36</v>
      </c>
      <c r="D180" s="56" t="str">
        <f t="shared" si="29"/>
        <v/>
      </c>
      <c r="E180" s="56" t="str">
        <f t="shared" si="30"/>
        <v/>
      </c>
      <c r="F180" s="56"/>
      <c r="G180" s="62" t="s">
        <v>36</v>
      </c>
      <c r="H180" s="56" t="str">
        <f t="shared" si="33"/>
        <v>05.10.</v>
      </c>
      <c r="I180" s="56" t="str">
        <f t="shared" si="34"/>
        <v>05.10.07.</v>
      </c>
      <c r="J180" s="55" t="s">
        <v>456</v>
      </c>
      <c r="K180" s="62" t="s">
        <v>36</v>
      </c>
      <c r="L180" s="56" t="str">
        <f t="shared" si="36"/>
        <v>05.07.26.</v>
      </c>
      <c r="M180" s="56" t="str">
        <f t="shared" si="37"/>
        <v>05.07.26.01.</v>
      </c>
      <c r="N180" s="56" t="s">
        <v>126</v>
      </c>
      <c r="O180" s="56" t="s">
        <v>677</v>
      </c>
      <c r="P180" s="62" t="s">
        <v>36</v>
      </c>
      <c r="Q180" s="56" t="str">
        <f t="shared" si="31"/>
        <v>05.05.04.01.</v>
      </c>
      <c r="R180" s="56" t="str">
        <f t="shared" si="32"/>
        <v>05.05.04.01.01.01.</v>
      </c>
      <c r="S180" s="56" t="s">
        <v>694</v>
      </c>
      <c r="T180" s="64">
        <v>4</v>
      </c>
    </row>
    <row r="181" spans="1:20" x14ac:dyDescent="0.2">
      <c r="A181" s="56" t="str">
        <f t="shared" si="26"/>
        <v/>
      </c>
      <c r="B181" s="56"/>
      <c r="C181" s="62" t="s">
        <v>36</v>
      </c>
      <c r="D181" s="56" t="str">
        <f t="shared" si="29"/>
        <v/>
      </c>
      <c r="E181" s="56" t="str">
        <f t="shared" si="30"/>
        <v/>
      </c>
      <c r="F181" s="56"/>
      <c r="G181" s="62" t="s">
        <v>36</v>
      </c>
      <c r="H181" s="56" t="str">
        <f t="shared" si="33"/>
        <v>05.10.</v>
      </c>
      <c r="I181" s="56" t="str">
        <f t="shared" si="34"/>
        <v>05.10.08.</v>
      </c>
      <c r="J181" s="55" t="s">
        <v>457</v>
      </c>
      <c r="K181" s="62" t="s">
        <v>36</v>
      </c>
      <c r="L181" s="56" t="str">
        <f t="shared" si="36"/>
        <v>05.07.27.</v>
      </c>
      <c r="M181" s="56" t="str">
        <f t="shared" si="37"/>
        <v>05.07.27.01.</v>
      </c>
      <c r="N181" s="56" t="s">
        <v>1308</v>
      </c>
      <c r="O181" s="56" t="s">
        <v>1307</v>
      </c>
      <c r="P181" s="62" t="s">
        <v>36</v>
      </c>
      <c r="Q181" s="56" t="str">
        <f t="shared" si="31"/>
        <v>05.05.05.01.</v>
      </c>
      <c r="R181" s="56" t="str">
        <f t="shared" si="32"/>
        <v>05.05.05.01.01.01.</v>
      </c>
      <c r="S181" s="56" t="s">
        <v>696</v>
      </c>
      <c r="T181" s="64">
        <v>80</v>
      </c>
    </row>
    <row r="182" spans="1:20" x14ac:dyDescent="0.2">
      <c r="A182" s="56" t="str">
        <f t="shared" si="26"/>
        <v/>
      </c>
      <c r="B182" s="56"/>
      <c r="C182" s="62" t="s">
        <v>36</v>
      </c>
      <c r="D182" s="56" t="str">
        <f t="shared" si="29"/>
        <v/>
      </c>
      <c r="E182" s="56" t="str">
        <f t="shared" si="30"/>
        <v/>
      </c>
      <c r="F182" s="56"/>
      <c r="G182" s="62" t="s">
        <v>36</v>
      </c>
      <c r="H182" s="56" t="str">
        <f t="shared" si="33"/>
        <v>05.10.</v>
      </c>
      <c r="I182" s="56" t="str">
        <f t="shared" si="34"/>
        <v>05.10.09.</v>
      </c>
      <c r="J182" s="55" t="s">
        <v>458</v>
      </c>
      <c r="K182" s="62" t="s">
        <v>36</v>
      </c>
      <c r="L182" s="56" t="str">
        <f t="shared" si="36"/>
        <v>05.07.27.</v>
      </c>
      <c r="M182" s="56" t="str">
        <f t="shared" si="37"/>
        <v>05.07.27.02.</v>
      </c>
      <c r="N182" s="56" t="s">
        <v>1309</v>
      </c>
      <c r="O182" s="56" t="s">
        <v>1310</v>
      </c>
      <c r="P182" s="62" t="s">
        <v>36</v>
      </c>
      <c r="Q182" s="56" t="str">
        <f t="shared" si="31"/>
        <v>05.05.06.01.</v>
      </c>
      <c r="R182" s="56" t="str">
        <f t="shared" si="32"/>
        <v>05.05.06.01.01.01.</v>
      </c>
      <c r="S182" s="56" t="s">
        <v>698</v>
      </c>
      <c r="T182" s="64">
        <v>14</v>
      </c>
    </row>
    <row r="183" spans="1:20" x14ac:dyDescent="0.2">
      <c r="A183" s="56" t="str">
        <f t="shared" si="26"/>
        <v/>
      </c>
      <c r="B183" s="56"/>
      <c r="C183" s="62" t="s">
        <v>36</v>
      </c>
      <c r="D183" s="56" t="str">
        <f t="shared" si="29"/>
        <v/>
      </c>
      <c r="E183" s="56" t="str">
        <f t="shared" si="30"/>
        <v/>
      </c>
      <c r="F183" s="56"/>
      <c r="G183" s="62" t="s">
        <v>36</v>
      </c>
      <c r="H183" s="56" t="str">
        <f t="shared" si="33"/>
        <v>05.10.</v>
      </c>
      <c r="I183" s="56" t="str">
        <f t="shared" si="34"/>
        <v>05.10.10.</v>
      </c>
      <c r="J183" s="55" t="s">
        <v>459</v>
      </c>
      <c r="K183" s="62" t="s">
        <v>36</v>
      </c>
      <c r="L183" s="56" t="str">
        <f t="shared" si="36"/>
        <v>05.07.27.</v>
      </c>
      <c r="M183" s="56" t="str">
        <f t="shared" si="37"/>
        <v>05.07.27.03.</v>
      </c>
      <c r="N183" s="56" t="s">
        <v>1312</v>
      </c>
      <c r="O183" s="56" t="s">
        <v>1311</v>
      </c>
      <c r="P183" s="62" t="s">
        <v>36</v>
      </c>
      <c r="Q183" s="56" t="str">
        <f t="shared" si="31"/>
        <v>05.05.07.01.</v>
      </c>
      <c r="R183" s="56" t="str">
        <f t="shared" si="32"/>
        <v>05.05.07.01.01.01.</v>
      </c>
      <c r="S183" s="56" t="s">
        <v>700</v>
      </c>
      <c r="T183" s="64">
        <v>7</v>
      </c>
    </row>
    <row r="184" spans="1:20" x14ac:dyDescent="0.2">
      <c r="A184" s="56" t="str">
        <f t="shared" si="26"/>
        <v/>
      </c>
      <c r="B184" s="56"/>
      <c r="C184" s="62" t="s">
        <v>36</v>
      </c>
      <c r="D184" s="56" t="str">
        <f t="shared" si="29"/>
        <v/>
      </c>
      <c r="E184" s="56" t="str">
        <f t="shared" si="30"/>
        <v/>
      </c>
      <c r="F184" s="56"/>
      <c r="G184" s="62" t="s">
        <v>36</v>
      </c>
      <c r="H184" s="56" t="str">
        <f t="shared" si="33"/>
        <v>05.10.</v>
      </c>
      <c r="I184" s="56" t="str">
        <f t="shared" si="34"/>
        <v>05.10.11.</v>
      </c>
      <c r="J184" s="55" t="s">
        <v>460</v>
      </c>
      <c r="K184" s="62" t="s">
        <v>36</v>
      </c>
      <c r="L184" s="56" t="str">
        <f t="shared" si="36"/>
        <v>05.07.28.</v>
      </c>
      <c r="M184" s="56" t="str">
        <f t="shared" si="37"/>
        <v>05.07.28.01.</v>
      </c>
      <c r="N184" s="56" t="s">
        <v>1407</v>
      </c>
      <c r="O184" s="56" t="s">
        <v>1411</v>
      </c>
      <c r="P184" s="62" t="s">
        <v>36</v>
      </c>
      <c r="Q184" s="56" t="str">
        <f t="shared" si="31"/>
        <v>05.05.08.01.</v>
      </c>
      <c r="R184" s="56" t="str">
        <f t="shared" si="32"/>
        <v>05.05.08.01.01.01.</v>
      </c>
      <c r="S184" s="56" t="s">
        <v>702</v>
      </c>
      <c r="T184" s="64">
        <v>10</v>
      </c>
    </row>
    <row r="185" spans="1:20" x14ac:dyDescent="0.2">
      <c r="A185" s="56" t="str">
        <f t="shared" si="26"/>
        <v/>
      </c>
      <c r="B185" s="56"/>
      <c r="C185" s="62" t="s">
        <v>36</v>
      </c>
      <c r="D185" s="56" t="str">
        <f t="shared" si="29"/>
        <v/>
      </c>
      <c r="E185" s="56" t="str">
        <f t="shared" si="30"/>
        <v/>
      </c>
      <c r="F185" s="56"/>
      <c r="G185" s="62" t="s">
        <v>36</v>
      </c>
      <c r="H185" s="56" t="str">
        <f t="shared" si="33"/>
        <v>05.10.</v>
      </c>
      <c r="I185" s="56" t="str">
        <f t="shared" si="34"/>
        <v>05.10.12.</v>
      </c>
      <c r="J185" s="55" t="s">
        <v>461</v>
      </c>
      <c r="K185" s="62" t="s">
        <v>36</v>
      </c>
      <c r="L185" s="56" t="str">
        <f t="shared" si="36"/>
        <v>05.07.28.</v>
      </c>
      <c r="M185" s="56" t="str">
        <f t="shared" si="37"/>
        <v>05.07.28.02.</v>
      </c>
      <c r="N185" s="56" t="s">
        <v>1408</v>
      </c>
      <c r="O185" s="56" t="s">
        <v>1412</v>
      </c>
      <c r="P185" s="62" t="s">
        <v>36</v>
      </c>
      <c r="Q185" s="56" t="str">
        <f t="shared" si="31"/>
        <v>05.05.09.01.</v>
      </c>
      <c r="R185" s="56" t="str">
        <f t="shared" si="32"/>
        <v>05.05.09.01.01.01.</v>
      </c>
      <c r="S185" s="56" t="s">
        <v>704</v>
      </c>
      <c r="T185" s="64">
        <v>5</v>
      </c>
    </row>
    <row r="186" spans="1:20" x14ac:dyDescent="0.2">
      <c r="A186" s="56" t="str">
        <f t="shared" si="26"/>
        <v/>
      </c>
      <c r="B186" s="56"/>
      <c r="C186" s="62" t="s">
        <v>36</v>
      </c>
      <c r="D186" s="56" t="str">
        <f t="shared" si="29"/>
        <v/>
      </c>
      <c r="E186" s="56" t="str">
        <f t="shared" si="30"/>
        <v/>
      </c>
      <c r="F186" s="56"/>
      <c r="G186" s="62" t="s">
        <v>36</v>
      </c>
      <c r="H186" s="56" t="str">
        <f t="shared" si="33"/>
        <v>05.10.</v>
      </c>
      <c r="I186" s="56" t="str">
        <f t="shared" si="34"/>
        <v>05.10.13.</v>
      </c>
      <c r="J186" s="55" t="s">
        <v>462</v>
      </c>
      <c r="K186" s="62" t="s">
        <v>36</v>
      </c>
      <c r="L186" s="56" t="str">
        <f t="shared" si="36"/>
        <v>05.07.28.</v>
      </c>
      <c r="M186" s="56" t="str">
        <f t="shared" si="37"/>
        <v>05.07.28.03.</v>
      </c>
      <c r="N186" s="56" t="s">
        <v>1409</v>
      </c>
      <c r="O186" s="56" t="s">
        <v>1413</v>
      </c>
      <c r="P186" s="62" t="s">
        <v>36</v>
      </c>
      <c r="Q186" s="56" t="str">
        <f t="shared" si="31"/>
        <v>05.05.10.01.</v>
      </c>
      <c r="R186" s="56" t="str">
        <f t="shared" si="32"/>
        <v>05.05.10.01.01.01.</v>
      </c>
      <c r="S186" s="56" t="s">
        <v>705</v>
      </c>
      <c r="T186" s="64">
        <v>120</v>
      </c>
    </row>
    <row r="187" spans="1:20" x14ac:dyDescent="0.2">
      <c r="A187" s="56" t="str">
        <f t="shared" si="26"/>
        <v/>
      </c>
      <c r="B187" s="56"/>
      <c r="C187" s="62" t="s">
        <v>36</v>
      </c>
      <c r="D187" s="56" t="str">
        <f t="shared" si="29"/>
        <v/>
      </c>
      <c r="E187" s="56" t="str">
        <f t="shared" si="30"/>
        <v/>
      </c>
      <c r="F187" s="56"/>
      <c r="G187" s="62" t="s">
        <v>36</v>
      </c>
      <c r="H187" s="56" t="str">
        <f t="shared" si="33"/>
        <v>05.10.</v>
      </c>
      <c r="I187" s="56" t="str">
        <f t="shared" si="34"/>
        <v>05.10.14.</v>
      </c>
      <c r="J187" s="55" t="s">
        <v>463</v>
      </c>
      <c r="K187" s="62" t="s">
        <v>36</v>
      </c>
      <c r="L187" s="56" t="str">
        <f t="shared" si="36"/>
        <v>05.07.28.</v>
      </c>
      <c r="M187" s="56" t="str">
        <f t="shared" si="37"/>
        <v>05.07.28.04.</v>
      </c>
      <c r="N187" s="56" t="s">
        <v>1410</v>
      </c>
      <c r="O187" s="56" t="s">
        <v>1414</v>
      </c>
      <c r="P187" s="62" t="s">
        <v>36</v>
      </c>
      <c r="Q187" s="56" t="str">
        <f t="shared" si="31"/>
        <v>05.05.11.01.</v>
      </c>
      <c r="R187" s="56" t="str">
        <f t="shared" si="32"/>
        <v>05.05.11.01.01.01.</v>
      </c>
      <c r="S187" s="56" t="s">
        <v>706</v>
      </c>
      <c r="T187" s="64">
        <v>42</v>
      </c>
    </row>
    <row r="188" spans="1:20" x14ac:dyDescent="0.2">
      <c r="A188" s="56" t="str">
        <f t="shared" si="26"/>
        <v/>
      </c>
      <c r="B188" s="56"/>
      <c r="C188" s="62" t="s">
        <v>36</v>
      </c>
      <c r="D188" s="56" t="str">
        <f t="shared" si="29"/>
        <v/>
      </c>
      <c r="E188" s="56" t="str">
        <f t="shared" si="30"/>
        <v/>
      </c>
      <c r="F188" s="56"/>
      <c r="G188" s="62" t="s">
        <v>36</v>
      </c>
      <c r="H188" s="56" t="str">
        <f t="shared" si="33"/>
        <v>05.10.</v>
      </c>
      <c r="I188" s="56" t="str">
        <f t="shared" si="34"/>
        <v>05.10.15.</v>
      </c>
      <c r="J188" s="55" t="s">
        <v>464</v>
      </c>
      <c r="K188" s="62" t="s">
        <v>36</v>
      </c>
      <c r="L188" s="56" t="str">
        <f t="shared" si="36"/>
        <v>05.07.29.</v>
      </c>
      <c r="M188" s="56" t="str">
        <f t="shared" si="37"/>
        <v>05.07.29.01.</v>
      </c>
      <c r="N188" s="56" t="s">
        <v>1415</v>
      </c>
      <c r="O188" s="56" t="s">
        <v>1417</v>
      </c>
      <c r="P188" s="62" t="s">
        <v>36</v>
      </c>
      <c r="Q188" s="56" t="str">
        <f t="shared" si="31"/>
        <v>05.05.12.01.</v>
      </c>
      <c r="R188" s="56" t="str">
        <f t="shared" si="32"/>
        <v>05.05.12.01.01.01.</v>
      </c>
      <c r="S188" s="56" t="s">
        <v>1463</v>
      </c>
      <c r="T188" s="64">
        <v>80</v>
      </c>
    </row>
    <row r="189" spans="1:20" x14ac:dyDescent="0.2">
      <c r="A189" s="56" t="str">
        <f t="shared" si="26"/>
        <v/>
      </c>
      <c r="B189" s="56"/>
      <c r="C189" s="62" t="s">
        <v>36</v>
      </c>
      <c r="D189" s="56" t="str">
        <f t="shared" si="29"/>
        <v/>
      </c>
      <c r="E189" s="56" t="str">
        <f t="shared" si="30"/>
        <v/>
      </c>
      <c r="F189" s="56"/>
      <c r="G189" s="62" t="s">
        <v>36</v>
      </c>
      <c r="H189" s="56" t="str">
        <f t="shared" si="33"/>
        <v>05.10.</v>
      </c>
      <c r="I189" s="56" t="str">
        <f t="shared" si="34"/>
        <v>05.10.16.</v>
      </c>
      <c r="J189" s="55" t="s">
        <v>465</v>
      </c>
      <c r="K189" s="62" t="s">
        <v>36</v>
      </c>
      <c r="L189" s="56" t="str">
        <f t="shared" si="36"/>
        <v>05.07.29.</v>
      </c>
      <c r="M189" s="56" t="str">
        <f t="shared" si="37"/>
        <v>05.07.29.02.</v>
      </c>
      <c r="N189" s="56" t="s">
        <v>1416</v>
      </c>
      <c r="O189" s="56" t="s">
        <v>1418</v>
      </c>
      <c r="P189" s="62" t="s">
        <v>36</v>
      </c>
      <c r="Q189" s="56" t="str">
        <f t="shared" si="31"/>
        <v>05.06.01.01.</v>
      </c>
      <c r="R189" s="56" t="str">
        <f t="shared" si="32"/>
        <v>05.06.01.01.01.01.</v>
      </c>
      <c r="S189" s="56" t="s">
        <v>707</v>
      </c>
      <c r="T189" s="64">
        <v>50</v>
      </c>
    </row>
    <row r="190" spans="1:20" x14ac:dyDescent="0.2">
      <c r="A190" s="56" t="str">
        <f t="shared" si="26"/>
        <v/>
      </c>
      <c r="B190" s="56"/>
      <c r="C190" s="62" t="s">
        <v>36</v>
      </c>
      <c r="D190" s="56" t="str">
        <f t="shared" si="29"/>
        <v/>
      </c>
      <c r="E190" s="56" t="str">
        <f t="shared" si="30"/>
        <v/>
      </c>
      <c r="F190" s="56"/>
      <c r="G190" s="62" t="s">
        <v>36</v>
      </c>
      <c r="H190" s="56" t="str">
        <f t="shared" si="33"/>
        <v>05.10.</v>
      </c>
      <c r="I190" s="56" t="str">
        <f t="shared" si="34"/>
        <v>05.10.17.</v>
      </c>
      <c r="J190" s="55" t="s">
        <v>466</v>
      </c>
      <c r="K190" s="62" t="s">
        <v>36</v>
      </c>
      <c r="L190" s="56" t="str">
        <f t="shared" si="36"/>
        <v>05.07.30.</v>
      </c>
      <c r="M190" s="56" t="str">
        <f t="shared" si="37"/>
        <v>05.07.30.01.</v>
      </c>
      <c r="N190" s="56" t="s">
        <v>1419</v>
      </c>
      <c r="O190" s="56" t="s">
        <v>1420</v>
      </c>
      <c r="P190" s="62" t="s">
        <v>36</v>
      </c>
      <c r="Q190" s="56" t="str">
        <f t="shared" si="31"/>
        <v>05.06.02.01.</v>
      </c>
      <c r="R190" s="56" t="str">
        <f t="shared" si="32"/>
        <v>05.06.02.01.01.01.</v>
      </c>
      <c r="S190" s="56" t="s">
        <v>708</v>
      </c>
      <c r="T190" s="64">
        <v>36</v>
      </c>
    </row>
    <row r="191" spans="1:20" x14ac:dyDescent="0.2">
      <c r="A191" s="56" t="str">
        <f t="shared" si="26"/>
        <v/>
      </c>
      <c r="B191" s="56"/>
      <c r="C191" s="62" t="s">
        <v>36</v>
      </c>
      <c r="D191" s="56" t="str">
        <f t="shared" si="29"/>
        <v/>
      </c>
      <c r="E191" s="56" t="str">
        <f t="shared" si="30"/>
        <v/>
      </c>
      <c r="F191" s="56"/>
      <c r="G191" s="62" t="s">
        <v>36</v>
      </c>
      <c r="H191" s="56" t="str">
        <f t="shared" si="33"/>
        <v>05.10.</v>
      </c>
      <c r="I191" s="56" t="str">
        <f t="shared" si="34"/>
        <v>05.10.18.</v>
      </c>
      <c r="J191" s="55" t="s">
        <v>1395</v>
      </c>
      <c r="K191" s="62" t="s">
        <v>36</v>
      </c>
      <c r="L191" s="56" t="str">
        <f t="shared" si="36"/>
        <v>05.07.31.</v>
      </c>
      <c r="M191" s="56" t="str">
        <f t="shared" si="37"/>
        <v>05.07.31.01.</v>
      </c>
      <c r="N191" s="56" t="s">
        <v>1421</v>
      </c>
      <c r="O191" s="56" t="s">
        <v>1425</v>
      </c>
      <c r="P191" s="62" t="s">
        <v>36</v>
      </c>
      <c r="Q191" s="56" t="str">
        <f t="shared" si="31"/>
        <v>05.06.03.01.</v>
      </c>
      <c r="R191" s="56" t="str">
        <f t="shared" si="32"/>
        <v>05.06.03.01.01.01.</v>
      </c>
      <c r="S191" s="56" t="s">
        <v>2117</v>
      </c>
      <c r="T191" s="64">
        <v>100</v>
      </c>
    </row>
    <row r="192" spans="1:20" x14ac:dyDescent="0.2">
      <c r="A192" s="56" t="str">
        <f t="shared" si="26"/>
        <v/>
      </c>
      <c r="B192" s="56"/>
      <c r="C192" s="62" t="s">
        <v>36</v>
      </c>
      <c r="D192" s="56" t="str">
        <f t="shared" si="29"/>
        <v/>
      </c>
      <c r="E192" s="56" t="str">
        <f t="shared" si="30"/>
        <v/>
      </c>
      <c r="F192" s="56"/>
      <c r="G192" s="62" t="s">
        <v>36</v>
      </c>
      <c r="H192" s="56" t="str">
        <f t="shared" si="33"/>
        <v>05.10.</v>
      </c>
      <c r="I192" s="56" t="str">
        <f t="shared" si="34"/>
        <v>05.10.19.</v>
      </c>
      <c r="J192" s="55" t="s">
        <v>1508</v>
      </c>
      <c r="K192" s="62" t="s">
        <v>36</v>
      </c>
      <c r="L192" s="56" t="str">
        <f t="shared" si="36"/>
        <v>05.07.31.</v>
      </c>
      <c r="M192" s="56" t="str">
        <f t="shared" si="37"/>
        <v>05.07.31.02.</v>
      </c>
      <c r="N192" s="56" t="s">
        <v>1422</v>
      </c>
      <c r="O192" s="56" t="s">
        <v>1426</v>
      </c>
      <c r="P192" s="62" t="s">
        <v>36</v>
      </c>
      <c r="Q192" s="56" t="str">
        <f t="shared" si="31"/>
        <v>05.06.04.01.</v>
      </c>
      <c r="R192" s="56" t="str">
        <f t="shared" si="32"/>
        <v>05.06.04.01.01.01.</v>
      </c>
      <c r="S192" s="56" t="s">
        <v>2118</v>
      </c>
      <c r="T192" s="64">
        <v>72</v>
      </c>
    </row>
    <row r="193" spans="1:20" x14ac:dyDescent="0.2">
      <c r="A193" s="56" t="str">
        <f t="shared" si="26"/>
        <v/>
      </c>
      <c r="B193" s="56"/>
      <c r="C193" s="62" t="s">
        <v>36</v>
      </c>
      <c r="D193" s="56" t="str">
        <f t="shared" si="29"/>
        <v/>
      </c>
      <c r="E193" s="56" t="str">
        <f t="shared" si="30"/>
        <v/>
      </c>
      <c r="F193" s="56"/>
      <c r="G193" s="62" t="s">
        <v>36</v>
      </c>
      <c r="H193" s="56" t="str">
        <f t="shared" si="33"/>
        <v>05.10.</v>
      </c>
      <c r="I193" s="56" t="str">
        <f t="shared" si="34"/>
        <v>05.10.20.</v>
      </c>
      <c r="J193" s="55" t="s">
        <v>1509</v>
      </c>
      <c r="K193" s="62" t="s">
        <v>36</v>
      </c>
      <c r="L193" s="56" t="str">
        <f t="shared" si="36"/>
        <v>05.07.31.</v>
      </c>
      <c r="M193" s="56" t="str">
        <f t="shared" si="37"/>
        <v>05.07.31.03.</v>
      </c>
      <c r="N193" s="56" t="s">
        <v>1423</v>
      </c>
      <c r="O193" s="56" t="s">
        <v>1427</v>
      </c>
      <c r="P193" s="62" t="s">
        <v>36</v>
      </c>
      <c r="Q193" s="56" t="str">
        <f t="shared" si="31"/>
        <v>05.07.01.01.</v>
      </c>
      <c r="R193" s="56" t="str">
        <f t="shared" si="32"/>
        <v>05.07.01.01.01.01.</v>
      </c>
      <c r="S193" s="56" t="s">
        <v>709</v>
      </c>
      <c r="T193" s="64">
        <v>10</v>
      </c>
    </row>
    <row r="194" spans="1:20" x14ac:dyDescent="0.2">
      <c r="A194" s="56" t="str">
        <f t="shared" si="26"/>
        <v/>
      </c>
      <c r="B194" s="56"/>
      <c r="C194" s="62" t="s">
        <v>36</v>
      </c>
      <c r="D194" s="56" t="str">
        <f t="shared" si="29"/>
        <v/>
      </c>
      <c r="E194" s="56" t="str">
        <f t="shared" si="30"/>
        <v/>
      </c>
      <c r="F194" s="56"/>
      <c r="G194" s="62" t="s">
        <v>36</v>
      </c>
      <c r="H194" s="56" t="str">
        <f t="shared" si="33"/>
        <v>05.10.</v>
      </c>
      <c r="I194" s="56" t="str">
        <f t="shared" si="34"/>
        <v>05.10.21.</v>
      </c>
      <c r="J194" s="55" t="s">
        <v>1946</v>
      </c>
      <c r="K194" s="62" t="s">
        <v>36</v>
      </c>
      <c r="L194" s="56" t="str">
        <f t="shared" si="36"/>
        <v>05.07.31.</v>
      </c>
      <c r="M194" s="56" t="str">
        <f t="shared" si="37"/>
        <v>05.07.31.04.</v>
      </c>
      <c r="N194" s="56" t="s">
        <v>1424</v>
      </c>
      <c r="O194" s="56" t="s">
        <v>1428</v>
      </c>
      <c r="P194" s="62" t="s">
        <v>36</v>
      </c>
      <c r="Q194" s="56" t="str">
        <f t="shared" si="31"/>
        <v>05.07.06.01.</v>
      </c>
      <c r="R194" s="56" t="str">
        <f t="shared" si="32"/>
        <v>05.07.06.01.01.01.</v>
      </c>
      <c r="S194" s="56" t="s">
        <v>712</v>
      </c>
      <c r="T194" s="64">
        <v>1</v>
      </c>
    </row>
    <row r="195" spans="1:20" x14ac:dyDescent="0.2">
      <c r="A195" s="56" t="str">
        <f t="shared" ref="A195:A258" si="38">IF(NOT(ISBLANK($B195)),LEFT($B195,3),"")</f>
        <v/>
      </c>
      <c r="B195" s="56"/>
      <c r="C195" s="62" t="s">
        <v>36</v>
      </c>
      <c r="D195" s="56" t="str">
        <f t="shared" si="29"/>
        <v/>
      </c>
      <c r="E195" s="56" t="str">
        <f t="shared" si="30"/>
        <v/>
      </c>
      <c r="F195" s="56"/>
      <c r="G195" s="62" t="s">
        <v>36</v>
      </c>
      <c r="H195" s="56" t="str">
        <f t="shared" si="33"/>
        <v>05.11.</v>
      </c>
      <c r="I195" s="56" t="str">
        <f t="shared" si="34"/>
        <v>05.11.01.</v>
      </c>
      <c r="J195" s="55" t="s">
        <v>467</v>
      </c>
      <c r="K195" s="62" t="s">
        <v>36</v>
      </c>
      <c r="L195" s="56" t="str">
        <f t="shared" si="36"/>
        <v>05.07.32.</v>
      </c>
      <c r="M195" s="56" t="str">
        <f t="shared" si="37"/>
        <v>05.07.32.01.</v>
      </c>
      <c r="N195" s="56" t="s">
        <v>1429</v>
      </c>
      <c r="O195" s="56" t="s">
        <v>1433</v>
      </c>
      <c r="P195" s="62" t="s">
        <v>36</v>
      </c>
      <c r="Q195" s="56" t="str">
        <f t="shared" si="31"/>
        <v>05.07.06.01.</v>
      </c>
      <c r="R195" s="56" t="str">
        <f t="shared" si="32"/>
        <v>05.07.06.01.01.02.</v>
      </c>
      <c r="S195" s="56" t="s">
        <v>714</v>
      </c>
      <c r="T195" s="64">
        <v>1</v>
      </c>
    </row>
    <row r="196" spans="1:20" x14ac:dyDescent="0.2">
      <c r="A196" s="56" t="str">
        <f t="shared" si="38"/>
        <v/>
      </c>
      <c r="B196" s="56"/>
      <c r="C196" s="62" t="s">
        <v>36</v>
      </c>
      <c r="D196" s="56" t="str">
        <f t="shared" si="29"/>
        <v/>
      </c>
      <c r="E196" s="56" t="str">
        <f t="shared" si="30"/>
        <v/>
      </c>
      <c r="F196" s="56"/>
      <c r="G196" s="62" t="s">
        <v>36</v>
      </c>
      <c r="H196" s="56" t="str">
        <f t="shared" si="33"/>
        <v>05.11.</v>
      </c>
      <c r="I196" s="56" t="str">
        <f t="shared" si="34"/>
        <v>05.11.02.</v>
      </c>
      <c r="J196" s="55" t="s">
        <v>468</v>
      </c>
      <c r="K196" s="62" t="s">
        <v>36</v>
      </c>
      <c r="L196" s="56" t="str">
        <f t="shared" si="36"/>
        <v>05.07.32.</v>
      </c>
      <c r="M196" s="56" t="str">
        <f t="shared" si="37"/>
        <v>05.07.32.02.</v>
      </c>
      <c r="N196" s="56" t="s">
        <v>1430</v>
      </c>
      <c r="O196" s="56" t="s">
        <v>1434</v>
      </c>
      <c r="P196" s="62" t="s">
        <v>36</v>
      </c>
      <c r="Q196" s="56" t="str">
        <f t="shared" si="31"/>
        <v>05.07.06.01.</v>
      </c>
      <c r="R196" s="56" t="str">
        <f t="shared" si="32"/>
        <v>05.07.06.01.01.03.</v>
      </c>
      <c r="S196" s="56" t="s">
        <v>716</v>
      </c>
      <c r="T196" s="64">
        <v>1</v>
      </c>
    </row>
    <row r="197" spans="1:20" x14ac:dyDescent="0.2">
      <c r="A197" s="56" t="str">
        <f t="shared" si="38"/>
        <v/>
      </c>
      <c r="B197" s="56"/>
      <c r="C197" s="62" t="s">
        <v>36</v>
      </c>
      <c r="D197" s="56" t="str">
        <f t="shared" si="29"/>
        <v/>
      </c>
      <c r="E197" s="56" t="str">
        <f t="shared" si="30"/>
        <v/>
      </c>
      <c r="F197" s="56"/>
      <c r="G197" s="62" t="s">
        <v>36</v>
      </c>
      <c r="H197" s="56" t="str">
        <f t="shared" si="33"/>
        <v>05.11.</v>
      </c>
      <c r="I197" s="56" t="str">
        <f t="shared" si="34"/>
        <v>05.11.03.</v>
      </c>
      <c r="J197" s="55" t="s">
        <v>469</v>
      </c>
      <c r="K197" s="62" t="s">
        <v>36</v>
      </c>
      <c r="L197" s="56" t="str">
        <f t="shared" si="36"/>
        <v>05.07.32.</v>
      </c>
      <c r="M197" s="56" t="str">
        <f t="shared" si="37"/>
        <v>05.07.32.03.</v>
      </c>
      <c r="N197" s="56" t="s">
        <v>1431</v>
      </c>
      <c r="O197" s="56" t="s">
        <v>1435</v>
      </c>
      <c r="P197" s="62" t="s">
        <v>36</v>
      </c>
      <c r="Q197" s="56" t="str">
        <f t="shared" si="31"/>
        <v>05.07.07.01.</v>
      </c>
      <c r="R197" s="56" t="str">
        <f t="shared" si="32"/>
        <v>05.07.07.01.01.01.</v>
      </c>
      <c r="S197" s="56" t="s">
        <v>718</v>
      </c>
      <c r="T197" s="64">
        <v>8</v>
      </c>
    </row>
    <row r="198" spans="1:20" x14ac:dyDescent="0.2">
      <c r="A198" s="56" t="str">
        <f t="shared" si="38"/>
        <v/>
      </c>
      <c r="B198" s="56"/>
      <c r="C198" s="62" t="s">
        <v>36</v>
      </c>
      <c r="D198" s="56" t="str">
        <f t="shared" si="29"/>
        <v/>
      </c>
      <c r="E198" s="56" t="str">
        <f t="shared" si="30"/>
        <v/>
      </c>
      <c r="F198" s="56"/>
      <c r="G198" s="62" t="s">
        <v>36</v>
      </c>
      <c r="H198" s="56" t="str">
        <f t="shared" si="33"/>
        <v>05.11.</v>
      </c>
      <c r="I198" s="56" t="str">
        <f t="shared" si="34"/>
        <v>05.11.04.</v>
      </c>
      <c r="J198" s="55" t="s">
        <v>470</v>
      </c>
      <c r="K198" s="62" t="s">
        <v>36</v>
      </c>
      <c r="L198" s="56" t="str">
        <f t="shared" si="36"/>
        <v>05.07.32.</v>
      </c>
      <c r="M198" s="56" t="str">
        <f t="shared" si="37"/>
        <v>05.07.32.04.</v>
      </c>
      <c r="N198" s="56" t="s">
        <v>1432</v>
      </c>
      <c r="O198" s="56" t="s">
        <v>1436</v>
      </c>
      <c r="P198" s="62" t="s">
        <v>36</v>
      </c>
      <c r="Q198" s="56" t="str">
        <f t="shared" si="31"/>
        <v>05.07.08.01.</v>
      </c>
      <c r="R198" s="56" t="str">
        <f t="shared" si="32"/>
        <v>05.07.08.01.01.01.</v>
      </c>
      <c r="S198" s="56" t="s">
        <v>720</v>
      </c>
      <c r="T198" s="64">
        <v>16</v>
      </c>
    </row>
    <row r="199" spans="1:20" x14ac:dyDescent="0.2">
      <c r="A199" s="56" t="str">
        <f t="shared" si="38"/>
        <v/>
      </c>
      <c r="B199" s="56"/>
      <c r="C199" s="62" t="s">
        <v>36</v>
      </c>
      <c r="D199" s="56" t="str">
        <f t="shared" si="29"/>
        <v/>
      </c>
      <c r="E199" s="56" t="str">
        <f t="shared" si="30"/>
        <v/>
      </c>
      <c r="F199" s="56"/>
      <c r="G199" s="62" t="s">
        <v>36</v>
      </c>
      <c r="H199" s="56" t="str">
        <f t="shared" si="33"/>
        <v>05.11.</v>
      </c>
      <c r="I199" s="56" t="str">
        <f t="shared" si="34"/>
        <v>05.11.05.</v>
      </c>
      <c r="J199" s="55" t="s">
        <v>471</v>
      </c>
      <c r="K199" s="62" t="s">
        <v>36</v>
      </c>
      <c r="L199" s="56" t="str">
        <f t="shared" si="36"/>
        <v>05.07.33.</v>
      </c>
      <c r="M199" s="56" t="str">
        <f t="shared" si="37"/>
        <v>05.07.33.01.</v>
      </c>
      <c r="N199" s="56" t="s">
        <v>1437</v>
      </c>
      <c r="O199" s="56" t="s">
        <v>1438</v>
      </c>
      <c r="P199" s="62" t="s">
        <v>36</v>
      </c>
      <c r="Q199" s="56" t="str">
        <f t="shared" si="31"/>
        <v>05.07.09.01.</v>
      </c>
      <c r="R199" s="56" t="str">
        <f t="shared" si="32"/>
        <v>05.07.09.01.01.01.</v>
      </c>
      <c r="S199" s="56" t="s">
        <v>721</v>
      </c>
      <c r="T199" s="64">
        <v>8</v>
      </c>
    </row>
    <row r="200" spans="1:20" x14ac:dyDescent="0.2">
      <c r="A200" s="56" t="str">
        <f t="shared" si="38"/>
        <v/>
      </c>
      <c r="B200" s="56"/>
      <c r="C200" s="62" t="s">
        <v>36</v>
      </c>
      <c r="D200" s="56" t="str">
        <f t="shared" si="29"/>
        <v/>
      </c>
      <c r="E200" s="56" t="str">
        <f t="shared" si="30"/>
        <v/>
      </c>
      <c r="F200" s="56"/>
      <c r="G200" s="62" t="s">
        <v>36</v>
      </c>
      <c r="H200" s="56" t="str">
        <f t="shared" si="33"/>
        <v>05.11.</v>
      </c>
      <c r="I200" s="56" t="str">
        <f t="shared" si="34"/>
        <v>05.11.06.</v>
      </c>
      <c r="J200" s="55" t="s">
        <v>472</v>
      </c>
      <c r="K200" s="62" t="s">
        <v>36</v>
      </c>
      <c r="L200" s="56" t="str">
        <f t="shared" si="36"/>
        <v>05.07.34.</v>
      </c>
      <c r="M200" s="56" t="str">
        <f t="shared" si="37"/>
        <v>05.07.34.01.</v>
      </c>
      <c r="N200" s="56" t="s">
        <v>1439</v>
      </c>
      <c r="O200" s="56" t="s">
        <v>1440</v>
      </c>
      <c r="P200" s="62" t="s">
        <v>36</v>
      </c>
      <c r="Q200" s="56" t="str">
        <f t="shared" si="31"/>
        <v>05.07.10.01.</v>
      </c>
      <c r="R200" s="56" t="str">
        <f t="shared" si="32"/>
        <v>05.07.10.01.01.01.</v>
      </c>
      <c r="S200" s="56" t="s">
        <v>722</v>
      </c>
      <c r="T200" s="64">
        <v>24</v>
      </c>
    </row>
    <row r="201" spans="1:20" x14ac:dyDescent="0.2">
      <c r="A201" s="56" t="str">
        <f t="shared" si="38"/>
        <v/>
      </c>
      <c r="B201" s="56"/>
      <c r="C201" s="62" t="s">
        <v>36</v>
      </c>
      <c r="D201" s="56" t="str">
        <f t="shared" si="29"/>
        <v/>
      </c>
      <c r="E201" s="56" t="str">
        <f t="shared" si="30"/>
        <v/>
      </c>
      <c r="F201" s="56"/>
      <c r="G201" s="62" t="s">
        <v>36</v>
      </c>
      <c r="H201" s="56" t="str">
        <f t="shared" si="33"/>
        <v>05.12.</v>
      </c>
      <c r="I201" s="56" t="str">
        <f t="shared" si="34"/>
        <v>05.12.01.</v>
      </c>
      <c r="J201" s="55" t="s">
        <v>473</v>
      </c>
      <c r="K201" s="62" t="s">
        <v>36</v>
      </c>
      <c r="L201" s="56" t="str">
        <f t="shared" si="36"/>
        <v>05.07.35.</v>
      </c>
      <c r="M201" s="56" t="str">
        <f t="shared" si="37"/>
        <v>05.07.35.01.</v>
      </c>
      <c r="N201" s="56" t="s">
        <v>1441</v>
      </c>
      <c r="O201" s="56" t="s">
        <v>2015</v>
      </c>
      <c r="P201" s="62" t="s">
        <v>36</v>
      </c>
      <c r="Q201" s="56" t="str">
        <f t="shared" si="31"/>
        <v>05.07.11.01.</v>
      </c>
      <c r="R201" s="56" t="str">
        <f t="shared" si="32"/>
        <v>05.07.11.01.01.01.</v>
      </c>
      <c r="S201" s="56" t="s">
        <v>723</v>
      </c>
      <c r="T201" s="64">
        <v>24</v>
      </c>
    </row>
    <row r="202" spans="1:20" x14ac:dyDescent="0.2">
      <c r="A202" s="56" t="str">
        <f t="shared" si="38"/>
        <v/>
      </c>
      <c r="B202" s="56"/>
      <c r="C202" s="62" t="s">
        <v>36</v>
      </c>
      <c r="D202" s="56" t="str">
        <f t="shared" si="29"/>
        <v/>
      </c>
      <c r="E202" s="56" t="str">
        <f t="shared" si="30"/>
        <v/>
      </c>
      <c r="F202" s="56"/>
      <c r="G202" s="62" t="s">
        <v>36</v>
      </c>
      <c r="H202" s="56" t="str">
        <f t="shared" si="33"/>
        <v>05.12.</v>
      </c>
      <c r="I202" s="56" t="str">
        <f t="shared" si="34"/>
        <v>05.12.02.</v>
      </c>
      <c r="J202" s="55" t="s">
        <v>474</v>
      </c>
      <c r="K202" s="62" t="s">
        <v>36</v>
      </c>
      <c r="L202" s="56" t="str">
        <f t="shared" si="36"/>
        <v>05.07.36.</v>
      </c>
      <c r="M202" s="56" t="str">
        <f t="shared" si="37"/>
        <v>05.07.36.01.</v>
      </c>
      <c r="N202" s="56" t="s">
        <v>2017</v>
      </c>
      <c r="O202" s="56" t="s">
        <v>2016</v>
      </c>
      <c r="P202" s="62" t="s">
        <v>36</v>
      </c>
      <c r="Q202" s="56" t="str">
        <f t="shared" si="31"/>
        <v>05.07.11.02.</v>
      </c>
      <c r="R202" s="56" t="str">
        <f t="shared" si="32"/>
        <v>05.07.11.02.01.01.</v>
      </c>
      <c r="S202" s="56" t="s">
        <v>724</v>
      </c>
      <c r="T202" s="64">
        <v>32</v>
      </c>
    </row>
    <row r="203" spans="1:20" x14ac:dyDescent="0.2">
      <c r="A203" s="56" t="str">
        <f t="shared" si="38"/>
        <v/>
      </c>
      <c r="B203" s="56"/>
      <c r="C203" s="62" t="s">
        <v>36</v>
      </c>
      <c r="D203" s="56" t="str">
        <f t="shared" si="29"/>
        <v/>
      </c>
      <c r="E203" s="56" t="str">
        <f t="shared" si="30"/>
        <v/>
      </c>
      <c r="F203" s="56"/>
      <c r="G203" s="62" t="s">
        <v>36</v>
      </c>
      <c r="H203" s="56" t="str">
        <f t="shared" si="33"/>
        <v>05.12.</v>
      </c>
      <c r="I203" s="56" t="str">
        <f t="shared" si="34"/>
        <v>05.12.03.</v>
      </c>
      <c r="J203" s="55" t="s">
        <v>475</v>
      </c>
      <c r="K203" s="62" t="s">
        <v>36</v>
      </c>
      <c r="L203" s="56" t="str">
        <f t="shared" si="36"/>
        <v>05.08.01.</v>
      </c>
      <c r="M203" s="56" t="str">
        <f t="shared" si="37"/>
        <v>05.08.01.01.</v>
      </c>
      <c r="N203" s="56" t="s">
        <v>127</v>
      </c>
      <c r="O203" s="56" t="s">
        <v>678</v>
      </c>
      <c r="P203" s="62" t="s">
        <v>36</v>
      </c>
      <c r="Q203" s="56" t="str">
        <f>IF(NOT(ISBLANK($S203)),LEFT($S203,12),"")</f>
        <v>05.07.11.03.</v>
      </c>
      <c r="R203" s="56" t="str">
        <f>IF(NOT(ISBLANK($S203)),LEFT($S203,18),"")</f>
        <v>05.07.11.03.01.01.</v>
      </c>
      <c r="S203" s="56" t="s">
        <v>725</v>
      </c>
      <c r="T203" s="64">
        <v>40</v>
      </c>
    </row>
    <row r="204" spans="1:20" x14ac:dyDescent="0.2">
      <c r="A204" s="56" t="str">
        <f t="shared" si="38"/>
        <v/>
      </c>
      <c r="B204" s="56"/>
      <c r="C204" s="62" t="s">
        <v>36</v>
      </c>
      <c r="D204" s="56" t="str">
        <f t="shared" si="29"/>
        <v/>
      </c>
      <c r="E204" s="56" t="str">
        <f t="shared" si="30"/>
        <v/>
      </c>
      <c r="F204" s="56"/>
      <c r="G204" s="62" t="s">
        <v>36</v>
      </c>
      <c r="H204" s="56" t="str">
        <f t="shared" si="33"/>
        <v>05.12.</v>
      </c>
      <c r="I204" s="56" t="str">
        <f t="shared" si="34"/>
        <v>05.12.04.</v>
      </c>
      <c r="J204" s="55" t="s">
        <v>476</v>
      </c>
      <c r="K204" s="62" t="s">
        <v>36</v>
      </c>
      <c r="L204" s="56" t="str">
        <f t="shared" si="36"/>
        <v>05.08.01.</v>
      </c>
      <c r="M204" s="56" t="str">
        <f t="shared" si="37"/>
        <v>05.08.01.02.</v>
      </c>
      <c r="N204" s="56" t="s">
        <v>128</v>
      </c>
      <c r="O204" s="56" t="s">
        <v>1197</v>
      </c>
      <c r="P204" s="62" t="s">
        <v>36</v>
      </c>
      <c r="Q204" s="56" t="str">
        <f t="shared" si="31"/>
        <v>05.07.12.01.</v>
      </c>
      <c r="R204" s="56" t="str">
        <f t="shared" si="32"/>
        <v>05.07.12.01.01.01.</v>
      </c>
      <c r="S204" s="56" t="s">
        <v>726</v>
      </c>
      <c r="T204" s="64">
        <v>16</v>
      </c>
    </row>
    <row r="205" spans="1:20" x14ac:dyDescent="0.2">
      <c r="A205" s="56" t="str">
        <f t="shared" si="38"/>
        <v/>
      </c>
      <c r="B205" s="56"/>
      <c r="C205" s="62" t="s">
        <v>36</v>
      </c>
      <c r="D205" s="56" t="str">
        <f t="shared" si="29"/>
        <v/>
      </c>
      <c r="E205" s="56" t="str">
        <f t="shared" si="30"/>
        <v/>
      </c>
      <c r="F205" s="56"/>
      <c r="G205" s="62" t="s">
        <v>36</v>
      </c>
      <c r="H205" s="56" t="str">
        <f t="shared" si="33"/>
        <v>05.12.</v>
      </c>
      <c r="I205" s="56" t="str">
        <f t="shared" si="34"/>
        <v>05.12.05.</v>
      </c>
      <c r="J205" s="55" t="s">
        <v>477</v>
      </c>
      <c r="K205" s="62" t="s">
        <v>36</v>
      </c>
      <c r="L205" s="56" t="str">
        <f t="shared" si="36"/>
        <v>05.08.01.</v>
      </c>
      <c r="M205" s="56" t="str">
        <f t="shared" si="37"/>
        <v>05.08.01.03.</v>
      </c>
      <c r="N205" s="56" t="s">
        <v>129</v>
      </c>
      <c r="O205" s="56" t="s">
        <v>1198</v>
      </c>
      <c r="P205" s="62" t="s">
        <v>36</v>
      </c>
      <c r="Q205" s="56" t="str">
        <f t="shared" si="31"/>
        <v>05.07.13.01.</v>
      </c>
      <c r="R205" s="56" t="str">
        <f t="shared" si="32"/>
        <v>05.07.13.01.01.01.</v>
      </c>
      <c r="S205" s="56" t="s">
        <v>727</v>
      </c>
      <c r="T205" s="64">
        <v>24</v>
      </c>
    </row>
    <row r="206" spans="1:20" x14ac:dyDescent="0.2">
      <c r="A206" s="56" t="str">
        <f t="shared" si="38"/>
        <v/>
      </c>
      <c r="B206" s="56"/>
      <c r="C206" s="62" t="s">
        <v>36</v>
      </c>
      <c r="D206" s="56" t="str">
        <f t="shared" si="29"/>
        <v/>
      </c>
      <c r="E206" s="56" t="str">
        <f t="shared" si="30"/>
        <v/>
      </c>
      <c r="F206" s="56"/>
      <c r="G206" s="62" t="s">
        <v>36</v>
      </c>
      <c r="H206" s="56" t="str">
        <f t="shared" si="33"/>
        <v>05.12.</v>
      </c>
      <c r="I206" s="56" t="str">
        <f t="shared" si="34"/>
        <v>05.12.06.</v>
      </c>
      <c r="J206" s="55" t="s">
        <v>478</v>
      </c>
      <c r="K206" s="62" t="s">
        <v>36</v>
      </c>
      <c r="L206" s="56" t="str">
        <f t="shared" si="36"/>
        <v>05.08.02.</v>
      </c>
      <c r="M206" s="56" t="str">
        <f t="shared" si="37"/>
        <v>05.08.02.01.</v>
      </c>
      <c r="N206" s="56" t="s">
        <v>130</v>
      </c>
      <c r="O206" s="56" t="s">
        <v>679</v>
      </c>
      <c r="P206" s="62" t="s">
        <v>36</v>
      </c>
      <c r="Q206" s="56" t="str">
        <f t="shared" si="31"/>
        <v>05.07.14.01.</v>
      </c>
      <c r="R206" s="56" t="str">
        <f t="shared" si="32"/>
        <v>05.07.14.01.01.01.</v>
      </c>
      <c r="S206" s="56" t="s">
        <v>728</v>
      </c>
      <c r="T206" s="64">
        <v>24</v>
      </c>
    </row>
    <row r="207" spans="1:20" x14ac:dyDescent="0.2">
      <c r="A207" s="56" t="str">
        <f t="shared" si="38"/>
        <v/>
      </c>
      <c r="B207" s="56"/>
      <c r="C207" s="62" t="s">
        <v>36</v>
      </c>
      <c r="D207" s="56" t="str">
        <f t="shared" si="29"/>
        <v/>
      </c>
      <c r="E207" s="56" t="str">
        <f t="shared" si="30"/>
        <v/>
      </c>
      <c r="F207" s="56"/>
      <c r="G207" s="62" t="s">
        <v>36</v>
      </c>
      <c r="H207" s="56" t="str">
        <f t="shared" si="33"/>
        <v>05.12.</v>
      </c>
      <c r="I207" s="56" t="str">
        <f t="shared" si="34"/>
        <v>05.12.07.</v>
      </c>
      <c r="J207" s="55" t="s">
        <v>479</v>
      </c>
      <c r="K207" s="62" t="s">
        <v>36</v>
      </c>
      <c r="L207" s="56" t="str">
        <f t="shared" si="36"/>
        <v>05.08.02.</v>
      </c>
      <c r="M207" s="56" t="str">
        <f t="shared" si="37"/>
        <v>05.08.02.02.</v>
      </c>
      <c r="N207" s="56" t="s">
        <v>131</v>
      </c>
      <c r="O207" s="56" t="s">
        <v>1199</v>
      </c>
      <c r="P207" s="62" t="s">
        <v>36</v>
      </c>
      <c r="Q207" s="56" t="str">
        <f t="shared" si="31"/>
        <v>05.07.15.01.</v>
      </c>
      <c r="R207" s="56" t="str">
        <f t="shared" si="32"/>
        <v>05.07.15.01.01.01.</v>
      </c>
      <c r="S207" s="56" t="s">
        <v>729</v>
      </c>
      <c r="T207" s="64">
        <v>16</v>
      </c>
    </row>
    <row r="208" spans="1:20" x14ac:dyDescent="0.2">
      <c r="A208" s="56" t="str">
        <f t="shared" si="38"/>
        <v/>
      </c>
      <c r="B208" s="56"/>
      <c r="C208" s="62" t="s">
        <v>36</v>
      </c>
      <c r="D208" s="56" t="str">
        <f t="shared" ref="D208:D271" si="39">IF(NOT(ISBLANK($F208)),LEFT($F208,3),"")</f>
        <v/>
      </c>
      <c r="E208" s="56" t="str">
        <f t="shared" ref="E208:E271" si="40">IF(NOT(ISBLANK($F208)),LEFT($F208,6),"")</f>
        <v/>
      </c>
      <c r="F208" s="56"/>
      <c r="G208" s="62" t="s">
        <v>36</v>
      </c>
      <c r="H208" s="56" t="str">
        <f t="shared" si="33"/>
        <v>05.12.</v>
      </c>
      <c r="I208" s="56" t="str">
        <f t="shared" si="34"/>
        <v>05.12.08.</v>
      </c>
      <c r="J208" s="55" t="s">
        <v>480</v>
      </c>
      <c r="K208" s="62" t="s">
        <v>36</v>
      </c>
      <c r="L208" s="56" t="str">
        <f t="shared" si="36"/>
        <v>05.08.02.</v>
      </c>
      <c r="M208" s="56" t="str">
        <f t="shared" si="37"/>
        <v>05.08.02.03.</v>
      </c>
      <c r="N208" s="56" t="s">
        <v>132</v>
      </c>
      <c r="O208" s="56" t="s">
        <v>1200</v>
      </c>
      <c r="P208" s="62" t="s">
        <v>36</v>
      </c>
      <c r="Q208" s="56" t="str">
        <f t="shared" si="31"/>
        <v>05.07.16.01.</v>
      </c>
      <c r="R208" s="56" t="str">
        <f t="shared" si="32"/>
        <v>05.07.16.01.01.01.</v>
      </c>
      <c r="S208" s="56" t="s">
        <v>730</v>
      </c>
      <c r="T208" s="64">
        <v>2</v>
      </c>
    </row>
    <row r="209" spans="1:20" x14ac:dyDescent="0.2">
      <c r="A209" s="56" t="str">
        <f t="shared" si="38"/>
        <v/>
      </c>
      <c r="B209" s="56"/>
      <c r="C209" s="62" t="s">
        <v>36</v>
      </c>
      <c r="D209" s="56" t="str">
        <f t="shared" si="39"/>
        <v/>
      </c>
      <c r="E209" s="56" t="str">
        <f t="shared" si="40"/>
        <v/>
      </c>
      <c r="F209" s="56"/>
      <c r="G209" s="62" t="s">
        <v>36</v>
      </c>
      <c r="H209" s="56" t="str">
        <f t="shared" si="33"/>
        <v>05.12.</v>
      </c>
      <c r="I209" s="56" t="str">
        <f t="shared" si="34"/>
        <v>05.12.09.</v>
      </c>
      <c r="J209" s="55" t="s">
        <v>481</v>
      </c>
      <c r="K209" s="62" t="s">
        <v>36</v>
      </c>
      <c r="L209" s="56" t="str">
        <f t="shared" si="36"/>
        <v>05.08.03.</v>
      </c>
      <c r="M209" s="56" t="str">
        <f t="shared" si="37"/>
        <v>05.08.03.01.</v>
      </c>
      <c r="N209" s="56" t="s">
        <v>133</v>
      </c>
      <c r="O209" s="56" t="s">
        <v>680</v>
      </c>
      <c r="P209" s="62" t="s">
        <v>36</v>
      </c>
      <c r="Q209" s="56" t="str">
        <f t="shared" si="31"/>
        <v>05.07.17.01.</v>
      </c>
      <c r="R209" s="56" t="str">
        <f t="shared" si="32"/>
        <v>05.07.17.01.01.01.</v>
      </c>
      <c r="S209" s="56" t="s">
        <v>731</v>
      </c>
      <c r="T209" s="64">
        <v>2</v>
      </c>
    </row>
    <row r="210" spans="1:20" x14ac:dyDescent="0.2">
      <c r="A210" s="56" t="str">
        <f t="shared" si="38"/>
        <v/>
      </c>
      <c r="B210" s="56"/>
      <c r="C210" s="62" t="s">
        <v>36</v>
      </c>
      <c r="D210" s="56" t="str">
        <f t="shared" si="39"/>
        <v/>
      </c>
      <c r="E210" s="56" t="str">
        <f t="shared" si="40"/>
        <v/>
      </c>
      <c r="F210" s="56"/>
      <c r="G210" s="62" t="s">
        <v>36</v>
      </c>
      <c r="H210" s="56" t="str">
        <f t="shared" si="33"/>
        <v>05.12.</v>
      </c>
      <c r="I210" s="56" t="str">
        <f t="shared" si="34"/>
        <v>05.12.10.</v>
      </c>
      <c r="J210" s="55" t="s">
        <v>482</v>
      </c>
      <c r="K210" s="62" t="s">
        <v>36</v>
      </c>
      <c r="L210" s="56" t="str">
        <f t="shared" si="36"/>
        <v>05.09.01.</v>
      </c>
      <c r="M210" s="56" t="str">
        <f t="shared" si="37"/>
        <v>05.09.01.01.</v>
      </c>
      <c r="N210" s="56" t="s">
        <v>134</v>
      </c>
      <c r="O210" s="56" t="s">
        <v>681</v>
      </c>
      <c r="P210" s="62" t="s">
        <v>36</v>
      </c>
      <c r="Q210" s="56" t="str">
        <f t="shared" si="31"/>
        <v>05.07.18.01.</v>
      </c>
      <c r="R210" s="56" t="str">
        <f t="shared" si="32"/>
        <v>05.07.18.01.01.01.</v>
      </c>
      <c r="S210" s="56" t="s">
        <v>732</v>
      </c>
      <c r="T210" s="64">
        <v>1</v>
      </c>
    </row>
    <row r="211" spans="1:20" x14ac:dyDescent="0.2">
      <c r="A211" s="56" t="str">
        <f t="shared" si="38"/>
        <v/>
      </c>
      <c r="B211" s="56"/>
      <c r="C211" s="62" t="s">
        <v>36</v>
      </c>
      <c r="D211" s="56" t="str">
        <f t="shared" si="39"/>
        <v/>
      </c>
      <c r="E211" s="56" t="str">
        <f t="shared" si="40"/>
        <v/>
      </c>
      <c r="F211" s="56"/>
      <c r="G211" s="62" t="s">
        <v>36</v>
      </c>
      <c r="H211" s="56" t="str">
        <f t="shared" si="33"/>
        <v>05.13.</v>
      </c>
      <c r="I211" s="56" t="str">
        <f t="shared" si="34"/>
        <v>05.13.01.</v>
      </c>
      <c r="J211" s="55" t="s">
        <v>483</v>
      </c>
      <c r="K211" s="62" t="s">
        <v>36</v>
      </c>
      <c r="L211" s="56" t="str">
        <f t="shared" si="36"/>
        <v>05.09.01.</v>
      </c>
      <c r="M211" s="56" t="str">
        <f t="shared" si="37"/>
        <v>05.09.01.02.</v>
      </c>
      <c r="N211" s="56" t="s">
        <v>135</v>
      </c>
      <c r="O211" s="56" t="s">
        <v>682</v>
      </c>
      <c r="P211" s="62" t="s">
        <v>36</v>
      </c>
      <c r="Q211" s="56" t="str">
        <f t="shared" si="31"/>
        <v>05.07.19.01.</v>
      </c>
      <c r="R211" s="56" t="str">
        <f t="shared" si="32"/>
        <v>05.07.19.01.01.01.</v>
      </c>
      <c r="S211" s="56" t="s">
        <v>733</v>
      </c>
      <c r="T211" s="64">
        <v>8</v>
      </c>
    </row>
    <row r="212" spans="1:20" x14ac:dyDescent="0.2">
      <c r="A212" s="56" t="str">
        <f t="shared" si="38"/>
        <v/>
      </c>
      <c r="B212" s="56"/>
      <c r="C212" s="62" t="s">
        <v>36</v>
      </c>
      <c r="D212" s="56" t="str">
        <f t="shared" si="39"/>
        <v/>
      </c>
      <c r="E212" s="56" t="str">
        <f t="shared" si="40"/>
        <v/>
      </c>
      <c r="F212" s="56"/>
      <c r="G212" s="62" t="s">
        <v>36</v>
      </c>
      <c r="H212" s="56" t="str">
        <f t="shared" si="33"/>
        <v>05.13.</v>
      </c>
      <c r="I212" s="56" t="str">
        <f t="shared" si="34"/>
        <v>05.13.02.</v>
      </c>
      <c r="J212" s="55" t="s">
        <v>484</v>
      </c>
      <c r="K212" s="62" t="s">
        <v>36</v>
      </c>
      <c r="L212" s="56" t="str">
        <f t="shared" si="36"/>
        <v>05.09.01.</v>
      </c>
      <c r="M212" s="56" t="str">
        <f t="shared" si="37"/>
        <v>05.09.01.03.</v>
      </c>
      <c r="N212" s="56" t="s">
        <v>136</v>
      </c>
      <c r="O212" s="56" t="s">
        <v>683</v>
      </c>
      <c r="P212" s="62" t="s">
        <v>36</v>
      </c>
      <c r="Q212" s="56" t="str">
        <f t="shared" si="31"/>
        <v>05.07.20.01.</v>
      </c>
      <c r="R212" s="56" t="str">
        <f t="shared" si="32"/>
        <v>05.07.20.01.01.01.</v>
      </c>
      <c r="S212" s="56" t="s">
        <v>734</v>
      </c>
      <c r="T212" s="64">
        <v>1</v>
      </c>
    </row>
    <row r="213" spans="1:20" x14ac:dyDescent="0.2">
      <c r="A213" s="56" t="str">
        <f t="shared" si="38"/>
        <v/>
      </c>
      <c r="B213" s="56"/>
      <c r="C213" s="62" t="s">
        <v>36</v>
      </c>
      <c r="D213" s="56" t="str">
        <f t="shared" si="39"/>
        <v/>
      </c>
      <c r="E213" s="56" t="str">
        <f t="shared" si="40"/>
        <v/>
      </c>
      <c r="F213" s="56"/>
      <c r="G213" s="62" t="s">
        <v>36</v>
      </c>
      <c r="H213" s="56" t="str">
        <f t="shared" si="33"/>
        <v>05.13.</v>
      </c>
      <c r="I213" s="56" t="str">
        <f t="shared" si="34"/>
        <v>05.13.03.</v>
      </c>
      <c r="J213" s="55" t="s">
        <v>485</v>
      </c>
      <c r="K213" s="62" t="s">
        <v>36</v>
      </c>
      <c r="L213" s="56" t="str">
        <f t="shared" si="36"/>
        <v>05.09.02.</v>
      </c>
      <c r="M213" s="56" t="str">
        <f t="shared" si="37"/>
        <v>05.09.02.01.</v>
      </c>
      <c r="N213" s="56" t="s">
        <v>137</v>
      </c>
      <c r="O213" s="56" t="s">
        <v>684</v>
      </c>
      <c r="P213" s="62" t="s">
        <v>36</v>
      </c>
      <c r="Q213" s="56" t="str">
        <f t="shared" si="31"/>
        <v>05.07.21.01.</v>
      </c>
      <c r="R213" s="56" t="str">
        <f t="shared" si="32"/>
        <v>05.07.21.01.01.01.</v>
      </c>
      <c r="S213" s="56" t="s">
        <v>735</v>
      </c>
      <c r="T213" s="64">
        <v>2</v>
      </c>
    </row>
    <row r="214" spans="1:20" x14ac:dyDescent="0.2">
      <c r="A214" s="56" t="str">
        <f t="shared" si="38"/>
        <v/>
      </c>
      <c r="B214" s="56"/>
      <c r="C214" s="62" t="s">
        <v>36</v>
      </c>
      <c r="D214" s="56" t="str">
        <f t="shared" si="39"/>
        <v/>
      </c>
      <c r="E214" s="56" t="str">
        <f t="shared" si="40"/>
        <v/>
      </c>
      <c r="F214" s="56"/>
      <c r="G214" s="62" t="s">
        <v>36</v>
      </c>
      <c r="H214" s="56" t="str">
        <f t="shared" si="33"/>
        <v>05.13.</v>
      </c>
      <c r="I214" s="56" t="str">
        <f t="shared" si="34"/>
        <v>05.13.04.</v>
      </c>
      <c r="J214" s="55" t="s">
        <v>486</v>
      </c>
      <c r="K214" s="62" t="s">
        <v>36</v>
      </c>
      <c r="L214" s="56" t="str">
        <f t="shared" si="36"/>
        <v>05.09.02.</v>
      </c>
      <c r="M214" s="56" t="str">
        <f t="shared" si="37"/>
        <v>05.09.02.02.</v>
      </c>
      <c r="N214" s="56" t="s">
        <v>138</v>
      </c>
      <c r="O214" s="56" t="s">
        <v>685</v>
      </c>
      <c r="P214" s="62" t="s">
        <v>36</v>
      </c>
      <c r="Q214" s="56" t="str">
        <f t="shared" si="31"/>
        <v>05.07.22.01.</v>
      </c>
      <c r="R214" s="56" t="str">
        <f t="shared" si="32"/>
        <v>05.07.22.01.01.01.</v>
      </c>
      <c r="S214" s="56" t="s">
        <v>736</v>
      </c>
      <c r="T214" s="64">
        <v>8</v>
      </c>
    </row>
    <row r="215" spans="1:20" x14ac:dyDescent="0.2">
      <c r="A215" s="56" t="str">
        <f t="shared" si="38"/>
        <v/>
      </c>
      <c r="B215" s="56"/>
      <c r="C215" s="62" t="s">
        <v>36</v>
      </c>
      <c r="D215" s="56" t="str">
        <f t="shared" si="39"/>
        <v/>
      </c>
      <c r="E215" s="56" t="str">
        <f t="shared" si="40"/>
        <v/>
      </c>
      <c r="F215" s="56"/>
      <c r="G215" s="62" t="s">
        <v>36</v>
      </c>
      <c r="H215" s="56" t="str">
        <f t="shared" si="33"/>
        <v>05.13.</v>
      </c>
      <c r="I215" s="56" t="str">
        <f t="shared" si="34"/>
        <v>05.13.05.</v>
      </c>
      <c r="J215" s="55" t="s">
        <v>487</v>
      </c>
      <c r="K215" s="62" t="s">
        <v>36</v>
      </c>
      <c r="L215" s="56" t="str">
        <f t="shared" si="36"/>
        <v>05.09.02.</v>
      </c>
      <c r="M215" s="56" t="str">
        <f t="shared" si="37"/>
        <v>05.09.02.03.</v>
      </c>
      <c r="N215" s="56" t="s">
        <v>139</v>
      </c>
      <c r="O215" s="56" t="s">
        <v>686</v>
      </c>
      <c r="P215" s="62" t="s">
        <v>36</v>
      </c>
      <c r="Q215" s="56" t="str">
        <f t="shared" si="31"/>
        <v>05.07.23.01.</v>
      </c>
      <c r="R215" s="56" t="str">
        <f t="shared" si="32"/>
        <v>05.07.23.01.01.01.</v>
      </c>
      <c r="S215" s="56" t="s">
        <v>737</v>
      </c>
      <c r="T215" s="64">
        <v>2</v>
      </c>
    </row>
    <row r="216" spans="1:20" x14ac:dyDescent="0.2">
      <c r="A216" s="56" t="str">
        <f t="shared" si="38"/>
        <v/>
      </c>
      <c r="B216" s="56"/>
      <c r="C216" s="62" t="s">
        <v>36</v>
      </c>
      <c r="D216" s="56" t="str">
        <f t="shared" si="39"/>
        <v/>
      </c>
      <c r="E216" s="56" t="str">
        <f t="shared" si="40"/>
        <v/>
      </c>
      <c r="F216" s="56"/>
      <c r="G216" s="62" t="s">
        <v>36</v>
      </c>
      <c r="H216" s="56" t="str">
        <f t="shared" si="33"/>
        <v>05.13.</v>
      </c>
      <c r="I216" s="56" t="str">
        <f t="shared" si="34"/>
        <v>05.13.06.</v>
      </c>
      <c r="J216" s="55" t="s">
        <v>488</v>
      </c>
      <c r="K216" s="62" t="s">
        <v>36</v>
      </c>
      <c r="L216" s="56" t="str">
        <f t="shared" si="36"/>
        <v>05.09.03.</v>
      </c>
      <c r="M216" s="56" t="str">
        <f t="shared" si="37"/>
        <v>05.09.03.01.</v>
      </c>
      <c r="N216" s="56" t="s">
        <v>140</v>
      </c>
      <c r="O216" s="56" t="s">
        <v>687</v>
      </c>
      <c r="P216" s="62" t="s">
        <v>36</v>
      </c>
      <c r="Q216" s="56" t="str">
        <f t="shared" si="31"/>
        <v>05.07.24.01.</v>
      </c>
      <c r="R216" s="56" t="str">
        <f t="shared" si="32"/>
        <v>05.07.24.01.01.01.</v>
      </c>
      <c r="S216" s="56" t="s">
        <v>738</v>
      </c>
      <c r="T216" s="64">
        <v>6</v>
      </c>
    </row>
    <row r="217" spans="1:20" x14ac:dyDescent="0.2">
      <c r="A217" s="56" t="str">
        <f t="shared" si="38"/>
        <v/>
      </c>
      <c r="B217" s="56"/>
      <c r="C217" s="62" t="s">
        <v>36</v>
      </c>
      <c r="D217" s="56" t="str">
        <f t="shared" si="39"/>
        <v/>
      </c>
      <c r="E217" s="56" t="str">
        <f t="shared" si="40"/>
        <v/>
      </c>
      <c r="F217" s="56"/>
      <c r="G217" s="62" t="s">
        <v>36</v>
      </c>
      <c r="H217" s="56" t="str">
        <f t="shared" si="33"/>
        <v>05.13.</v>
      </c>
      <c r="I217" s="56" t="str">
        <f t="shared" si="34"/>
        <v>05.13.07.</v>
      </c>
      <c r="J217" s="55" t="s">
        <v>1464</v>
      </c>
      <c r="K217" s="62" t="s">
        <v>36</v>
      </c>
      <c r="L217" s="56" t="str">
        <f t="shared" si="36"/>
        <v>05.09.03.</v>
      </c>
      <c r="M217" s="56" t="str">
        <f t="shared" si="37"/>
        <v>05.09.03.02.</v>
      </c>
      <c r="N217" s="56" t="s">
        <v>141</v>
      </c>
      <c r="O217" s="56" t="s">
        <v>689</v>
      </c>
      <c r="P217" s="62" t="s">
        <v>36</v>
      </c>
      <c r="Q217" s="56" t="str">
        <f t="shared" si="31"/>
        <v>05.07.25.01.</v>
      </c>
      <c r="R217" s="56" t="str">
        <f t="shared" si="32"/>
        <v>05.07.25.01.01.01.</v>
      </c>
      <c r="S217" s="56" t="s">
        <v>739</v>
      </c>
      <c r="T217" s="64">
        <v>16</v>
      </c>
    </row>
    <row r="218" spans="1:20" x14ac:dyDescent="0.2">
      <c r="A218" s="56" t="str">
        <f t="shared" si="38"/>
        <v/>
      </c>
      <c r="B218" s="56"/>
      <c r="C218" s="62" t="s">
        <v>36</v>
      </c>
      <c r="D218" s="56" t="str">
        <f t="shared" si="39"/>
        <v/>
      </c>
      <c r="E218" s="56" t="str">
        <f t="shared" si="40"/>
        <v/>
      </c>
      <c r="F218" s="56"/>
      <c r="G218" s="62" t="s">
        <v>36</v>
      </c>
      <c r="H218" s="56" t="str">
        <f t="shared" si="33"/>
        <v>05.13.</v>
      </c>
      <c r="I218" s="56" t="str">
        <f t="shared" si="34"/>
        <v>05.13.08.</v>
      </c>
      <c r="J218" s="55" t="s">
        <v>1465</v>
      </c>
      <c r="K218" s="62" t="s">
        <v>36</v>
      </c>
      <c r="L218" s="56" t="str">
        <f t="shared" si="36"/>
        <v>05.09.03.</v>
      </c>
      <c r="M218" s="56" t="str">
        <f t="shared" si="37"/>
        <v>05.09.03.03.</v>
      </c>
      <c r="N218" s="56" t="s">
        <v>142</v>
      </c>
      <c r="O218" s="56" t="s">
        <v>691</v>
      </c>
      <c r="P218" s="62" t="s">
        <v>36</v>
      </c>
      <c r="Q218" s="56" t="str">
        <f t="shared" si="31"/>
        <v>05.07.26.01.</v>
      </c>
      <c r="R218" s="56" t="str">
        <f t="shared" si="32"/>
        <v>05.07.26.01.01.01.</v>
      </c>
      <c r="S218" s="56" t="s">
        <v>740</v>
      </c>
      <c r="T218" s="64">
        <v>24</v>
      </c>
    </row>
    <row r="219" spans="1:20" x14ac:dyDescent="0.2">
      <c r="A219" s="56" t="str">
        <f t="shared" si="38"/>
        <v/>
      </c>
      <c r="B219" s="56"/>
      <c r="C219" s="62" t="s">
        <v>36</v>
      </c>
      <c r="D219" s="56" t="str">
        <f t="shared" si="39"/>
        <v/>
      </c>
      <c r="E219" s="56" t="str">
        <f t="shared" si="40"/>
        <v/>
      </c>
      <c r="F219" s="56"/>
      <c r="G219" s="62" t="s">
        <v>36</v>
      </c>
      <c r="H219" s="56" t="str">
        <f t="shared" si="33"/>
        <v>05.13.</v>
      </c>
      <c r="I219" s="56" t="str">
        <f t="shared" si="34"/>
        <v>05.13.09.</v>
      </c>
      <c r="J219" s="55" t="s">
        <v>1466</v>
      </c>
      <c r="K219" s="62" t="s">
        <v>36</v>
      </c>
      <c r="L219" s="56" t="str">
        <f t="shared" si="36"/>
        <v>05.09.04.</v>
      </c>
      <c r="M219" s="56" t="str">
        <f t="shared" si="37"/>
        <v>05.09.04.01.</v>
      </c>
      <c r="N219" s="56" t="s">
        <v>143</v>
      </c>
      <c r="O219" s="56" t="s">
        <v>693</v>
      </c>
      <c r="P219" s="62" t="s">
        <v>36</v>
      </c>
      <c r="Q219" s="56" t="str">
        <f t="shared" si="31"/>
        <v>05.07.27.01.</v>
      </c>
      <c r="R219" s="56" t="str">
        <f t="shared" si="32"/>
        <v>05.07.27.01.01.01.</v>
      </c>
      <c r="S219" s="56" t="s">
        <v>1313</v>
      </c>
      <c r="T219" s="64">
        <v>1</v>
      </c>
    </row>
    <row r="220" spans="1:20" x14ac:dyDescent="0.2">
      <c r="A220" s="56" t="str">
        <f t="shared" si="38"/>
        <v/>
      </c>
      <c r="B220" s="56"/>
      <c r="C220" s="62" t="s">
        <v>36</v>
      </c>
      <c r="D220" s="56" t="str">
        <f t="shared" si="39"/>
        <v/>
      </c>
      <c r="E220" s="56" t="str">
        <f t="shared" si="40"/>
        <v/>
      </c>
      <c r="F220" s="56"/>
      <c r="G220" s="62" t="s">
        <v>36</v>
      </c>
      <c r="H220" s="56" t="str">
        <f t="shared" si="33"/>
        <v>05.13.</v>
      </c>
      <c r="I220" s="56" t="str">
        <f t="shared" si="34"/>
        <v>05.13.10.</v>
      </c>
      <c r="J220" s="55" t="s">
        <v>1467</v>
      </c>
      <c r="K220" s="62" t="s">
        <v>36</v>
      </c>
      <c r="L220" s="56" t="str">
        <f>IF(NOT(ISBLANK($N220)),LEFT($N220,9),"")</f>
        <v>05.09.04.</v>
      </c>
      <c r="M220" s="56" t="str">
        <f>IF(NOT(ISBLANK($N220)),LEFT($N220,12),"")</f>
        <v>05.09.04.02.</v>
      </c>
      <c r="N220" s="56" t="s">
        <v>144</v>
      </c>
      <c r="O220" s="56" t="s">
        <v>695</v>
      </c>
      <c r="P220" s="62" t="s">
        <v>36</v>
      </c>
      <c r="Q220" s="56" t="str">
        <f t="shared" si="31"/>
        <v>05.07.27.02.</v>
      </c>
      <c r="R220" s="56" t="str">
        <f t="shared" si="32"/>
        <v>05.07.27.02.01.01.</v>
      </c>
      <c r="S220" s="56" t="s">
        <v>1314</v>
      </c>
      <c r="T220" s="64">
        <v>3</v>
      </c>
    </row>
    <row r="221" spans="1:20" x14ac:dyDescent="0.2">
      <c r="A221" s="56" t="str">
        <f t="shared" si="38"/>
        <v/>
      </c>
      <c r="B221" s="56"/>
      <c r="C221" s="62" t="s">
        <v>36</v>
      </c>
      <c r="D221" s="56" t="str">
        <f t="shared" si="39"/>
        <v/>
      </c>
      <c r="E221" s="56" t="str">
        <f t="shared" si="40"/>
        <v/>
      </c>
      <c r="F221" s="56"/>
      <c r="G221" s="62" t="s">
        <v>36</v>
      </c>
      <c r="H221" s="56" t="str">
        <f t="shared" si="33"/>
        <v>05.13.</v>
      </c>
      <c r="I221" s="56" t="str">
        <f t="shared" si="34"/>
        <v>05.13.11.</v>
      </c>
      <c r="J221" s="55" t="s">
        <v>1468</v>
      </c>
      <c r="K221" s="62" t="s">
        <v>36</v>
      </c>
      <c r="L221" s="56" t="str">
        <f>IF(NOT(ISBLANK($N221)),LEFT($N221,9),"")</f>
        <v>05.09.04.</v>
      </c>
      <c r="M221" s="56" t="str">
        <f>IF(NOT(ISBLANK($N221)),LEFT($N221,12),"")</f>
        <v>05.09.04.03.</v>
      </c>
      <c r="N221" s="56" t="s">
        <v>145</v>
      </c>
      <c r="O221" s="56" t="s">
        <v>697</v>
      </c>
      <c r="P221" s="62" t="s">
        <v>36</v>
      </c>
      <c r="Q221" s="56" t="str">
        <f t="shared" si="31"/>
        <v>05.07.27.03.</v>
      </c>
      <c r="R221" s="56" t="str">
        <f t="shared" si="32"/>
        <v>05.07.27.03.01.01.</v>
      </c>
      <c r="S221" s="56" t="s">
        <v>1315</v>
      </c>
      <c r="T221" s="64">
        <v>5</v>
      </c>
    </row>
    <row r="222" spans="1:20" x14ac:dyDescent="0.2">
      <c r="A222" s="56" t="str">
        <f t="shared" si="38"/>
        <v/>
      </c>
      <c r="B222" s="56"/>
      <c r="C222" s="62" t="s">
        <v>36</v>
      </c>
      <c r="D222" s="56" t="str">
        <f t="shared" si="39"/>
        <v/>
      </c>
      <c r="E222" s="56" t="str">
        <f t="shared" si="40"/>
        <v/>
      </c>
      <c r="F222" s="56"/>
      <c r="G222" s="62" t="s">
        <v>36</v>
      </c>
      <c r="H222" s="56" t="str">
        <f t="shared" si="33"/>
        <v>05.13.</v>
      </c>
      <c r="I222" s="56" t="str">
        <f t="shared" si="34"/>
        <v>05.13.12.</v>
      </c>
      <c r="J222" s="55" t="s">
        <v>1469</v>
      </c>
      <c r="K222" s="62" t="s">
        <v>36</v>
      </c>
      <c r="L222" s="56" t="str">
        <f>IF(NOT(ISBLANK($N222)),LEFT($N222,9),"")</f>
        <v>05.09.05.</v>
      </c>
      <c r="M222" s="56" t="str">
        <f>IF(NOT(ISBLANK($N222)),LEFT($N222,12),"")</f>
        <v>05.09.05.01.</v>
      </c>
      <c r="N222" s="56" t="s">
        <v>146</v>
      </c>
      <c r="O222" s="56" t="s">
        <v>699</v>
      </c>
      <c r="P222" s="62" t="s">
        <v>36</v>
      </c>
      <c r="Q222" s="56" t="str">
        <f t="shared" si="31"/>
        <v>05.07.28.01.</v>
      </c>
      <c r="R222" s="56" t="str">
        <f t="shared" si="32"/>
        <v>05.07.28.01.01.01.</v>
      </c>
      <c r="S222" s="56" t="s">
        <v>1442</v>
      </c>
      <c r="T222" s="64">
        <v>52</v>
      </c>
    </row>
    <row r="223" spans="1:20" x14ac:dyDescent="0.2">
      <c r="A223" s="56" t="str">
        <f t="shared" si="38"/>
        <v/>
      </c>
      <c r="B223" s="56"/>
      <c r="C223" s="62" t="s">
        <v>36</v>
      </c>
      <c r="D223" s="56" t="str">
        <f t="shared" si="39"/>
        <v/>
      </c>
      <c r="E223" s="56" t="str">
        <f t="shared" si="40"/>
        <v/>
      </c>
      <c r="F223" s="56"/>
      <c r="G223" s="62" t="s">
        <v>36</v>
      </c>
      <c r="H223" s="56" t="str">
        <f t="shared" si="33"/>
        <v>05.13.</v>
      </c>
      <c r="I223" s="56" t="str">
        <f t="shared" si="34"/>
        <v>05.13.13.</v>
      </c>
      <c r="J223" s="55" t="s">
        <v>1470</v>
      </c>
      <c r="K223" s="62" t="s">
        <v>36</v>
      </c>
      <c r="L223" s="56" t="str">
        <f>IF(NOT(ISBLANK($N223)),LEFT($N223,9),"")</f>
        <v>05.09.06.</v>
      </c>
      <c r="M223" s="56" t="str">
        <f>IF(NOT(ISBLANK($N223)),LEFT($N223,12),"")</f>
        <v>05.09.06.01.</v>
      </c>
      <c r="N223" s="56" t="s">
        <v>147</v>
      </c>
      <c r="O223" s="56" t="s">
        <v>701</v>
      </c>
      <c r="P223" s="62" t="s">
        <v>36</v>
      </c>
      <c r="Q223" s="56" t="str">
        <f t="shared" si="31"/>
        <v>05.07.28.02.</v>
      </c>
      <c r="R223" s="56" t="str">
        <f t="shared" si="32"/>
        <v>05.07.28.02.01.01.</v>
      </c>
      <c r="S223" s="56" t="s">
        <v>1443</v>
      </c>
      <c r="T223" s="64">
        <v>86</v>
      </c>
    </row>
    <row r="224" spans="1:20" x14ac:dyDescent="0.2">
      <c r="A224" s="56" t="str">
        <f t="shared" si="38"/>
        <v/>
      </c>
      <c r="B224" s="56"/>
      <c r="C224" s="62" t="s">
        <v>36</v>
      </c>
      <c r="D224" s="56" t="str">
        <f t="shared" si="39"/>
        <v/>
      </c>
      <c r="E224" s="56" t="str">
        <f t="shared" si="40"/>
        <v/>
      </c>
      <c r="F224" s="56"/>
      <c r="G224" s="62" t="s">
        <v>36</v>
      </c>
      <c r="H224" s="56" t="str">
        <f t="shared" si="33"/>
        <v>05.13.</v>
      </c>
      <c r="I224" s="56" t="str">
        <f t="shared" si="34"/>
        <v>05.13.14.</v>
      </c>
      <c r="J224" s="55" t="s">
        <v>1716</v>
      </c>
      <c r="K224" s="62" t="s">
        <v>36</v>
      </c>
      <c r="L224" s="56" t="str">
        <f t="shared" ref="L224:L242" si="41">IF(NOT(ISBLANK($N224)),LEFT($N224,9),"")</f>
        <v>05.09.06.</v>
      </c>
      <c r="M224" s="56" t="str">
        <f t="shared" ref="M224:M242" si="42">IF(NOT(ISBLANK($N224)),LEFT($N224,12),"")</f>
        <v>05.09.06.02.</v>
      </c>
      <c r="N224" s="56" t="s">
        <v>148</v>
      </c>
      <c r="O224" s="56" t="s">
        <v>703</v>
      </c>
      <c r="P224" s="62" t="s">
        <v>36</v>
      </c>
      <c r="Q224" s="56" t="str">
        <f t="shared" ref="Q224:Q306" si="43">IF(NOT(ISBLANK($S224)),LEFT($S224,12),"")</f>
        <v>05.07.28.03.</v>
      </c>
      <c r="R224" s="56" t="str">
        <f t="shared" ref="R224:R306" si="44">IF(NOT(ISBLANK($S224)),LEFT($S224,18),"")</f>
        <v>05.07.28.03.01.01.</v>
      </c>
      <c r="S224" s="56" t="s">
        <v>1444</v>
      </c>
      <c r="T224" s="64">
        <v>126</v>
      </c>
    </row>
    <row r="225" spans="1:20" x14ac:dyDescent="0.2">
      <c r="A225" s="56" t="str">
        <f t="shared" si="38"/>
        <v/>
      </c>
      <c r="B225" s="56"/>
      <c r="C225" s="62" t="s">
        <v>36</v>
      </c>
      <c r="D225" s="56" t="str">
        <f t="shared" si="39"/>
        <v/>
      </c>
      <c r="E225" s="56" t="str">
        <f t="shared" si="40"/>
        <v/>
      </c>
      <c r="F225" s="56"/>
      <c r="G225" s="62" t="s">
        <v>36</v>
      </c>
      <c r="H225" s="56" t="str">
        <f t="shared" si="33"/>
        <v>05.14.</v>
      </c>
      <c r="I225" s="56" t="str">
        <f t="shared" si="34"/>
        <v>05.14.01.</v>
      </c>
      <c r="J225" s="55" t="s">
        <v>489</v>
      </c>
      <c r="K225" s="62" t="s">
        <v>36</v>
      </c>
      <c r="L225" s="56" t="str">
        <f t="shared" si="41"/>
        <v>05.10.01.</v>
      </c>
      <c r="M225" s="56" t="str">
        <f t="shared" si="42"/>
        <v>05.10.01.01.</v>
      </c>
      <c r="N225" s="56" t="s">
        <v>1500</v>
      </c>
      <c r="O225" s="56" t="s">
        <v>1501</v>
      </c>
      <c r="P225" s="62" t="s">
        <v>36</v>
      </c>
      <c r="Q225" s="56" t="str">
        <f t="shared" si="43"/>
        <v>05.07.28.04.</v>
      </c>
      <c r="R225" s="56" t="str">
        <f t="shared" si="44"/>
        <v>05.07.28.04.01.01.</v>
      </c>
      <c r="S225" s="56" t="s">
        <v>1445</v>
      </c>
      <c r="T225" s="64">
        <v>162</v>
      </c>
    </row>
    <row r="226" spans="1:20" x14ac:dyDescent="0.2">
      <c r="A226" s="56" t="str">
        <f t="shared" si="38"/>
        <v/>
      </c>
      <c r="B226" s="56"/>
      <c r="C226" s="62" t="s">
        <v>36</v>
      </c>
      <c r="D226" s="56" t="str">
        <f t="shared" si="39"/>
        <v/>
      </c>
      <c r="E226" s="56" t="str">
        <f t="shared" si="40"/>
        <v/>
      </c>
      <c r="F226" s="56"/>
      <c r="G226" s="62" t="s">
        <v>36</v>
      </c>
      <c r="H226" s="56" t="str">
        <f t="shared" si="33"/>
        <v>05.14.</v>
      </c>
      <c r="I226" s="56" t="str">
        <f t="shared" si="34"/>
        <v>05.14.02.</v>
      </c>
      <c r="J226" s="55" t="s">
        <v>490</v>
      </c>
      <c r="K226" s="62" t="s">
        <v>36</v>
      </c>
      <c r="L226" s="56" t="str">
        <f t="shared" si="41"/>
        <v>05.10.02.</v>
      </c>
      <c r="M226" s="56" t="str">
        <f t="shared" si="42"/>
        <v>05.10.02.01.</v>
      </c>
      <c r="N226" s="56" t="s">
        <v>1502</v>
      </c>
      <c r="O226" s="56" t="s">
        <v>1503</v>
      </c>
      <c r="P226" s="62" t="s">
        <v>36</v>
      </c>
      <c r="Q226" s="56" t="str">
        <f t="shared" si="43"/>
        <v>05.07.29.01.</v>
      </c>
      <c r="R226" s="56" t="str">
        <f t="shared" si="44"/>
        <v>05.07.29.01.01.01.</v>
      </c>
      <c r="S226" s="56" t="s">
        <v>1446</v>
      </c>
      <c r="T226" s="64">
        <v>30</v>
      </c>
    </row>
    <row r="227" spans="1:20" x14ac:dyDescent="0.2">
      <c r="A227" s="56" t="str">
        <f t="shared" si="38"/>
        <v/>
      </c>
      <c r="B227" s="56"/>
      <c r="C227" s="62" t="s">
        <v>36</v>
      </c>
      <c r="D227" s="56" t="str">
        <f t="shared" si="39"/>
        <v/>
      </c>
      <c r="E227" s="56" t="str">
        <f t="shared" si="40"/>
        <v/>
      </c>
      <c r="F227" s="56"/>
      <c r="G227" s="62" t="s">
        <v>36</v>
      </c>
      <c r="H227" s="56" t="str">
        <f t="shared" si="33"/>
        <v>05.14.</v>
      </c>
      <c r="I227" s="56" t="str">
        <f t="shared" si="34"/>
        <v>05.14.03.</v>
      </c>
      <c r="J227" s="55" t="s">
        <v>491</v>
      </c>
      <c r="K227" s="62" t="s">
        <v>36</v>
      </c>
      <c r="L227" s="56" t="str">
        <f t="shared" si="41"/>
        <v>05.10.03.</v>
      </c>
      <c r="M227" s="56" t="str">
        <f t="shared" si="42"/>
        <v>05.10.03.01.</v>
      </c>
      <c r="N227" s="56" t="s">
        <v>149</v>
      </c>
      <c r="O227" s="56" t="s">
        <v>710</v>
      </c>
      <c r="P227" s="62" t="s">
        <v>36</v>
      </c>
      <c r="Q227" s="56" t="str">
        <f t="shared" si="43"/>
        <v>05.07.29.02.</v>
      </c>
      <c r="R227" s="56" t="str">
        <f t="shared" si="44"/>
        <v>05.07.29.02.01.01.</v>
      </c>
      <c r="S227" s="56" t="s">
        <v>1447</v>
      </c>
      <c r="T227" s="64">
        <v>54</v>
      </c>
    </row>
    <row r="228" spans="1:20" x14ac:dyDescent="0.2">
      <c r="A228" s="56" t="str">
        <f t="shared" si="38"/>
        <v/>
      </c>
      <c r="B228" s="56"/>
      <c r="C228" s="62" t="s">
        <v>36</v>
      </c>
      <c r="D228" s="56" t="str">
        <f t="shared" si="39"/>
        <v/>
      </c>
      <c r="E228" s="56" t="str">
        <f t="shared" si="40"/>
        <v/>
      </c>
      <c r="F228" s="56"/>
      <c r="G228" s="62" t="s">
        <v>36</v>
      </c>
      <c r="H228" s="56" t="str">
        <f t="shared" si="33"/>
        <v>05.14.</v>
      </c>
      <c r="I228" s="56" t="str">
        <f t="shared" si="34"/>
        <v>05.14.04.</v>
      </c>
      <c r="J228" s="55" t="s">
        <v>492</v>
      </c>
      <c r="K228" s="62" t="s">
        <v>36</v>
      </c>
      <c r="L228" s="56" t="str">
        <f t="shared" si="41"/>
        <v>05.10.03.</v>
      </c>
      <c r="M228" s="56" t="str">
        <f t="shared" si="42"/>
        <v>05.10.03.02.</v>
      </c>
      <c r="N228" s="56" t="s">
        <v>150</v>
      </c>
      <c r="O228" s="56" t="s">
        <v>711</v>
      </c>
      <c r="P228" s="62" t="s">
        <v>36</v>
      </c>
      <c r="Q228" s="56" t="str">
        <f t="shared" si="43"/>
        <v>05.07.30.01.</v>
      </c>
      <c r="R228" s="56" t="str">
        <f t="shared" si="44"/>
        <v>05.07.30.01.01.01.</v>
      </c>
      <c r="S228" s="56" t="s">
        <v>1448</v>
      </c>
      <c r="T228" s="64">
        <v>180</v>
      </c>
    </row>
    <row r="229" spans="1:20" x14ac:dyDescent="0.2">
      <c r="A229" s="56" t="str">
        <f t="shared" si="38"/>
        <v/>
      </c>
      <c r="B229" s="56"/>
      <c r="C229" s="62" t="s">
        <v>36</v>
      </c>
      <c r="D229" s="56" t="str">
        <f t="shared" si="39"/>
        <v/>
      </c>
      <c r="E229" s="56" t="str">
        <f t="shared" si="40"/>
        <v/>
      </c>
      <c r="F229" s="56"/>
      <c r="G229" s="62" t="s">
        <v>36</v>
      </c>
      <c r="H229" s="56" t="str">
        <f t="shared" si="33"/>
        <v>05.14.</v>
      </c>
      <c r="I229" s="56" t="str">
        <f t="shared" si="34"/>
        <v>05.14.05.</v>
      </c>
      <c r="J229" s="55" t="s">
        <v>493</v>
      </c>
      <c r="K229" s="62" t="s">
        <v>36</v>
      </c>
      <c r="L229" s="56" t="str">
        <f t="shared" si="41"/>
        <v>05.10.03.</v>
      </c>
      <c r="M229" s="56" t="str">
        <f t="shared" si="42"/>
        <v>05.10.03.03.</v>
      </c>
      <c r="N229" s="56" t="s">
        <v>151</v>
      </c>
      <c r="O229" s="56" t="s">
        <v>713</v>
      </c>
      <c r="P229" s="62" t="s">
        <v>36</v>
      </c>
      <c r="Q229" s="56" t="str">
        <f t="shared" si="43"/>
        <v>05.07.31.01.</v>
      </c>
      <c r="R229" s="56" t="str">
        <f t="shared" si="44"/>
        <v>05.07.31.01.01.01.</v>
      </c>
      <c r="S229" s="56" t="s">
        <v>1449</v>
      </c>
      <c r="T229" s="64">
        <v>50</v>
      </c>
    </row>
    <row r="230" spans="1:20" x14ac:dyDescent="0.2">
      <c r="A230" s="56" t="str">
        <f t="shared" si="38"/>
        <v/>
      </c>
      <c r="B230" s="56"/>
      <c r="C230" s="62" t="s">
        <v>36</v>
      </c>
      <c r="D230" s="56" t="str">
        <f t="shared" si="39"/>
        <v/>
      </c>
      <c r="E230" s="56" t="str">
        <f t="shared" si="40"/>
        <v/>
      </c>
      <c r="F230" s="56"/>
      <c r="G230" s="62" t="s">
        <v>36</v>
      </c>
      <c r="H230" s="56" t="str">
        <f t="shared" si="33"/>
        <v>05.15.</v>
      </c>
      <c r="I230" s="56" t="str">
        <f t="shared" si="34"/>
        <v>05.15.01.</v>
      </c>
      <c r="J230" s="55" t="s">
        <v>494</v>
      </c>
      <c r="K230" s="62" t="s">
        <v>36</v>
      </c>
      <c r="L230" s="56" t="str">
        <f t="shared" si="41"/>
        <v>05.10.04.</v>
      </c>
      <c r="M230" s="56" t="str">
        <f t="shared" si="42"/>
        <v>05.10.04.01.</v>
      </c>
      <c r="N230" s="56" t="s">
        <v>152</v>
      </c>
      <c r="O230" s="56" t="s">
        <v>715</v>
      </c>
      <c r="P230" s="62" t="s">
        <v>36</v>
      </c>
      <c r="Q230" s="56" t="str">
        <f t="shared" si="43"/>
        <v>05.07.31.02.</v>
      </c>
      <c r="R230" s="56" t="str">
        <f t="shared" si="44"/>
        <v>05.07.31.02.01.01.</v>
      </c>
      <c r="S230" s="56" t="s">
        <v>1450</v>
      </c>
      <c r="T230" s="64">
        <v>79</v>
      </c>
    </row>
    <row r="231" spans="1:20" x14ac:dyDescent="0.2">
      <c r="A231" s="56" t="str">
        <f t="shared" si="38"/>
        <v/>
      </c>
      <c r="B231" s="56"/>
      <c r="C231" s="62" t="s">
        <v>36</v>
      </c>
      <c r="D231" s="56" t="str">
        <f t="shared" si="39"/>
        <v/>
      </c>
      <c r="E231" s="56" t="str">
        <f t="shared" si="40"/>
        <v/>
      </c>
      <c r="F231" s="56"/>
      <c r="G231" s="62" t="s">
        <v>36</v>
      </c>
      <c r="H231" s="56" t="str">
        <f t="shared" si="33"/>
        <v>05.15.</v>
      </c>
      <c r="I231" s="56" t="str">
        <f t="shared" si="34"/>
        <v>05.15.02.</v>
      </c>
      <c r="J231" s="55" t="s">
        <v>495</v>
      </c>
      <c r="K231" s="62" t="s">
        <v>36</v>
      </c>
      <c r="L231" s="56" t="str">
        <f t="shared" si="41"/>
        <v>05.10.04.</v>
      </c>
      <c r="M231" s="56" t="str">
        <f t="shared" si="42"/>
        <v>05.10.04.02.</v>
      </c>
      <c r="N231" s="56" t="s">
        <v>153</v>
      </c>
      <c r="O231" s="56" t="s">
        <v>717</v>
      </c>
      <c r="P231" s="62" t="s">
        <v>36</v>
      </c>
      <c r="Q231" s="56" t="str">
        <f t="shared" si="43"/>
        <v>05.07.31.03.</v>
      </c>
      <c r="R231" s="56" t="str">
        <f t="shared" si="44"/>
        <v>05.07.31.03.01.01.</v>
      </c>
      <c r="S231" s="56" t="s">
        <v>1451</v>
      </c>
      <c r="T231" s="64">
        <v>108</v>
      </c>
    </row>
    <row r="232" spans="1:20" x14ac:dyDescent="0.2">
      <c r="A232" s="56" t="str">
        <f t="shared" si="38"/>
        <v/>
      </c>
      <c r="B232" s="56"/>
      <c r="C232" s="62" t="s">
        <v>36</v>
      </c>
      <c r="D232" s="56" t="str">
        <f t="shared" si="39"/>
        <v/>
      </c>
      <c r="E232" s="56" t="str">
        <f t="shared" si="40"/>
        <v/>
      </c>
      <c r="F232" s="56"/>
      <c r="G232" s="62" t="s">
        <v>36</v>
      </c>
      <c r="H232" s="56" t="str">
        <f t="shared" si="33"/>
        <v>05.15.</v>
      </c>
      <c r="I232" s="56" t="str">
        <f t="shared" si="34"/>
        <v>05.15.03.</v>
      </c>
      <c r="J232" s="55" t="s">
        <v>496</v>
      </c>
      <c r="K232" s="62" t="s">
        <v>36</v>
      </c>
      <c r="L232" s="56" t="str">
        <f t="shared" si="41"/>
        <v>05.10.04.</v>
      </c>
      <c r="M232" s="56" t="str">
        <f t="shared" si="42"/>
        <v>05.10.04.03.</v>
      </c>
      <c r="N232" s="56" t="s">
        <v>154</v>
      </c>
      <c r="O232" s="56" t="s">
        <v>719</v>
      </c>
      <c r="P232" s="62" t="s">
        <v>36</v>
      </c>
      <c r="Q232" s="56" t="str">
        <f t="shared" si="43"/>
        <v>05.07.31.04.</v>
      </c>
      <c r="R232" s="56" t="str">
        <f t="shared" si="44"/>
        <v>05.07.31.04.01.01.</v>
      </c>
      <c r="S232" s="56" t="s">
        <v>1452</v>
      </c>
      <c r="T232" s="64">
        <v>146</v>
      </c>
    </row>
    <row r="233" spans="1:20" x14ac:dyDescent="0.2">
      <c r="A233" s="56" t="str">
        <f t="shared" si="38"/>
        <v/>
      </c>
      <c r="B233" s="56"/>
      <c r="C233" s="62" t="s">
        <v>36</v>
      </c>
      <c r="D233" s="56" t="str">
        <f t="shared" si="39"/>
        <v/>
      </c>
      <c r="E233" s="56" t="str">
        <f t="shared" si="40"/>
        <v/>
      </c>
      <c r="F233" s="56"/>
      <c r="G233" s="62" t="s">
        <v>36</v>
      </c>
      <c r="H233" s="56" t="str">
        <f t="shared" si="33"/>
        <v>05.15.</v>
      </c>
      <c r="I233" s="56" t="str">
        <f t="shared" si="34"/>
        <v>05.15.04.</v>
      </c>
      <c r="J233" s="55" t="s">
        <v>497</v>
      </c>
      <c r="K233" s="62" t="s">
        <v>36</v>
      </c>
      <c r="L233" s="56" t="str">
        <f t="shared" si="41"/>
        <v>05.10.05.</v>
      </c>
      <c r="M233" s="56" t="str">
        <f t="shared" si="42"/>
        <v>05.10.05.01.</v>
      </c>
      <c r="N233" s="56" t="s">
        <v>1972</v>
      </c>
      <c r="O233" s="56" t="s">
        <v>1971</v>
      </c>
      <c r="P233" s="62" t="s">
        <v>36</v>
      </c>
      <c r="Q233" s="56" t="str">
        <f t="shared" si="43"/>
        <v>05.07.32.01.</v>
      </c>
      <c r="R233" s="56" t="str">
        <f t="shared" si="44"/>
        <v>05.07.32.01.01.01.</v>
      </c>
      <c r="S233" s="56" t="s">
        <v>1453</v>
      </c>
      <c r="T233" s="64">
        <v>52</v>
      </c>
    </row>
    <row r="234" spans="1:20" x14ac:dyDescent="0.2">
      <c r="A234" s="56" t="str">
        <f t="shared" si="38"/>
        <v/>
      </c>
      <c r="B234" s="56"/>
      <c r="C234" s="62" t="s">
        <v>36</v>
      </c>
      <c r="D234" s="56" t="str">
        <f t="shared" si="39"/>
        <v/>
      </c>
      <c r="E234" s="56" t="str">
        <f t="shared" si="40"/>
        <v/>
      </c>
      <c r="F234" s="56"/>
      <c r="G234" s="62" t="s">
        <v>36</v>
      </c>
      <c r="H234" s="56" t="str">
        <f t="shared" si="33"/>
        <v>05.15.</v>
      </c>
      <c r="I234" s="56" t="str">
        <f>IF(NOT(ISBLANK($J234)),LEFT($J234,9),"")</f>
        <v>05.15.05.</v>
      </c>
      <c r="J234" s="55" t="s">
        <v>498</v>
      </c>
      <c r="K234" s="62" t="s">
        <v>36</v>
      </c>
      <c r="L234" s="56" t="str">
        <f t="shared" si="41"/>
        <v>05.10.06.</v>
      </c>
      <c r="M234" s="56" t="str">
        <f t="shared" si="42"/>
        <v>05.10.06.01.</v>
      </c>
      <c r="N234" s="56" t="s">
        <v>1974</v>
      </c>
      <c r="O234" s="56" t="s">
        <v>1973</v>
      </c>
      <c r="P234" s="62" t="s">
        <v>36</v>
      </c>
      <c r="Q234" s="56" t="str">
        <f t="shared" si="43"/>
        <v>05.07.32.02.</v>
      </c>
      <c r="R234" s="56" t="str">
        <f t="shared" si="44"/>
        <v>05.07.32.02.01.01.</v>
      </c>
      <c r="S234" s="56" t="s">
        <v>1454</v>
      </c>
      <c r="T234" s="64">
        <v>82</v>
      </c>
    </row>
    <row r="235" spans="1:20" x14ac:dyDescent="0.2">
      <c r="A235" s="56" t="str">
        <f t="shared" si="38"/>
        <v/>
      </c>
      <c r="B235" s="56"/>
      <c r="C235" s="62" t="s">
        <v>36</v>
      </c>
      <c r="D235" s="56" t="str">
        <f t="shared" si="39"/>
        <v/>
      </c>
      <c r="E235" s="56" t="str">
        <f t="shared" si="40"/>
        <v/>
      </c>
      <c r="F235" s="56"/>
      <c r="G235" s="62" t="s">
        <v>36</v>
      </c>
      <c r="H235" s="56" t="str">
        <f t="shared" si="33"/>
        <v>05.15.</v>
      </c>
      <c r="I235" s="56" t="str">
        <f t="shared" si="34"/>
        <v>05.15.07.</v>
      </c>
      <c r="J235" s="55" t="s">
        <v>499</v>
      </c>
      <c r="K235" s="62" t="s">
        <v>36</v>
      </c>
      <c r="L235" s="56" t="str">
        <f t="shared" si="41"/>
        <v>05.10.07.</v>
      </c>
      <c r="M235" s="56" t="str">
        <f t="shared" si="42"/>
        <v>05.10.07.01.</v>
      </c>
      <c r="N235" s="56" t="s">
        <v>1979</v>
      </c>
      <c r="O235" s="56" t="s">
        <v>1975</v>
      </c>
      <c r="P235" s="62" t="s">
        <v>36</v>
      </c>
      <c r="Q235" s="56" t="str">
        <f t="shared" si="43"/>
        <v>05.07.32.03.</v>
      </c>
      <c r="R235" s="56" t="str">
        <f t="shared" si="44"/>
        <v>05.07.32.03.01.01.</v>
      </c>
      <c r="S235" s="56" t="s">
        <v>1455</v>
      </c>
      <c r="T235" s="64">
        <v>111</v>
      </c>
    </row>
    <row r="236" spans="1:20" x14ac:dyDescent="0.2">
      <c r="A236" s="56" t="str">
        <f t="shared" si="38"/>
        <v/>
      </c>
      <c r="B236" s="56"/>
      <c r="C236" s="62" t="s">
        <v>36</v>
      </c>
      <c r="D236" s="56" t="str">
        <f t="shared" si="39"/>
        <v/>
      </c>
      <c r="E236" s="56" t="str">
        <f t="shared" si="40"/>
        <v/>
      </c>
      <c r="F236" s="56"/>
      <c r="G236" s="62" t="s">
        <v>36</v>
      </c>
      <c r="H236" s="56" t="str">
        <f t="shared" ref="H236:H423" si="45">IF(NOT(ISBLANK($J236)),LEFT($J236,6),"")</f>
        <v>05.15.</v>
      </c>
      <c r="I236" s="56" t="str">
        <f t="shared" ref="I236:I423" si="46">IF(NOT(ISBLANK($J236)),LEFT($J236,9),"")</f>
        <v>05.15.08.</v>
      </c>
      <c r="J236" s="55" t="s">
        <v>500</v>
      </c>
      <c r="K236" s="62" t="s">
        <v>36</v>
      </c>
      <c r="L236" s="56" t="str">
        <f t="shared" si="41"/>
        <v>05.10.08.</v>
      </c>
      <c r="M236" s="56" t="str">
        <f t="shared" si="42"/>
        <v>05.10.08.01.</v>
      </c>
      <c r="N236" s="56" t="s">
        <v>1980</v>
      </c>
      <c r="O236" s="56" t="s">
        <v>1976</v>
      </c>
      <c r="P236" s="62" t="s">
        <v>36</v>
      </c>
      <c r="Q236" s="56" t="str">
        <f t="shared" si="43"/>
        <v>05.07.32.04.</v>
      </c>
      <c r="R236" s="56" t="str">
        <f t="shared" si="44"/>
        <v>05.07.32.04.01.01.</v>
      </c>
      <c r="S236" s="56" t="s">
        <v>1456</v>
      </c>
      <c r="T236" s="64">
        <v>140</v>
      </c>
    </row>
    <row r="237" spans="1:20" x14ac:dyDescent="0.2">
      <c r="A237" s="56" t="str">
        <f t="shared" si="38"/>
        <v/>
      </c>
      <c r="B237" s="56"/>
      <c r="C237" s="62" t="s">
        <v>36</v>
      </c>
      <c r="D237" s="56" t="str">
        <f t="shared" si="39"/>
        <v/>
      </c>
      <c r="E237" s="56" t="str">
        <f t="shared" si="40"/>
        <v/>
      </c>
      <c r="F237" s="56"/>
      <c r="G237" s="62" t="s">
        <v>36</v>
      </c>
      <c r="H237" s="56" t="str">
        <f t="shared" si="45"/>
        <v>05.15.</v>
      </c>
      <c r="I237" s="56" t="str">
        <f t="shared" si="46"/>
        <v>05.15.09.</v>
      </c>
      <c r="J237" s="55" t="s">
        <v>501</v>
      </c>
      <c r="K237" s="62" t="s">
        <v>36</v>
      </c>
      <c r="L237" s="56" t="str">
        <f t="shared" si="41"/>
        <v>05.10.09.</v>
      </c>
      <c r="M237" s="56" t="str">
        <f t="shared" si="42"/>
        <v>05.10.09.01.</v>
      </c>
      <c r="N237" s="56" t="s">
        <v>1981</v>
      </c>
      <c r="O237" s="56" t="s">
        <v>1977</v>
      </c>
      <c r="P237" s="62" t="s">
        <v>36</v>
      </c>
      <c r="Q237" s="56" t="str">
        <f t="shared" si="43"/>
        <v>05.07.33.01.</v>
      </c>
      <c r="R237" s="56" t="str">
        <f t="shared" si="44"/>
        <v>05.07.33.01.01.01.</v>
      </c>
      <c r="S237" s="56" t="s">
        <v>1457</v>
      </c>
      <c r="T237" s="64">
        <v>130</v>
      </c>
    </row>
    <row r="238" spans="1:20" x14ac:dyDescent="0.2">
      <c r="A238" s="56" t="str">
        <f t="shared" si="38"/>
        <v/>
      </c>
      <c r="B238" s="56"/>
      <c r="C238" s="62" t="s">
        <v>36</v>
      </c>
      <c r="D238" s="56" t="str">
        <f t="shared" si="39"/>
        <v/>
      </c>
      <c r="E238" s="56" t="str">
        <f t="shared" si="40"/>
        <v/>
      </c>
      <c r="F238" s="56"/>
      <c r="G238" s="62" t="s">
        <v>36</v>
      </c>
      <c r="H238" s="56" t="str">
        <f t="shared" si="45"/>
        <v>05.15.</v>
      </c>
      <c r="I238" s="56" t="str">
        <f t="shared" si="46"/>
        <v>05.15.10.</v>
      </c>
      <c r="J238" s="55" t="s">
        <v>502</v>
      </c>
      <c r="K238" s="62" t="s">
        <v>36</v>
      </c>
      <c r="L238" s="56" t="str">
        <f t="shared" si="41"/>
        <v>05.10.10.</v>
      </c>
      <c r="M238" s="56" t="str">
        <f t="shared" si="42"/>
        <v>05.10.10.01.</v>
      </c>
      <c r="N238" s="56" t="s">
        <v>1982</v>
      </c>
      <c r="O238" s="56" t="s">
        <v>1978</v>
      </c>
      <c r="P238" s="62" t="s">
        <v>36</v>
      </c>
      <c r="Q238" s="56" t="str">
        <f t="shared" si="43"/>
        <v>05.07.34.01.</v>
      </c>
      <c r="R238" s="56" t="str">
        <f t="shared" si="44"/>
        <v>05.07.34.01.01.01.</v>
      </c>
      <c r="S238" s="56" t="s">
        <v>1458</v>
      </c>
      <c r="T238" s="64">
        <v>25</v>
      </c>
    </row>
    <row r="239" spans="1:20" x14ac:dyDescent="0.2">
      <c r="A239" s="56" t="str">
        <f t="shared" si="38"/>
        <v/>
      </c>
      <c r="B239" s="56"/>
      <c r="C239" s="62" t="s">
        <v>36</v>
      </c>
      <c r="D239" s="56" t="str">
        <f t="shared" si="39"/>
        <v/>
      </c>
      <c r="E239" s="56" t="str">
        <f t="shared" si="40"/>
        <v/>
      </c>
      <c r="F239" s="56"/>
      <c r="G239" s="62" t="s">
        <v>36</v>
      </c>
      <c r="H239" s="56" t="str">
        <f t="shared" si="45"/>
        <v>05.15.</v>
      </c>
      <c r="I239" s="56" t="str">
        <f t="shared" si="46"/>
        <v>05.15.11.</v>
      </c>
      <c r="J239" s="55" t="s">
        <v>503</v>
      </c>
      <c r="K239" s="62" t="s">
        <v>36</v>
      </c>
      <c r="L239" s="56" t="str">
        <f t="shared" si="41"/>
        <v>05.10.11.</v>
      </c>
      <c r="M239" s="56" t="str">
        <f t="shared" si="42"/>
        <v>05.10.11.01.</v>
      </c>
      <c r="N239" s="56" t="s">
        <v>155</v>
      </c>
      <c r="O239" s="56" t="s">
        <v>743</v>
      </c>
      <c r="P239" s="62" t="s">
        <v>36</v>
      </c>
      <c r="Q239" s="56" t="str">
        <f t="shared" si="43"/>
        <v>05.07.35.01.</v>
      </c>
      <c r="R239" s="56" t="str">
        <f t="shared" si="44"/>
        <v>05.07.35.01.01.01.</v>
      </c>
      <c r="S239" s="56" t="s">
        <v>1459</v>
      </c>
      <c r="T239" s="64">
        <v>270</v>
      </c>
    </row>
    <row r="240" spans="1:20" x14ac:dyDescent="0.2">
      <c r="A240" s="56" t="str">
        <f t="shared" si="38"/>
        <v/>
      </c>
      <c r="B240" s="56"/>
      <c r="C240" s="62" t="s">
        <v>36</v>
      </c>
      <c r="D240" s="56" t="str">
        <f t="shared" si="39"/>
        <v/>
      </c>
      <c r="E240" s="56" t="str">
        <f t="shared" si="40"/>
        <v/>
      </c>
      <c r="F240" s="56"/>
      <c r="G240" s="62" t="s">
        <v>36</v>
      </c>
      <c r="H240" s="56" t="str">
        <f t="shared" si="45"/>
        <v>05.15.</v>
      </c>
      <c r="I240" s="56" t="str">
        <f t="shared" si="46"/>
        <v>05.15.12.</v>
      </c>
      <c r="J240" s="55" t="s">
        <v>504</v>
      </c>
      <c r="K240" s="62" t="s">
        <v>36</v>
      </c>
      <c r="L240" s="56" t="str">
        <f t="shared" si="41"/>
        <v>05.10.12.</v>
      </c>
      <c r="M240" s="56" t="str">
        <f t="shared" si="42"/>
        <v>05.10.12.01.</v>
      </c>
      <c r="N240" s="56" t="s">
        <v>156</v>
      </c>
      <c r="O240" s="56" t="s">
        <v>1848</v>
      </c>
      <c r="P240" s="62" t="s">
        <v>36</v>
      </c>
      <c r="Q240" s="56" t="str">
        <f t="shared" si="43"/>
        <v>05.07.36.01.</v>
      </c>
      <c r="R240" s="56" t="str">
        <f t="shared" si="44"/>
        <v>05.07.36.01.01.01.</v>
      </c>
      <c r="S240" s="56" t="s">
        <v>2018</v>
      </c>
      <c r="T240" s="64">
        <v>50</v>
      </c>
    </row>
    <row r="241" spans="1:20" x14ac:dyDescent="0.2">
      <c r="A241" s="56" t="str">
        <f t="shared" si="38"/>
        <v/>
      </c>
      <c r="B241" s="56"/>
      <c r="C241" s="62" t="s">
        <v>36</v>
      </c>
      <c r="D241" s="56" t="str">
        <f t="shared" si="39"/>
        <v/>
      </c>
      <c r="E241" s="56" t="str">
        <f t="shared" si="40"/>
        <v/>
      </c>
      <c r="F241" s="56"/>
      <c r="G241" s="62" t="s">
        <v>36</v>
      </c>
      <c r="H241" s="56" t="str">
        <f t="shared" si="45"/>
        <v>05.15.</v>
      </c>
      <c r="I241" s="56" t="str">
        <f t="shared" si="46"/>
        <v>05.15.13.</v>
      </c>
      <c r="J241" s="55" t="s">
        <v>505</v>
      </c>
      <c r="K241" s="62" t="s">
        <v>36</v>
      </c>
      <c r="L241" s="56" t="str">
        <f t="shared" si="41"/>
        <v>05.10.12.</v>
      </c>
      <c r="M241" s="56" t="str">
        <f t="shared" si="42"/>
        <v>05.10.12.02.</v>
      </c>
      <c r="N241" s="56" t="s">
        <v>157</v>
      </c>
      <c r="O241" s="56" t="s">
        <v>1849</v>
      </c>
      <c r="P241" s="62" t="s">
        <v>36</v>
      </c>
      <c r="Q241" s="56" t="str">
        <f t="shared" si="43"/>
        <v>05.08.01.01.</v>
      </c>
      <c r="R241" s="56" t="str">
        <f t="shared" si="44"/>
        <v>05.08.01.01.01.01.</v>
      </c>
      <c r="S241" s="56" t="s">
        <v>741</v>
      </c>
      <c r="T241" s="64">
        <v>40</v>
      </c>
    </row>
    <row r="242" spans="1:20" x14ac:dyDescent="0.2">
      <c r="A242" s="56" t="str">
        <f t="shared" si="38"/>
        <v/>
      </c>
      <c r="B242" s="56"/>
      <c r="C242" s="62" t="s">
        <v>36</v>
      </c>
      <c r="D242" s="56" t="str">
        <f t="shared" si="39"/>
        <v/>
      </c>
      <c r="E242" s="56" t="str">
        <f t="shared" si="40"/>
        <v/>
      </c>
      <c r="F242" s="56"/>
      <c r="G242" s="62" t="s">
        <v>36</v>
      </c>
      <c r="H242" s="56" t="str">
        <f t="shared" si="45"/>
        <v>05.15.</v>
      </c>
      <c r="I242" s="56" t="str">
        <f t="shared" si="46"/>
        <v>05.15.14.</v>
      </c>
      <c r="J242" s="55" t="s">
        <v>506</v>
      </c>
      <c r="K242" s="62" t="s">
        <v>36</v>
      </c>
      <c r="L242" s="56" t="str">
        <f t="shared" si="41"/>
        <v>05.10.12.</v>
      </c>
      <c r="M242" s="56" t="str">
        <f t="shared" si="42"/>
        <v>05.10.12.03.</v>
      </c>
      <c r="N242" s="56" t="s">
        <v>158</v>
      </c>
      <c r="O242" s="56" t="s">
        <v>1850</v>
      </c>
      <c r="P242" s="62" t="s">
        <v>36</v>
      </c>
      <c r="Q242" s="56" t="str">
        <f t="shared" si="43"/>
        <v>05.08.01.02.</v>
      </c>
      <c r="R242" s="56" t="str">
        <f t="shared" si="44"/>
        <v>05.08.01.02.01.01.</v>
      </c>
      <c r="S242" s="56" t="s">
        <v>742</v>
      </c>
      <c r="T242" s="64">
        <v>80</v>
      </c>
    </row>
    <row r="243" spans="1:20" x14ac:dyDescent="0.2">
      <c r="A243" s="56" t="str">
        <f t="shared" si="38"/>
        <v/>
      </c>
      <c r="B243" s="56"/>
      <c r="C243" s="62" t="s">
        <v>36</v>
      </c>
      <c r="D243" s="56" t="str">
        <f t="shared" si="39"/>
        <v/>
      </c>
      <c r="E243" s="56" t="str">
        <f t="shared" si="40"/>
        <v/>
      </c>
      <c r="F243" s="56"/>
      <c r="G243" s="62" t="s">
        <v>36</v>
      </c>
      <c r="H243" s="56" t="str">
        <f t="shared" si="45"/>
        <v>05.16.</v>
      </c>
      <c r="I243" s="56" t="str">
        <f t="shared" si="46"/>
        <v>05.16.01.</v>
      </c>
      <c r="J243" s="55" t="s">
        <v>507</v>
      </c>
      <c r="K243" s="62" t="s">
        <v>36</v>
      </c>
      <c r="L243" s="56" t="str">
        <f t="shared" si="36"/>
        <v>05.10.12.</v>
      </c>
      <c r="M243" s="56" t="str">
        <f t="shared" si="37"/>
        <v>05.10.12.04.</v>
      </c>
      <c r="N243" s="56" t="s">
        <v>159</v>
      </c>
      <c r="O243" s="56" t="s">
        <v>1851</v>
      </c>
      <c r="P243" s="62" t="s">
        <v>36</v>
      </c>
      <c r="Q243" s="56" t="str">
        <f t="shared" si="43"/>
        <v>05.08.01.03.</v>
      </c>
      <c r="R243" s="56" t="str">
        <f t="shared" si="44"/>
        <v>05.08.01.03.01.01.</v>
      </c>
      <c r="S243" s="56" t="s">
        <v>744</v>
      </c>
      <c r="T243" s="64">
        <v>160</v>
      </c>
    </row>
    <row r="244" spans="1:20" x14ac:dyDescent="0.2">
      <c r="A244" s="56" t="str">
        <f t="shared" si="38"/>
        <v/>
      </c>
      <c r="B244" s="56"/>
      <c r="C244" s="62" t="s">
        <v>36</v>
      </c>
      <c r="D244" s="56" t="str">
        <f t="shared" si="39"/>
        <v/>
      </c>
      <c r="E244" s="56" t="str">
        <f t="shared" si="40"/>
        <v/>
      </c>
      <c r="F244" s="56"/>
      <c r="G244" s="62" t="s">
        <v>36</v>
      </c>
      <c r="H244" s="56" t="str">
        <f t="shared" si="45"/>
        <v>05.16.</v>
      </c>
      <c r="I244" s="56" t="str">
        <f t="shared" si="46"/>
        <v>05.16.02.</v>
      </c>
      <c r="J244" s="55" t="s">
        <v>508</v>
      </c>
      <c r="K244" s="62" t="s">
        <v>36</v>
      </c>
      <c r="L244" s="56" t="str">
        <f t="shared" si="36"/>
        <v>05.10.12.</v>
      </c>
      <c r="M244" s="56" t="str">
        <f t="shared" si="37"/>
        <v>05.10.12.05.</v>
      </c>
      <c r="N244" s="56" t="s">
        <v>160</v>
      </c>
      <c r="O244" s="56" t="s">
        <v>1852</v>
      </c>
      <c r="P244" s="62" t="s">
        <v>36</v>
      </c>
      <c r="Q244" s="56" t="str">
        <f t="shared" si="43"/>
        <v>05.08.02.01.</v>
      </c>
      <c r="R244" s="56" t="str">
        <f t="shared" si="44"/>
        <v>05.08.02.01.01.01.</v>
      </c>
      <c r="S244" s="56" t="s">
        <v>745</v>
      </c>
      <c r="T244" s="64">
        <v>24</v>
      </c>
    </row>
    <row r="245" spans="1:20" x14ac:dyDescent="0.2">
      <c r="A245" s="56" t="str">
        <f t="shared" si="38"/>
        <v/>
      </c>
      <c r="B245" s="56"/>
      <c r="C245" s="62" t="s">
        <v>36</v>
      </c>
      <c r="D245" s="56" t="str">
        <f t="shared" si="39"/>
        <v/>
      </c>
      <c r="E245" s="56" t="str">
        <f t="shared" si="40"/>
        <v/>
      </c>
      <c r="F245" s="56"/>
      <c r="G245" s="62" t="s">
        <v>36</v>
      </c>
      <c r="H245" s="56" t="str">
        <f t="shared" si="45"/>
        <v>05.16.</v>
      </c>
      <c r="I245" s="56" t="str">
        <f t="shared" si="46"/>
        <v>05.16.03.</v>
      </c>
      <c r="J245" s="55" t="s">
        <v>509</v>
      </c>
      <c r="K245" s="62" t="s">
        <v>36</v>
      </c>
      <c r="L245" s="56" t="str">
        <f t="shared" si="36"/>
        <v>05.10.13.</v>
      </c>
      <c r="M245" s="56" t="str">
        <f t="shared" si="37"/>
        <v>05.10.13.01.</v>
      </c>
      <c r="N245" s="56" t="s">
        <v>161</v>
      </c>
      <c r="O245" s="56" t="s">
        <v>1853</v>
      </c>
      <c r="P245" s="62" t="s">
        <v>36</v>
      </c>
      <c r="Q245" s="56" t="str">
        <f t="shared" si="43"/>
        <v>05.08.02.02.</v>
      </c>
      <c r="R245" s="56" t="str">
        <f t="shared" si="44"/>
        <v>05.08.02.02.01.01.</v>
      </c>
      <c r="S245" s="56" t="s">
        <v>746</v>
      </c>
      <c r="T245" s="64">
        <v>40</v>
      </c>
    </row>
    <row r="246" spans="1:20" x14ac:dyDescent="0.2">
      <c r="A246" s="56" t="str">
        <f t="shared" si="38"/>
        <v/>
      </c>
      <c r="B246" s="56"/>
      <c r="C246" s="62" t="s">
        <v>36</v>
      </c>
      <c r="D246" s="56" t="str">
        <f t="shared" si="39"/>
        <v/>
      </c>
      <c r="E246" s="56" t="str">
        <f t="shared" si="40"/>
        <v/>
      </c>
      <c r="F246" s="56"/>
      <c r="G246" s="62" t="s">
        <v>36</v>
      </c>
      <c r="H246" s="56" t="str">
        <f t="shared" si="45"/>
        <v>05.16.</v>
      </c>
      <c r="I246" s="56" t="str">
        <f t="shared" si="46"/>
        <v>05.16.04.</v>
      </c>
      <c r="J246" s="55" t="s">
        <v>510</v>
      </c>
      <c r="K246" s="62" t="s">
        <v>36</v>
      </c>
      <c r="L246" s="56" t="str">
        <f t="shared" si="36"/>
        <v>05.10.13.</v>
      </c>
      <c r="M246" s="56" t="str">
        <f t="shared" si="37"/>
        <v>05.10.13.02.</v>
      </c>
      <c r="N246" s="56" t="s">
        <v>162</v>
      </c>
      <c r="O246" s="56" t="s">
        <v>1854</v>
      </c>
      <c r="P246" s="62" t="s">
        <v>36</v>
      </c>
      <c r="Q246" s="56" t="str">
        <f t="shared" si="43"/>
        <v>05.08.02.03.</v>
      </c>
      <c r="R246" s="56" t="str">
        <f t="shared" si="44"/>
        <v>05.08.02.03.01.01.</v>
      </c>
      <c r="S246" s="56" t="s">
        <v>747</v>
      </c>
      <c r="T246" s="64">
        <v>80</v>
      </c>
    </row>
    <row r="247" spans="1:20" x14ac:dyDescent="0.2">
      <c r="A247" s="56" t="str">
        <f t="shared" si="38"/>
        <v/>
      </c>
      <c r="B247" s="56"/>
      <c r="C247" s="62" t="s">
        <v>36</v>
      </c>
      <c r="D247" s="56" t="str">
        <f t="shared" si="39"/>
        <v/>
      </c>
      <c r="E247" s="56" t="str">
        <f t="shared" si="40"/>
        <v/>
      </c>
      <c r="F247" s="56"/>
      <c r="G247" s="62" t="s">
        <v>36</v>
      </c>
      <c r="H247" s="56" t="str">
        <f t="shared" si="45"/>
        <v>05.16.</v>
      </c>
      <c r="I247" s="56" t="str">
        <f t="shared" si="46"/>
        <v>05.16.05.</v>
      </c>
      <c r="J247" s="55" t="s">
        <v>511</v>
      </c>
      <c r="K247" s="62" t="s">
        <v>36</v>
      </c>
      <c r="L247" s="56" t="str">
        <f t="shared" si="36"/>
        <v>05.10.13.</v>
      </c>
      <c r="M247" s="56" t="str">
        <f t="shared" si="37"/>
        <v>05.10.13.03.</v>
      </c>
      <c r="N247" s="56" t="s">
        <v>163</v>
      </c>
      <c r="O247" s="56" t="s">
        <v>1855</v>
      </c>
      <c r="P247" s="62" t="s">
        <v>36</v>
      </c>
      <c r="Q247" s="56" t="str">
        <f t="shared" si="43"/>
        <v>05.08.03.01.</v>
      </c>
      <c r="R247" s="56" t="str">
        <f t="shared" si="44"/>
        <v>05.08.03.01.01.01.</v>
      </c>
      <c r="S247" s="56" t="s">
        <v>748</v>
      </c>
      <c r="T247" s="64">
        <v>16</v>
      </c>
    </row>
    <row r="248" spans="1:20" x14ac:dyDescent="0.2">
      <c r="A248" s="56" t="str">
        <f t="shared" si="38"/>
        <v/>
      </c>
      <c r="B248" s="56"/>
      <c r="C248" s="62" t="s">
        <v>36</v>
      </c>
      <c r="D248" s="56" t="str">
        <f t="shared" si="39"/>
        <v/>
      </c>
      <c r="E248" s="56" t="str">
        <f t="shared" si="40"/>
        <v/>
      </c>
      <c r="F248" s="56"/>
      <c r="G248" s="62" t="s">
        <v>36</v>
      </c>
      <c r="H248" s="56" t="str">
        <f t="shared" si="45"/>
        <v>05.16.</v>
      </c>
      <c r="I248" s="56" t="str">
        <f t="shared" si="46"/>
        <v>05.16.06.</v>
      </c>
      <c r="J248" s="55" t="s">
        <v>512</v>
      </c>
      <c r="K248" s="62" t="s">
        <v>36</v>
      </c>
      <c r="L248" s="56" t="str">
        <f t="shared" si="36"/>
        <v>05.10.13.</v>
      </c>
      <c r="M248" s="56" t="str">
        <f t="shared" si="37"/>
        <v>05.10.13.04.</v>
      </c>
      <c r="N248" s="56" t="s">
        <v>164</v>
      </c>
      <c r="O248" s="56" t="s">
        <v>1856</v>
      </c>
      <c r="P248" s="62" t="s">
        <v>36</v>
      </c>
      <c r="Q248" s="56" t="str">
        <f t="shared" si="43"/>
        <v>05.09.01.01.</v>
      </c>
      <c r="R248" s="56" t="str">
        <f t="shared" si="44"/>
        <v>05.09.01.01.01.01.</v>
      </c>
      <c r="S248" s="56" t="s">
        <v>749</v>
      </c>
      <c r="T248" s="64">
        <v>6</v>
      </c>
    </row>
    <row r="249" spans="1:20" x14ac:dyDescent="0.2">
      <c r="A249" s="56" t="str">
        <f t="shared" si="38"/>
        <v/>
      </c>
      <c r="B249" s="56"/>
      <c r="C249" s="62" t="s">
        <v>36</v>
      </c>
      <c r="D249" s="56" t="str">
        <f t="shared" si="39"/>
        <v/>
      </c>
      <c r="E249" s="56" t="str">
        <f t="shared" si="40"/>
        <v/>
      </c>
      <c r="F249" s="56"/>
      <c r="G249" s="62" t="s">
        <v>36</v>
      </c>
      <c r="H249" s="56" t="str">
        <f t="shared" si="45"/>
        <v>05.16.</v>
      </c>
      <c r="I249" s="56" t="str">
        <f t="shared" si="46"/>
        <v>05.16.07.</v>
      </c>
      <c r="J249" s="55" t="s">
        <v>513</v>
      </c>
      <c r="K249" s="62" t="s">
        <v>36</v>
      </c>
      <c r="L249" s="56" t="str">
        <f t="shared" si="36"/>
        <v>05.10.13.</v>
      </c>
      <c r="M249" s="56" t="str">
        <f t="shared" si="37"/>
        <v>05.10.13.05.</v>
      </c>
      <c r="N249" s="56" t="s">
        <v>165</v>
      </c>
      <c r="O249" s="56" t="s">
        <v>1857</v>
      </c>
      <c r="P249" s="62" t="s">
        <v>36</v>
      </c>
      <c r="Q249" s="56" t="str">
        <f t="shared" si="43"/>
        <v>05.09.01.02.</v>
      </c>
      <c r="R249" s="56" t="str">
        <f t="shared" si="44"/>
        <v>05.09.01.02.01.01.</v>
      </c>
      <c r="S249" s="56" t="s">
        <v>750</v>
      </c>
      <c r="T249" s="64">
        <v>10</v>
      </c>
    </row>
    <row r="250" spans="1:20" x14ac:dyDescent="0.2">
      <c r="A250" s="56" t="str">
        <f t="shared" si="38"/>
        <v/>
      </c>
      <c r="B250" s="56"/>
      <c r="C250" s="62" t="s">
        <v>36</v>
      </c>
      <c r="D250" s="56" t="str">
        <f t="shared" si="39"/>
        <v/>
      </c>
      <c r="E250" s="56" t="str">
        <f t="shared" si="40"/>
        <v/>
      </c>
      <c r="F250" s="56"/>
      <c r="G250" s="62" t="s">
        <v>36</v>
      </c>
      <c r="H250" s="56" t="str">
        <f t="shared" si="45"/>
        <v>05.16.</v>
      </c>
      <c r="I250" s="56" t="str">
        <f t="shared" si="46"/>
        <v>05.16.08.</v>
      </c>
      <c r="J250" s="55" t="s">
        <v>514</v>
      </c>
      <c r="K250" s="62" t="s">
        <v>36</v>
      </c>
      <c r="L250" s="56" t="str">
        <f t="shared" si="36"/>
        <v>05.10.14.</v>
      </c>
      <c r="M250" s="56" t="str">
        <f t="shared" si="37"/>
        <v>05.10.14.01.</v>
      </c>
      <c r="N250" s="56" t="s">
        <v>166</v>
      </c>
      <c r="O250" s="56" t="s">
        <v>755</v>
      </c>
      <c r="P250" s="62" t="s">
        <v>36</v>
      </c>
      <c r="Q250" s="56" t="str">
        <f t="shared" si="43"/>
        <v>05.09.01.03.</v>
      </c>
      <c r="R250" s="56" t="str">
        <f t="shared" si="44"/>
        <v>05.09.01.03.01.01.</v>
      </c>
      <c r="S250" s="56" t="s">
        <v>751</v>
      </c>
      <c r="T250" s="64">
        <v>18</v>
      </c>
    </row>
    <row r="251" spans="1:20" x14ac:dyDescent="0.2">
      <c r="A251" s="56" t="str">
        <f t="shared" si="38"/>
        <v/>
      </c>
      <c r="B251" s="56"/>
      <c r="C251" s="62" t="s">
        <v>36</v>
      </c>
      <c r="D251" s="56" t="str">
        <f t="shared" si="39"/>
        <v/>
      </c>
      <c r="E251" s="56" t="str">
        <f t="shared" si="40"/>
        <v/>
      </c>
      <c r="F251" s="56"/>
      <c r="G251" s="62" t="s">
        <v>36</v>
      </c>
      <c r="H251" s="56" t="str">
        <f t="shared" si="45"/>
        <v>05.16.</v>
      </c>
      <c r="I251" s="56" t="str">
        <f t="shared" si="46"/>
        <v>05.16.09.</v>
      </c>
      <c r="J251" s="55" t="s">
        <v>515</v>
      </c>
      <c r="K251" s="62" t="s">
        <v>36</v>
      </c>
      <c r="L251" s="56" t="str">
        <f t="shared" si="36"/>
        <v>05.10.15.</v>
      </c>
      <c r="M251" s="56" t="str">
        <f t="shared" si="37"/>
        <v>05.10.15.01.</v>
      </c>
      <c r="N251" s="56" t="s">
        <v>167</v>
      </c>
      <c r="O251" s="56" t="s">
        <v>757</v>
      </c>
      <c r="P251" s="62" t="s">
        <v>36</v>
      </c>
      <c r="Q251" s="56" t="str">
        <f t="shared" si="43"/>
        <v>05.09.02.01.</v>
      </c>
      <c r="R251" s="56" t="str">
        <f t="shared" si="44"/>
        <v>05.09.02.01.01.01.</v>
      </c>
      <c r="S251" s="56" t="s">
        <v>752</v>
      </c>
      <c r="T251" s="64">
        <v>3</v>
      </c>
    </row>
    <row r="252" spans="1:20" x14ac:dyDescent="0.2">
      <c r="A252" s="56" t="str">
        <f t="shared" si="38"/>
        <v/>
      </c>
      <c r="B252" s="56"/>
      <c r="C252" s="62" t="s">
        <v>36</v>
      </c>
      <c r="D252" s="56" t="str">
        <f t="shared" si="39"/>
        <v/>
      </c>
      <c r="E252" s="56" t="str">
        <f t="shared" si="40"/>
        <v/>
      </c>
      <c r="F252" s="56"/>
      <c r="G252" s="62" t="s">
        <v>36</v>
      </c>
      <c r="H252" s="56" t="str">
        <f t="shared" si="45"/>
        <v>05.16.</v>
      </c>
      <c r="I252" s="56" t="str">
        <f t="shared" si="46"/>
        <v>05.16.10.</v>
      </c>
      <c r="J252" s="55" t="s">
        <v>516</v>
      </c>
      <c r="K252" s="62" t="s">
        <v>36</v>
      </c>
      <c r="L252" s="56" t="str">
        <f t="shared" si="36"/>
        <v>05.10.15.</v>
      </c>
      <c r="M252" s="56" t="str">
        <f t="shared" si="37"/>
        <v>05.10.15.02.</v>
      </c>
      <c r="N252" s="56" t="s">
        <v>168</v>
      </c>
      <c r="O252" s="56" t="s">
        <v>1178</v>
      </c>
      <c r="P252" s="62" t="s">
        <v>36</v>
      </c>
      <c r="Q252" s="56" t="str">
        <f t="shared" si="43"/>
        <v>05.09.02.02.</v>
      </c>
      <c r="R252" s="56" t="str">
        <f t="shared" si="44"/>
        <v>05.09.02.02.01.01.</v>
      </c>
      <c r="S252" s="56" t="s">
        <v>753</v>
      </c>
      <c r="T252" s="64">
        <v>5</v>
      </c>
    </row>
    <row r="253" spans="1:20" x14ac:dyDescent="0.2">
      <c r="A253" s="56" t="str">
        <f t="shared" si="38"/>
        <v/>
      </c>
      <c r="B253" s="56"/>
      <c r="C253" s="62" t="s">
        <v>36</v>
      </c>
      <c r="D253" s="56" t="str">
        <f t="shared" si="39"/>
        <v/>
      </c>
      <c r="E253" s="56" t="str">
        <f t="shared" si="40"/>
        <v/>
      </c>
      <c r="F253" s="56"/>
      <c r="G253" s="62" t="s">
        <v>36</v>
      </c>
      <c r="H253" s="56" t="str">
        <f t="shared" si="45"/>
        <v>05.16.</v>
      </c>
      <c r="I253" s="56" t="str">
        <f t="shared" si="46"/>
        <v>05.16.11.</v>
      </c>
      <c r="J253" s="55" t="s">
        <v>517</v>
      </c>
      <c r="K253" s="62" t="s">
        <v>36</v>
      </c>
      <c r="L253" s="56" t="str">
        <f t="shared" si="36"/>
        <v>05.10.15.</v>
      </c>
      <c r="M253" s="56" t="str">
        <f t="shared" si="37"/>
        <v>05.10.15.03.</v>
      </c>
      <c r="N253" s="56" t="s">
        <v>169</v>
      </c>
      <c r="O253" s="56" t="s">
        <v>1179</v>
      </c>
      <c r="P253" s="62" t="s">
        <v>36</v>
      </c>
      <c r="Q253" s="56" t="str">
        <f t="shared" si="43"/>
        <v>05.09.02.03.</v>
      </c>
      <c r="R253" s="56" t="str">
        <f t="shared" si="44"/>
        <v>05.09.02.03.01.01.</v>
      </c>
      <c r="S253" s="56" t="s">
        <v>754</v>
      </c>
      <c r="T253" s="64">
        <v>9</v>
      </c>
    </row>
    <row r="254" spans="1:20" x14ac:dyDescent="0.2">
      <c r="A254" s="56" t="str">
        <f t="shared" si="38"/>
        <v/>
      </c>
      <c r="B254" s="56"/>
      <c r="C254" s="62" t="s">
        <v>36</v>
      </c>
      <c r="D254" s="56" t="str">
        <f t="shared" si="39"/>
        <v/>
      </c>
      <c r="E254" s="56" t="str">
        <f t="shared" si="40"/>
        <v/>
      </c>
      <c r="F254" s="56"/>
      <c r="G254" s="62" t="s">
        <v>36</v>
      </c>
      <c r="H254" s="56" t="str">
        <f t="shared" si="45"/>
        <v>05.16.</v>
      </c>
      <c r="I254" s="56" t="str">
        <f t="shared" si="46"/>
        <v>05.16.12.</v>
      </c>
      <c r="J254" s="55" t="s">
        <v>518</v>
      </c>
      <c r="K254" s="62" t="s">
        <v>36</v>
      </c>
      <c r="L254" s="56" t="str">
        <f t="shared" si="36"/>
        <v>05.10.15.</v>
      </c>
      <c r="M254" s="56" t="str">
        <f t="shared" si="37"/>
        <v>05.10.15.04.</v>
      </c>
      <c r="N254" s="56" t="s">
        <v>170</v>
      </c>
      <c r="O254" s="56" t="s">
        <v>1180</v>
      </c>
      <c r="P254" s="62" t="s">
        <v>36</v>
      </c>
      <c r="Q254" s="56" t="str">
        <f t="shared" si="43"/>
        <v>05.09.03.01.</v>
      </c>
      <c r="R254" s="56" t="str">
        <f t="shared" si="44"/>
        <v>05.09.03.01.01.01.</v>
      </c>
      <c r="S254" s="56" t="s">
        <v>756</v>
      </c>
      <c r="T254" s="64">
        <v>8</v>
      </c>
    </row>
    <row r="255" spans="1:20" x14ac:dyDescent="0.2">
      <c r="A255" s="56" t="str">
        <f t="shared" si="38"/>
        <v/>
      </c>
      <c r="B255" s="56"/>
      <c r="C255" s="62" t="s">
        <v>36</v>
      </c>
      <c r="D255" s="56" t="str">
        <f t="shared" si="39"/>
        <v/>
      </c>
      <c r="E255" s="56" t="str">
        <f t="shared" si="40"/>
        <v/>
      </c>
      <c r="F255" s="56"/>
      <c r="G255" s="62" t="s">
        <v>36</v>
      </c>
      <c r="H255" s="56" t="str">
        <f t="shared" si="45"/>
        <v>05.16.</v>
      </c>
      <c r="I255" s="56" t="str">
        <f t="shared" si="46"/>
        <v>05.16.13.</v>
      </c>
      <c r="J255" s="55" t="s">
        <v>519</v>
      </c>
      <c r="K255" s="62" t="s">
        <v>36</v>
      </c>
      <c r="L255" s="56" t="str">
        <f t="shared" si="36"/>
        <v>05.10.15.</v>
      </c>
      <c r="M255" s="56" t="str">
        <f t="shared" si="37"/>
        <v>05.10.15.05.</v>
      </c>
      <c r="N255" s="56" t="s">
        <v>171</v>
      </c>
      <c r="O255" s="56" t="s">
        <v>1181</v>
      </c>
      <c r="P255" s="62" t="s">
        <v>36</v>
      </c>
      <c r="Q255" s="56" t="str">
        <f t="shared" si="43"/>
        <v>05.09.03.02.</v>
      </c>
      <c r="R255" s="56" t="str">
        <f t="shared" si="44"/>
        <v>05.09.03.02.01.01.</v>
      </c>
      <c r="S255" s="56" t="s">
        <v>758</v>
      </c>
      <c r="T255" s="64">
        <v>16</v>
      </c>
    </row>
    <row r="256" spans="1:20" x14ac:dyDescent="0.2">
      <c r="A256" s="56" t="str">
        <f t="shared" si="38"/>
        <v/>
      </c>
      <c r="B256" s="56"/>
      <c r="C256" s="62" t="s">
        <v>36</v>
      </c>
      <c r="D256" s="56" t="str">
        <f t="shared" si="39"/>
        <v/>
      </c>
      <c r="E256" s="56" t="str">
        <f t="shared" si="40"/>
        <v/>
      </c>
      <c r="F256" s="56"/>
      <c r="G256" s="62" t="s">
        <v>36</v>
      </c>
      <c r="H256" s="56" t="str">
        <f t="shared" si="45"/>
        <v>05.16.</v>
      </c>
      <c r="I256" s="56" t="str">
        <f t="shared" si="46"/>
        <v>05.16.14.</v>
      </c>
      <c r="J256" s="55" t="s">
        <v>520</v>
      </c>
      <c r="K256" s="62" t="s">
        <v>36</v>
      </c>
      <c r="L256" s="56" t="str">
        <f t="shared" si="36"/>
        <v>05.10.16.</v>
      </c>
      <c r="M256" s="56" t="str">
        <f t="shared" si="37"/>
        <v>05.10.16.01.</v>
      </c>
      <c r="N256" s="56" t="s">
        <v>172</v>
      </c>
      <c r="O256" s="56" t="s">
        <v>763</v>
      </c>
      <c r="P256" s="62" t="s">
        <v>36</v>
      </c>
      <c r="Q256" s="56" t="str">
        <f t="shared" si="43"/>
        <v>05.09.03.03.</v>
      </c>
      <c r="R256" s="56" t="str">
        <f t="shared" si="44"/>
        <v>05.09.03.03.01.01.</v>
      </c>
      <c r="S256" s="56" t="s">
        <v>759</v>
      </c>
      <c r="T256" s="64">
        <v>24</v>
      </c>
    </row>
    <row r="257" spans="1:20" x14ac:dyDescent="0.2">
      <c r="A257" s="56" t="str">
        <f t="shared" si="38"/>
        <v/>
      </c>
      <c r="B257" s="56"/>
      <c r="C257" s="62" t="s">
        <v>36</v>
      </c>
      <c r="D257" s="56" t="str">
        <f t="shared" si="39"/>
        <v/>
      </c>
      <c r="E257" s="56" t="str">
        <f t="shared" si="40"/>
        <v/>
      </c>
      <c r="F257" s="56"/>
      <c r="G257" s="62" t="s">
        <v>36</v>
      </c>
      <c r="H257" s="56" t="str">
        <f t="shared" si="45"/>
        <v>05.16.</v>
      </c>
      <c r="I257" s="56" t="str">
        <f t="shared" si="46"/>
        <v>05.16.15.</v>
      </c>
      <c r="J257" s="55" t="s">
        <v>521</v>
      </c>
      <c r="K257" s="62" t="s">
        <v>36</v>
      </c>
      <c r="L257" s="56" t="str">
        <f t="shared" si="36"/>
        <v>05.10.16.</v>
      </c>
      <c r="M257" s="56" t="str">
        <f t="shared" si="37"/>
        <v>05.10.16.02.</v>
      </c>
      <c r="N257" s="56" t="s">
        <v>173</v>
      </c>
      <c r="O257" s="56" t="s">
        <v>1182</v>
      </c>
      <c r="P257" s="62" t="s">
        <v>36</v>
      </c>
      <c r="Q257" s="56" t="str">
        <f t="shared" si="43"/>
        <v>05.09.04.01.</v>
      </c>
      <c r="R257" s="56" t="str">
        <f t="shared" si="44"/>
        <v>05.09.04.01.01.01.</v>
      </c>
      <c r="S257" s="56" t="s">
        <v>760</v>
      </c>
      <c r="T257" s="64">
        <v>4</v>
      </c>
    </row>
    <row r="258" spans="1:20" x14ac:dyDescent="0.2">
      <c r="A258" s="56" t="str">
        <f t="shared" si="38"/>
        <v/>
      </c>
      <c r="B258" s="56"/>
      <c r="C258" s="62" t="s">
        <v>36</v>
      </c>
      <c r="D258" s="56" t="str">
        <f t="shared" si="39"/>
        <v/>
      </c>
      <c r="E258" s="56" t="str">
        <f t="shared" si="40"/>
        <v/>
      </c>
      <c r="F258" s="56"/>
      <c r="G258" s="62" t="s">
        <v>36</v>
      </c>
      <c r="H258" s="56" t="str">
        <f t="shared" si="45"/>
        <v>05.16.</v>
      </c>
      <c r="I258" s="56" t="str">
        <f t="shared" si="46"/>
        <v>05.16.16.</v>
      </c>
      <c r="J258" s="55" t="s">
        <v>522</v>
      </c>
      <c r="K258" s="62" t="s">
        <v>36</v>
      </c>
      <c r="L258" s="56" t="str">
        <f t="shared" si="36"/>
        <v>05.10.16.</v>
      </c>
      <c r="M258" s="56" t="str">
        <f t="shared" si="37"/>
        <v>05.10.16.03.</v>
      </c>
      <c r="N258" s="56" t="s">
        <v>174</v>
      </c>
      <c r="O258" s="56" t="s">
        <v>1183</v>
      </c>
      <c r="P258" s="62" t="s">
        <v>36</v>
      </c>
      <c r="Q258" s="56" t="str">
        <f t="shared" si="43"/>
        <v>05.09.04.02.</v>
      </c>
      <c r="R258" s="56" t="str">
        <f t="shared" si="44"/>
        <v>05.09.04.02.01.01.</v>
      </c>
      <c r="S258" s="56" t="s">
        <v>761</v>
      </c>
      <c r="T258" s="64">
        <v>8</v>
      </c>
    </row>
    <row r="259" spans="1:20" x14ac:dyDescent="0.2">
      <c r="A259" s="56" t="str">
        <f t="shared" ref="A259:A322" si="47">IF(NOT(ISBLANK($B259)),LEFT($B259,3),"")</f>
        <v/>
      </c>
      <c r="B259" s="56"/>
      <c r="C259" s="62" t="s">
        <v>36</v>
      </c>
      <c r="D259" s="56" t="str">
        <f t="shared" si="39"/>
        <v/>
      </c>
      <c r="E259" s="56" t="str">
        <f t="shared" si="40"/>
        <v/>
      </c>
      <c r="F259" s="56"/>
      <c r="G259" s="62" t="s">
        <v>36</v>
      </c>
      <c r="H259" s="56" t="str">
        <f t="shared" si="45"/>
        <v>05.16.</v>
      </c>
      <c r="I259" s="56" t="str">
        <f t="shared" si="46"/>
        <v>05.16.17.</v>
      </c>
      <c r="J259" s="55" t="s">
        <v>523</v>
      </c>
      <c r="K259" s="62" t="s">
        <v>36</v>
      </c>
      <c r="L259" s="56" t="str">
        <f t="shared" si="36"/>
        <v>05.10.16.</v>
      </c>
      <c r="M259" s="56" t="str">
        <f t="shared" si="37"/>
        <v>05.10.16.04.</v>
      </c>
      <c r="N259" s="56" t="s">
        <v>175</v>
      </c>
      <c r="O259" s="56" t="s">
        <v>1184</v>
      </c>
      <c r="P259" s="62" t="s">
        <v>36</v>
      </c>
      <c r="Q259" s="56" t="str">
        <f t="shared" si="43"/>
        <v>05.09.04.03.</v>
      </c>
      <c r="R259" s="56" t="str">
        <f t="shared" si="44"/>
        <v>05.09.04.03.01.01.</v>
      </c>
      <c r="S259" s="56" t="s">
        <v>762</v>
      </c>
      <c r="T259" s="64">
        <v>12</v>
      </c>
    </row>
    <row r="260" spans="1:20" x14ac:dyDescent="0.2">
      <c r="A260" s="56" t="str">
        <f t="shared" si="47"/>
        <v/>
      </c>
      <c r="B260" s="56"/>
      <c r="C260" s="62" t="s">
        <v>36</v>
      </c>
      <c r="D260" s="56" t="str">
        <f t="shared" si="39"/>
        <v/>
      </c>
      <c r="E260" s="56" t="str">
        <f t="shared" si="40"/>
        <v/>
      </c>
      <c r="F260" s="56"/>
      <c r="G260" s="62" t="s">
        <v>36</v>
      </c>
      <c r="H260" s="56" t="str">
        <f t="shared" si="45"/>
        <v>05.16.</v>
      </c>
      <c r="I260" s="56" t="str">
        <f t="shared" si="46"/>
        <v>05.16.18.</v>
      </c>
      <c r="J260" s="55" t="s">
        <v>524</v>
      </c>
      <c r="K260" s="62" t="s">
        <v>36</v>
      </c>
      <c r="L260" s="56" t="str">
        <f t="shared" si="36"/>
        <v>05.10.16.</v>
      </c>
      <c r="M260" s="56" t="str">
        <f t="shared" si="37"/>
        <v>05.10.16.05.</v>
      </c>
      <c r="N260" s="56" t="s">
        <v>176</v>
      </c>
      <c r="O260" s="56" t="s">
        <v>1185</v>
      </c>
      <c r="P260" s="62" t="s">
        <v>36</v>
      </c>
      <c r="Q260" s="56" t="str">
        <f t="shared" si="43"/>
        <v>05.09.05.01.</v>
      </c>
      <c r="R260" s="56" t="str">
        <f>IF(NOT(ISBLANK($S260)),LEFT($S260,18),"")</f>
        <v>05.09.05.01.01.01.</v>
      </c>
      <c r="S260" s="56" t="s">
        <v>764</v>
      </c>
      <c r="T260" s="64">
        <v>0.3</v>
      </c>
    </row>
    <row r="261" spans="1:20" x14ac:dyDescent="0.2">
      <c r="A261" s="56" t="str">
        <f t="shared" si="47"/>
        <v/>
      </c>
      <c r="B261" s="56"/>
      <c r="C261" s="62" t="s">
        <v>36</v>
      </c>
      <c r="D261" s="56" t="str">
        <f t="shared" si="39"/>
        <v/>
      </c>
      <c r="E261" s="56" t="str">
        <f t="shared" si="40"/>
        <v/>
      </c>
      <c r="F261" s="56"/>
      <c r="G261" s="62" t="s">
        <v>36</v>
      </c>
      <c r="H261" s="56" t="str">
        <f t="shared" si="45"/>
        <v>05.16.</v>
      </c>
      <c r="I261" s="56" t="str">
        <f t="shared" si="46"/>
        <v>05.16.19.</v>
      </c>
      <c r="J261" s="55" t="s">
        <v>525</v>
      </c>
      <c r="K261" s="62" t="s">
        <v>36</v>
      </c>
      <c r="L261" s="56" t="str">
        <f t="shared" si="36"/>
        <v>05.10.17.</v>
      </c>
      <c r="M261" s="56" t="str">
        <f t="shared" si="37"/>
        <v>05.10.17.01.</v>
      </c>
      <c r="N261" s="56" t="s">
        <v>177</v>
      </c>
      <c r="O261" s="56" t="s">
        <v>768</v>
      </c>
      <c r="P261" s="62" t="s">
        <v>36</v>
      </c>
      <c r="Q261" s="56" t="str">
        <f t="shared" si="43"/>
        <v>05.09.06.01.</v>
      </c>
      <c r="R261" s="56" t="str">
        <f>IF(NOT(ISBLANK($S261)),LEFT($S261,18),"")</f>
        <v>05.09.06.01.01.01.</v>
      </c>
      <c r="S261" s="56" t="s">
        <v>765</v>
      </c>
      <c r="T261" s="64">
        <v>6</v>
      </c>
    </row>
    <row r="262" spans="1:20" x14ac:dyDescent="0.2">
      <c r="A262" s="56" t="str">
        <f t="shared" si="47"/>
        <v/>
      </c>
      <c r="B262" s="56"/>
      <c r="C262" s="62" t="s">
        <v>36</v>
      </c>
      <c r="D262" s="56" t="str">
        <f t="shared" si="39"/>
        <v/>
      </c>
      <c r="E262" s="56" t="str">
        <f t="shared" si="40"/>
        <v/>
      </c>
      <c r="F262" s="56"/>
      <c r="G262" s="62" t="s">
        <v>36</v>
      </c>
      <c r="H262" s="56" t="str">
        <f t="shared" si="45"/>
        <v>05.16.</v>
      </c>
      <c r="I262" s="56" t="str">
        <f t="shared" si="46"/>
        <v>05.16.20.</v>
      </c>
      <c r="J262" s="55" t="s">
        <v>526</v>
      </c>
      <c r="K262" s="62" t="s">
        <v>36</v>
      </c>
      <c r="L262" s="56" t="str">
        <f t="shared" si="36"/>
        <v>05.10.18.</v>
      </c>
      <c r="M262" s="56" t="str">
        <f t="shared" si="37"/>
        <v>05.10.18.01.</v>
      </c>
      <c r="N262" s="56" t="s">
        <v>1507</v>
      </c>
      <c r="O262" s="56" t="s">
        <v>1506</v>
      </c>
      <c r="P262" s="62" t="s">
        <v>36</v>
      </c>
      <c r="Q262" s="56" t="str">
        <f t="shared" si="43"/>
        <v>05.09.06.02.</v>
      </c>
      <c r="R262" s="56" t="str">
        <f t="shared" ref="R262:R276" si="48">IF(NOT(ISBLANK($S262)),LEFT($S262,18),"")</f>
        <v>05.09.06.02.01.01.</v>
      </c>
      <c r="S262" s="56" t="s">
        <v>766</v>
      </c>
      <c r="T262" s="64">
        <v>8</v>
      </c>
    </row>
    <row r="263" spans="1:20" x14ac:dyDescent="0.2">
      <c r="A263" s="56" t="str">
        <f t="shared" si="47"/>
        <v/>
      </c>
      <c r="B263" s="56"/>
      <c r="C263" s="62" t="s">
        <v>36</v>
      </c>
      <c r="D263" s="56" t="str">
        <f t="shared" si="39"/>
        <v/>
      </c>
      <c r="E263" s="56" t="str">
        <f t="shared" si="40"/>
        <v/>
      </c>
      <c r="F263" s="56"/>
      <c r="G263" s="62" t="s">
        <v>36</v>
      </c>
      <c r="H263" s="56" t="str">
        <f t="shared" si="45"/>
        <v>05.16.</v>
      </c>
      <c r="I263" s="56" t="str">
        <f t="shared" si="46"/>
        <v>05.16.21.</v>
      </c>
      <c r="J263" s="55" t="s">
        <v>527</v>
      </c>
      <c r="K263" s="62" t="s">
        <v>36</v>
      </c>
      <c r="L263" s="56" t="str">
        <f t="shared" ref="L263:L307" si="49">IF(NOT(ISBLANK($N263)),LEFT($N263,9),"")</f>
        <v>05.10.19.</v>
      </c>
      <c r="M263" s="56" t="str">
        <f t="shared" ref="M263:M307" si="50">IF(NOT(ISBLANK($N263)),LEFT($N263,12),"")</f>
        <v>05.10.19.01.</v>
      </c>
      <c r="N263" s="56" t="s">
        <v>1510</v>
      </c>
      <c r="O263" s="56" t="s">
        <v>1512</v>
      </c>
      <c r="P263" s="62" t="s">
        <v>36</v>
      </c>
      <c r="Q263" s="56" t="str">
        <f t="shared" si="43"/>
        <v>05.10.01.01.</v>
      </c>
      <c r="R263" s="56" t="str">
        <f t="shared" si="48"/>
        <v>05.10.01.01.01.01.</v>
      </c>
      <c r="S263" s="56" t="s">
        <v>767</v>
      </c>
      <c r="T263" s="64">
        <v>10</v>
      </c>
    </row>
    <row r="264" spans="1:20" x14ac:dyDescent="0.2">
      <c r="A264" s="56" t="str">
        <f t="shared" si="47"/>
        <v/>
      </c>
      <c r="B264" s="56"/>
      <c r="C264" s="62" t="s">
        <v>36</v>
      </c>
      <c r="D264" s="56" t="str">
        <f t="shared" si="39"/>
        <v/>
      </c>
      <c r="E264" s="56" t="str">
        <f t="shared" si="40"/>
        <v/>
      </c>
      <c r="F264" s="56"/>
      <c r="G264" s="62" t="s">
        <v>36</v>
      </c>
      <c r="H264" s="56" t="str">
        <f t="shared" si="45"/>
        <v>05.16.</v>
      </c>
      <c r="I264" s="56" t="str">
        <f t="shared" si="46"/>
        <v>05.16.22.</v>
      </c>
      <c r="J264" s="55" t="s">
        <v>528</v>
      </c>
      <c r="K264" s="62" t="s">
        <v>36</v>
      </c>
      <c r="L264" s="56" t="str">
        <f t="shared" si="49"/>
        <v>05.10.20.</v>
      </c>
      <c r="M264" s="56" t="str">
        <f t="shared" si="50"/>
        <v>05.10.20.01.</v>
      </c>
      <c r="N264" s="56" t="s">
        <v>1511</v>
      </c>
      <c r="O264" s="56" t="s">
        <v>1513</v>
      </c>
      <c r="P264" s="62" t="s">
        <v>36</v>
      </c>
      <c r="Q264" s="56" t="str">
        <f t="shared" si="43"/>
        <v>05.10.02.01.</v>
      </c>
      <c r="R264" s="56" t="str">
        <f t="shared" si="48"/>
        <v>05.10.02.01.01.01.</v>
      </c>
      <c r="S264" s="56" t="s">
        <v>769</v>
      </c>
      <c r="T264" s="64">
        <v>5</v>
      </c>
    </row>
    <row r="265" spans="1:20" x14ac:dyDescent="0.2">
      <c r="A265" s="56" t="str">
        <f t="shared" si="47"/>
        <v/>
      </c>
      <c r="B265" s="56"/>
      <c r="C265" s="62" t="s">
        <v>36</v>
      </c>
      <c r="D265" s="56" t="str">
        <f t="shared" si="39"/>
        <v/>
      </c>
      <c r="E265" s="56" t="str">
        <f t="shared" si="40"/>
        <v/>
      </c>
      <c r="F265" s="56"/>
      <c r="G265" s="62" t="s">
        <v>36</v>
      </c>
      <c r="H265" s="56" t="str">
        <f t="shared" si="45"/>
        <v>05.17.</v>
      </c>
      <c r="I265" s="56" t="str">
        <f t="shared" si="46"/>
        <v>05.17.01.</v>
      </c>
      <c r="J265" s="55" t="s">
        <v>529</v>
      </c>
      <c r="K265" s="62" t="s">
        <v>36</v>
      </c>
      <c r="L265" s="56" t="str">
        <f t="shared" si="49"/>
        <v>05.10.21.</v>
      </c>
      <c r="M265" s="56" t="str">
        <f t="shared" si="50"/>
        <v>05.10.21.01.</v>
      </c>
      <c r="N265" s="56" t="s">
        <v>1948</v>
      </c>
      <c r="O265" s="56" t="s">
        <v>1947</v>
      </c>
      <c r="P265" s="62" t="s">
        <v>36</v>
      </c>
      <c r="Q265" s="56" t="str">
        <f t="shared" si="43"/>
        <v>05.10.03.01.</v>
      </c>
      <c r="R265" s="56" t="str">
        <f t="shared" si="48"/>
        <v>05.10.03.01.01.01.</v>
      </c>
      <c r="S265" s="56" t="s">
        <v>771</v>
      </c>
      <c r="T265" s="64">
        <v>8</v>
      </c>
    </row>
    <row r="266" spans="1:20" x14ac:dyDescent="0.2">
      <c r="A266" s="56" t="str">
        <f t="shared" si="47"/>
        <v/>
      </c>
      <c r="B266" s="56"/>
      <c r="C266" s="62" t="s">
        <v>36</v>
      </c>
      <c r="D266" s="56" t="str">
        <f t="shared" si="39"/>
        <v/>
      </c>
      <c r="E266" s="56" t="str">
        <f t="shared" si="40"/>
        <v/>
      </c>
      <c r="F266" s="56"/>
      <c r="G266" s="62" t="s">
        <v>36</v>
      </c>
      <c r="H266" s="56" t="str">
        <f t="shared" si="45"/>
        <v>05.17.</v>
      </c>
      <c r="I266" s="56" t="str">
        <f t="shared" si="46"/>
        <v>05.17.02.</v>
      </c>
      <c r="J266" s="55" t="s">
        <v>530</v>
      </c>
      <c r="K266" s="62" t="s">
        <v>36</v>
      </c>
      <c r="L266" s="56" t="str">
        <f t="shared" si="49"/>
        <v>05.11.01.</v>
      </c>
      <c r="M266" s="56" t="str">
        <f t="shared" si="50"/>
        <v>05.11.01.01.</v>
      </c>
      <c r="N266" s="56" t="s">
        <v>178</v>
      </c>
      <c r="O266" s="56" t="s">
        <v>770</v>
      </c>
      <c r="P266" s="62" t="s">
        <v>36</v>
      </c>
      <c r="Q266" s="56" t="str">
        <f t="shared" si="43"/>
        <v>05.10.03.02.</v>
      </c>
      <c r="R266" s="56" t="str">
        <f t="shared" si="48"/>
        <v>05.10.03.02.01.01.</v>
      </c>
      <c r="S266" s="56" t="s">
        <v>773</v>
      </c>
      <c r="T266" s="64">
        <v>16</v>
      </c>
    </row>
    <row r="267" spans="1:20" x14ac:dyDescent="0.2">
      <c r="A267" s="56" t="str">
        <f t="shared" si="47"/>
        <v/>
      </c>
      <c r="B267" s="56"/>
      <c r="C267" s="62" t="s">
        <v>36</v>
      </c>
      <c r="D267" s="56" t="str">
        <f t="shared" si="39"/>
        <v/>
      </c>
      <c r="E267" s="56" t="str">
        <f t="shared" si="40"/>
        <v/>
      </c>
      <c r="F267" s="56"/>
      <c r="G267" s="62" t="s">
        <v>36</v>
      </c>
      <c r="H267" s="56" t="str">
        <f t="shared" si="45"/>
        <v>05.17.</v>
      </c>
      <c r="I267" s="56" t="str">
        <f t="shared" si="46"/>
        <v>05.17.03.</v>
      </c>
      <c r="J267" s="55" t="s">
        <v>531</v>
      </c>
      <c r="K267" s="62" t="s">
        <v>36</v>
      </c>
      <c r="L267" s="56" t="str">
        <f t="shared" si="49"/>
        <v>05.11.01.</v>
      </c>
      <c r="M267" s="56" t="str">
        <f t="shared" si="50"/>
        <v>05.11.01.02.</v>
      </c>
      <c r="N267" s="56" t="s">
        <v>179</v>
      </c>
      <c r="O267" s="56" t="s">
        <v>772</v>
      </c>
      <c r="P267" s="62" t="s">
        <v>36</v>
      </c>
      <c r="Q267" s="56" t="str">
        <f t="shared" si="43"/>
        <v>05.10.03.03.</v>
      </c>
      <c r="R267" s="56" t="str">
        <f t="shared" si="48"/>
        <v>05.10.03.03.01.01.</v>
      </c>
      <c r="S267" s="56" t="s">
        <v>775</v>
      </c>
      <c r="T267" s="64">
        <v>24</v>
      </c>
    </row>
    <row r="268" spans="1:20" x14ac:dyDescent="0.2">
      <c r="A268" s="56" t="str">
        <f t="shared" si="47"/>
        <v/>
      </c>
      <c r="B268" s="56"/>
      <c r="C268" s="62" t="s">
        <v>36</v>
      </c>
      <c r="D268" s="56" t="str">
        <f t="shared" si="39"/>
        <v/>
      </c>
      <c r="E268" s="56" t="str">
        <f t="shared" si="40"/>
        <v/>
      </c>
      <c r="F268" s="56"/>
      <c r="G268" s="62" t="s">
        <v>36</v>
      </c>
      <c r="H268" s="56" t="str">
        <f t="shared" si="45"/>
        <v>05.17.</v>
      </c>
      <c r="I268" s="56" t="str">
        <f t="shared" si="46"/>
        <v>05.17.04.</v>
      </c>
      <c r="J268" s="55" t="s">
        <v>532</v>
      </c>
      <c r="K268" s="62" t="s">
        <v>36</v>
      </c>
      <c r="L268" s="56" t="str">
        <f t="shared" si="49"/>
        <v>05.11.01.</v>
      </c>
      <c r="M268" s="56" t="str">
        <f t="shared" si="50"/>
        <v>05.11.01.03.</v>
      </c>
      <c r="N268" s="56" t="s">
        <v>180</v>
      </c>
      <c r="O268" s="56" t="s">
        <v>774</v>
      </c>
      <c r="P268" s="62" t="s">
        <v>36</v>
      </c>
      <c r="Q268" s="56" t="str">
        <f t="shared" si="43"/>
        <v>05.10.04.01.</v>
      </c>
      <c r="R268" s="56" t="str">
        <f t="shared" si="48"/>
        <v>05.10.04.01.01.01.</v>
      </c>
      <c r="S268" s="56" t="s">
        <v>777</v>
      </c>
      <c r="T268" s="64">
        <v>4</v>
      </c>
    </row>
    <row r="269" spans="1:20" x14ac:dyDescent="0.2">
      <c r="A269" s="56" t="str">
        <f t="shared" si="47"/>
        <v/>
      </c>
      <c r="B269" s="56"/>
      <c r="C269" s="62" t="s">
        <v>36</v>
      </c>
      <c r="D269" s="56" t="str">
        <f t="shared" si="39"/>
        <v/>
      </c>
      <c r="E269" s="56" t="str">
        <f t="shared" si="40"/>
        <v/>
      </c>
      <c r="F269" s="56"/>
      <c r="G269" s="62" t="s">
        <v>36</v>
      </c>
      <c r="H269" s="56" t="str">
        <f t="shared" si="45"/>
        <v>05.17.</v>
      </c>
      <c r="I269" s="56" t="str">
        <f t="shared" si="46"/>
        <v>05.17.05.</v>
      </c>
      <c r="J269" s="55" t="s">
        <v>533</v>
      </c>
      <c r="K269" s="62" t="s">
        <v>36</v>
      </c>
      <c r="L269" s="56" t="str">
        <f t="shared" si="49"/>
        <v>05.11.02.</v>
      </c>
      <c r="M269" s="56" t="str">
        <f t="shared" si="50"/>
        <v>05.11.02.01.</v>
      </c>
      <c r="N269" s="56" t="s">
        <v>181</v>
      </c>
      <c r="O269" s="56" t="s">
        <v>776</v>
      </c>
      <c r="P269" s="62" t="s">
        <v>36</v>
      </c>
      <c r="Q269" s="56" t="str">
        <f t="shared" si="43"/>
        <v>05.10.04.02.</v>
      </c>
      <c r="R269" s="56" t="str">
        <f t="shared" si="48"/>
        <v>05.10.04.02.01.01.</v>
      </c>
      <c r="S269" s="56" t="s">
        <v>779</v>
      </c>
      <c r="T269" s="64">
        <v>8</v>
      </c>
    </row>
    <row r="270" spans="1:20" x14ac:dyDescent="0.2">
      <c r="A270" s="56" t="str">
        <f t="shared" si="47"/>
        <v/>
      </c>
      <c r="B270" s="56"/>
      <c r="C270" s="62" t="s">
        <v>36</v>
      </c>
      <c r="D270" s="56" t="str">
        <f t="shared" si="39"/>
        <v/>
      </c>
      <c r="E270" s="56" t="str">
        <f t="shared" si="40"/>
        <v/>
      </c>
      <c r="F270" s="56"/>
      <c r="G270" s="62" t="s">
        <v>36</v>
      </c>
      <c r="H270" s="56" t="str">
        <f t="shared" si="45"/>
        <v>05.17.</v>
      </c>
      <c r="I270" s="56" t="str">
        <f t="shared" si="46"/>
        <v>05.17.06.</v>
      </c>
      <c r="J270" s="55" t="s">
        <v>1203</v>
      </c>
      <c r="K270" s="62" t="s">
        <v>36</v>
      </c>
      <c r="L270" s="56" t="str">
        <f t="shared" si="49"/>
        <v>05.11.02.</v>
      </c>
      <c r="M270" s="56" t="str">
        <f t="shared" si="50"/>
        <v>05.11.02.02.</v>
      </c>
      <c r="N270" s="56" t="s">
        <v>182</v>
      </c>
      <c r="O270" s="56" t="s">
        <v>778</v>
      </c>
      <c r="P270" s="62" t="s">
        <v>36</v>
      </c>
      <c r="Q270" s="56" t="str">
        <f t="shared" si="43"/>
        <v>05.10.04.03.</v>
      </c>
      <c r="R270" s="56" t="str">
        <f t="shared" si="48"/>
        <v>05.10.04.03.01.01.</v>
      </c>
      <c r="S270" s="56" t="s">
        <v>781</v>
      </c>
      <c r="T270" s="64">
        <v>12</v>
      </c>
    </row>
    <row r="271" spans="1:20" x14ac:dyDescent="0.2">
      <c r="A271" s="56" t="str">
        <f t="shared" si="47"/>
        <v/>
      </c>
      <c r="B271" s="56"/>
      <c r="C271" s="62" t="s">
        <v>36</v>
      </c>
      <c r="D271" s="56" t="str">
        <f t="shared" si="39"/>
        <v/>
      </c>
      <c r="E271" s="56" t="str">
        <f t="shared" si="40"/>
        <v/>
      </c>
      <c r="F271" s="56"/>
      <c r="G271" s="62" t="s">
        <v>36</v>
      </c>
      <c r="H271" s="56" t="str">
        <f t="shared" si="45"/>
        <v>05.17.</v>
      </c>
      <c r="I271" s="56" t="str">
        <f t="shared" si="46"/>
        <v>05.17.07.</v>
      </c>
      <c r="J271" s="55" t="s">
        <v>1204</v>
      </c>
      <c r="K271" s="62" t="s">
        <v>36</v>
      </c>
      <c r="L271" s="56" t="str">
        <f t="shared" si="49"/>
        <v>05.11.03.</v>
      </c>
      <c r="M271" s="56" t="str">
        <f t="shared" si="50"/>
        <v>05.11.03.01.</v>
      </c>
      <c r="N271" s="56" t="s">
        <v>183</v>
      </c>
      <c r="O271" s="56" t="s">
        <v>780</v>
      </c>
      <c r="P271" s="62" t="s">
        <v>36</v>
      </c>
      <c r="Q271" s="56" t="str">
        <f t="shared" si="43"/>
        <v>05.10.05.01.</v>
      </c>
      <c r="R271" s="56" t="str">
        <f t="shared" si="48"/>
        <v>05.10.05.01.01.01.</v>
      </c>
      <c r="S271" s="56" t="s">
        <v>783</v>
      </c>
      <c r="T271" s="64">
        <v>10</v>
      </c>
    </row>
    <row r="272" spans="1:20" x14ac:dyDescent="0.2">
      <c r="A272" s="56" t="str">
        <f t="shared" si="47"/>
        <v/>
      </c>
      <c r="B272" s="56"/>
      <c r="C272" s="62" t="s">
        <v>36</v>
      </c>
      <c r="D272" s="56" t="str">
        <f t="shared" ref="D272:D335" si="51">IF(NOT(ISBLANK($F272)),LEFT($F272,3),"")</f>
        <v/>
      </c>
      <c r="E272" s="56" t="str">
        <f t="shared" ref="E272:E335" si="52">IF(NOT(ISBLANK($F272)),LEFT($F272,6),"")</f>
        <v/>
      </c>
      <c r="F272" s="56"/>
      <c r="G272" s="62" t="s">
        <v>36</v>
      </c>
      <c r="H272" s="56" t="str">
        <f t="shared" si="45"/>
        <v>05.17.</v>
      </c>
      <c r="I272" s="56" t="str">
        <f t="shared" si="46"/>
        <v>05.17.08.</v>
      </c>
      <c r="J272" s="55" t="s">
        <v>1205</v>
      </c>
      <c r="K272" s="62" t="s">
        <v>36</v>
      </c>
      <c r="L272" s="56" t="str">
        <f t="shared" si="49"/>
        <v>05.11.04.</v>
      </c>
      <c r="M272" s="56" t="str">
        <f t="shared" si="50"/>
        <v>05.11.04.01.</v>
      </c>
      <c r="N272" s="56" t="s">
        <v>184</v>
      </c>
      <c r="O272" s="56" t="s">
        <v>782</v>
      </c>
      <c r="P272" s="62" t="s">
        <v>36</v>
      </c>
      <c r="Q272" s="56" t="str">
        <f t="shared" si="43"/>
        <v>05.10.06.01.</v>
      </c>
      <c r="R272" s="56" t="str">
        <f t="shared" si="48"/>
        <v>05.10.06.01.01.01.</v>
      </c>
      <c r="S272" s="56" t="s">
        <v>787</v>
      </c>
      <c r="T272" s="64">
        <v>5</v>
      </c>
    </row>
    <row r="273" spans="1:20" x14ac:dyDescent="0.2">
      <c r="A273" s="56" t="str">
        <f t="shared" si="47"/>
        <v/>
      </c>
      <c r="B273" s="56"/>
      <c r="C273" s="62" t="s">
        <v>36</v>
      </c>
      <c r="D273" s="56" t="str">
        <f t="shared" si="51"/>
        <v/>
      </c>
      <c r="E273" s="56" t="str">
        <f t="shared" si="52"/>
        <v/>
      </c>
      <c r="F273" s="56"/>
      <c r="G273" s="62" t="s">
        <v>36</v>
      </c>
      <c r="H273" s="56" t="str">
        <f t="shared" si="45"/>
        <v>05.17.</v>
      </c>
      <c r="I273" s="56" t="str">
        <f t="shared" si="46"/>
        <v>05.17.09.</v>
      </c>
      <c r="J273" s="55" t="s">
        <v>1206</v>
      </c>
      <c r="K273" s="62" t="s">
        <v>36</v>
      </c>
      <c r="L273" s="56" t="str">
        <f t="shared" si="49"/>
        <v>05.11.04.</v>
      </c>
      <c r="M273" s="56" t="str">
        <f t="shared" si="50"/>
        <v>05.11.04.02.</v>
      </c>
      <c r="N273" s="56" t="s">
        <v>185</v>
      </c>
      <c r="O273" s="56" t="s">
        <v>784</v>
      </c>
      <c r="P273" s="62" t="s">
        <v>36</v>
      </c>
      <c r="Q273" s="56" t="str">
        <f t="shared" si="43"/>
        <v>05.10.07.01.</v>
      </c>
      <c r="R273" s="56" t="str">
        <f t="shared" si="48"/>
        <v>05.10.07.01.01.01.</v>
      </c>
      <c r="S273" s="56" t="s">
        <v>791</v>
      </c>
      <c r="T273" s="64">
        <v>2.5</v>
      </c>
    </row>
    <row r="274" spans="1:20" x14ac:dyDescent="0.2">
      <c r="A274" s="56" t="str">
        <f t="shared" si="47"/>
        <v/>
      </c>
      <c r="B274" s="56"/>
      <c r="C274" s="62" t="s">
        <v>36</v>
      </c>
      <c r="D274" s="56" t="str">
        <f t="shared" si="51"/>
        <v/>
      </c>
      <c r="E274" s="56" t="str">
        <f t="shared" si="52"/>
        <v/>
      </c>
      <c r="F274" s="56"/>
      <c r="G274" s="62" t="s">
        <v>36</v>
      </c>
      <c r="H274" s="56" t="str">
        <f t="shared" si="45"/>
        <v>05.17.</v>
      </c>
      <c r="I274" s="56" t="str">
        <f t="shared" si="46"/>
        <v>05.17.10.</v>
      </c>
      <c r="J274" s="55" t="s">
        <v>1207</v>
      </c>
      <c r="K274" s="62" t="s">
        <v>36</v>
      </c>
      <c r="L274" s="56" t="str">
        <f t="shared" si="49"/>
        <v>05.11.05.</v>
      </c>
      <c r="M274" s="56" t="str">
        <f t="shared" si="50"/>
        <v>05.11.05.01.</v>
      </c>
      <c r="N274" s="56" t="s">
        <v>186</v>
      </c>
      <c r="O274" s="56" t="s">
        <v>785</v>
      </c>
      <c r="P274" s="62" t="s">
        <v>36</v>
      </c>
      <c r="Q274" s="56" t="str">
        <f t="shared" si="43"/>
        <v>05.10.08.01.</v>
      </c>
      <c r="R274" s="56" t="str">
        <f t="shared" si="48"/>
        <v>05.10.08.01.01.01.</v>
      </c>
      <c r="S274" s="56" t="s">
        <v>795</v>
      </c>
      <c r="T274" s="64">
        <v>1.5</v>
      </c>
    </row>
    <row r="275" spans="1:20" x14ac:dyDescent="0.2">
      <c r="A275" s="56" t="str">
        <f t="shared" si="47"/>
        <v/>
      </c>
      <c r="B275" s="56"/>
      <c r="C275" s="62" t="s">
        <v>36</v>
      </c>
      <c r="D275" s="56" t="str">
        <f t="shared" si="51"/>
        <v/>
      </c>
      <c r="E275" s="56" t="str">
        <f t="shared" si="52"/>
        <v/>
      </c>
      <c r="F275" s="56"/>
      <c r="G275" s="62" t="s">
        <v>36</v>
      </c>
      <c r="H275" s="56" t="str">
        <f t="shared" si="45"/>
        <v>05.17.</v>
      </c>
      <c r="I275" s="56" t="str">
        <f t="shared" si="46"/>
        <v>05.17.11.</v>
      </c>
      <c r="J275" s="55" t="s">
        <v>2181</v>
      </c>
      <c r="K275" s="62" t="s">
        <v>36</v>
      </c>
      <c r="L275" s="56" t="str">
        <f t="shared" si="49"/>
        <v>05.11.05.</v>
      </c>
      <c r="M275" s="56" t="str">
        <f t="shared" si="50"/>
        <v>05.11.05.02.</v>
      </c>
      <c r="N275" s="56" t="s">
        <v>187</v>
      </c>
      <c r="O275" s="56" t="s">
        <v>786</v>
      </c>
      <c r="P275" s="62" t="s">
        <v>36</v>
      </c>
      <c r="Q275" s="56" t="str">
        <f t="shared" si="43"/>
        <v>05.10.09.01.</v>
      </c>
      <c r="R275" s="56" t="str">
        <f t="shared" si="48"/>
        <v>05.10.09.01.01.01.</v>
      </c>
      <c r="S275" s="56" t="s">
        <v>799</v>
      </c>
      <c r="T275" s="64">
        <v>5.5</v>
      </c>
    </row>
    <row r="276" spans="1:20" x14ac:dyDescent="0.2">
      <c r="A276" s="56" t="str">
        <f t="shared" si="47"/>
        <v/>
      </c>
      <c r="B276" s="56"/>
      <c r="C276" s="62" t="s">
        <v>36</v>
      </c>
      <c r="D276" s="56" t="str">
        <f t="shared" si="51"/>
        <v/>
      </c>
      <c r="E276" s="56" t="str">
        <f t="shared" si="52"/>
        <v/>
      </c>
      <c r="F276" s="56"/>
      <c r="G276" s="62" t="s">
        <v>36</v>
      </c>
      <c r="H276" s="56" t="str">
        <f t="shared" si="45"/>
        <v>05.17.</v>
      </c>
      <c r="I276" s="56" t="str">
        <f t="shared" si="46"/>
        <v>05.17.12.</v>
      </c>
      <c r="J276" s="55" t="s">
        <v>1492</v>
      </c>
      <c r="K276" s="62" t="s">
        <v>36</v>
      </c>
      <c r="L276" s="56" t="str">
        <f t="shared" si="49"/>
        <v>05.11.06.</v>
      </c>
      <c r="M276" s="56" t="str">
        <f t="shared" si="50"/>
        <v>05.11.06.01.</v>
      </c>
      <c r="N276" s="56" t="s">
        <v>188</v>
      </c>
      <c r="O276" s="56" t="s">
        <v>788</v>
      </c>
      <c r="P276" s="62" t="s">
        <v>36</v>
      </c>
      <c r="Q276" s="56" t="str">
        <f t="shared" si="43"/>
        <v>05.10.10.01.</v>
      </c>
      <c r="R276" s="56" t="str">
        <f t="shared" si="48"/>
        <v>05.10.10.01.01.01.</v>
      </c>
      <c r="S276" s="56" t="s">
        <v>805</v>
      </c>
      <c r="T276" s="64">
        <v>3.5</v>
      </c>
    </row>
    <row r="277" spans="1:20" x14ac:dyDescent="0.2">
      <c r="A277" s="56" t="str">
        <f t="shared" si="47"/>
        <v/>
      </c>
      <c r="B277" s="56"/>
      <c r="C277" s="62" t="s">
        <v>36</v>
      </c>
      <c r="D277" s="56" t="str">
        <f t="shared" si="51"/>
        <v/>
      </c>
      <c r="E277" s="56" t="str">
        <f t="shared" si="52"/>
        <v/>
      </c>
      <c r="F277" s="56"/>
      <c r="G277" s="62" t="s">
        <v>36</v>
      </c>
      <c r="H277" s="56" t="str">
        <f t="shared" si="45"/>
        <v>05.17.</v>
      </c>
      <c r="I277" s="56" t="str">
        <f t="shared" si="46"/>
        <v>05.17.13.</v>
      </c>
      <c r="J277" s="55" t="s">
        <v>2182</v>
      </c>
      <c r="K277" s="62" t="s">
        <v>36</v>
      </c>
      <c r="L277" s="56" t="str">
        <f t="shared" si="49"/>
        <v>05.11.06.</v>
      </c>
      <c r="M277" s="56" t="str">
        <f t="shared" si="50"/>
        <v>05.11.06.02.</v>
      </c>
      <c r="N277" s="56" t="s">
        <v>189</v>
      </c>
      <c r="O277" s="56" t="s">
        <v>789</v>
      </c>
      <c r="P277" s="62" t="s">
        <v>36</v>
      </c>
      <c r="Q277" s="56" t="str">
        <f>IF(NOT(ISBLANK($S277)),LEFT($S277,12),"")</f>
        <v>05.10.11.01.</v>
      </c>
      <c r="R277" s="56" t="str">
        <f>IF(NOT(ISBLANK($S277)),LEFT($S277,18),"")</f>
        <v>05.10.11.01.01.01.</v>
      </c>
      <c r="S277" s="56" t="s">
        <v>811</v>
      </c>
      <c r="T277" s="64">
        <v>8</v>
      </c>
    </row>
    <row r="278" spans="1:20" x14ac:dyDescent="0.2">
      <c r="A278" s="56" t="str">
        <f t="shared" si="47"/>
        <v/>
      </c>
      <c r="B278" s="56"/>
      <c r="C278" s="62" t="s">
        <v>36</v>
      </c>
      <c r="D278" s="56" t="str">
        <f t="shared" si="51"/>
        <v/>
      </c>
      <c r="E278" s="56" t="str">
        <f t="shared" si="52"/>
        <v/>
      </c>
      <c r="F278" s="56"/>
      <c r="G278" s="62" t="s">
        <v>36</v>
      </c>
      <c r="H278" s="56" t="str">
        <f t="shared" si="45"/>
        <v>05.17.</v>
      </c>
      <c r="I278" s="56" t="str">
        <f t="shared" si="46"/>
        <v>05.17.14.</v>
      </c>
      <c r="J278" s="55" t="s">
        <v>2183</v>
      </c>
      <c r="K278" s="62" t="s">
        <v>36</v>
      </c>
      <c r="L278" s="56" t="str">
        <f t="shared" si="49"/>
        <v>05.11.06.</v>
      </c>
      <c r="M278" s="56" t="str">
        <f t="shared" si="50"/>
        <v>05.11.06.03.</v>
      </c>
      <c r="N278" s="56" t="s">
        <v>190</v>
      </c>
      <c r="O278" s="56" t="s">
        <v>790</v>
      </c>
      <c r="P278" s="62" t="s">
        <v>36</v>
      </c>
      <c r="Q278" s="56" t="str">
        <f>IF(NOT(ISBLANK($S278)),LEFT($S278,12),"")</f>
        <v>05.10.12.01.</v>
      </c>
      <c r="R278" s="56" t="str">
        <f>IF(NOT(ISBLANK($S278)),LEFT($S278,18),"")</f>
        <v>05.10.12.01.01.01.</v>
      </c>
      <c r="S278" s="56" t="s">
        <v>813</v>
      </c>
      <c r="T278" s="64">
        <v>1</v>
      </c>
    </row>
    <row r="279" spans="1:20" x14ac:dyDescent="0.2">
      <c r="A279" s="56" t="str">
        <f t="shared" si="47"/>
        <v/>
      </c>
      <c r="B279" s="56"/>
      <c r="C279" s="62" t="s">
        <v>36</v>
      </c>
      <c r="D279" s="56" t="str">
        <f t="shared" si="51"/>
        <v/>
      </c>
      <c r="E279" s="56" t="str">
        <f t="shared" si="52"/>
        <v/>
      </c>
      <c r="F279" s="56"/>
      <c r="G279" s="62" t="s">
        <v>36</v>
      </c>
      <c r="H279" s="56" t="str">
        <f t="shared" si="45"/>
        <v>05.17.</v>
      </c>
      <c r="I279" s="56" t="str">
        <f t="shared" si="46"/>
        <v>05.17.15.</v>
      </c>
      <c r="J279" s="55" t="s">
        <v>2184</v>
      </c>
      <c r="K279" s="62" t="s">
        <v>36</v>
      </c>
      <c r="L279" s="56" t="str">
        <f t="shared" si="49"/>
        <v>05.12.01.</v>
      </c>
      <c r="M279" s="56" t="str">
        <f t="shared" si="50"/>
        <v>05.12.01.01.</v>
      </c>
      <c r="N279" s="56" t="s">
        <v>191</v>
      </c>
      <c r="O279" s="56" t="s">
        <v>792</v>
      </c>
      <c r="P279" s="62" t="s">
        <v>36</v>
      </c>
      <c r="Q279" s="56" t="str">
        <f>IF(NOT(ISBLANK($S279)),LEFT($S279,12),"")</f>
        <v>05.10.12.02.</v>
      </c>
      <c r="R279" s="56" t="str">
        <f>IF(NOT(ISBLANK($S279)),LEFT($S279,18),"")</f>
        <v>05.10.12.02.01.01.</v>
      </c>
      <c r="S279" s="56" t="s">
        <v>815</v>
      </c>
      <c r="T279" s="64">
        <v>4</v>
      </c>
    </row>
    <row r="280" spans="1:20" x14ac:dyDescent="0.2">
      <c r="A280" s="56" t="str">
        <f t="shared" si="47"/>
        <v/>
      </c>
      <c r="B280" s="56"/>
      <c r="C280" s="62" t="s">
        <v>36</v>
      </c>
      <c r="D280" s="56" t="str">
        <f t="shared" si="51"/>
        <v/>
      </c>
      <c r="E280" s="56" t="str">
        <f t="shared" si="52"/>
        <v/>
      </c>
      <c r="F280" s="56"/>
      <c r="G280" s="62" t="s">
        <v>36</v>
      </c>
      <c r="H280" s="56" t="str">
        <f t="shared" si="45"/>
        <v>05.17.</v>
      </c>
      <c r="I280" s="56" t="str">
        <f t="shared" si="46"/>
        <v>05.17.16.</v>
      </c>
      <c r="J280" s="55" t="s">
        <v>2345</v>
      </c>
      <c r="K280" s="62" t="s">
        <v>36</v>
      </c>
      <c r="L280" s="56" t="str">
        <f t="shared" si="49"/>
        <v>05.12.01.</v>
      </c>
      <c r="M280" s="56" t="str">
        <f t="shared" si="50"/>
        <v>05.12.01.02.</v>
      </c>
      <c r="N280" s="56" t="s">
        <v>192</v>
      </c>
      <c r="O280" s="56" t="s">
        <v>793</v>
      </c>
      <c r="P280" s="62" t="s">
        <v>36</v>
      </c>
      <c r="Q280" s="56" t="str">
        <f>IF(NOT(ISBLANK($S280)),LEFT($S280,12),"")</f>
        <v>05.10.12.03.</v>
      </c>
      <c r="R280" s="56" t="str">
        <f>IF(NOT(ISBLANK($S280)),LEFT($S280,18),"")</f>
        <v>05.10.12.03.01.01.</v>
      </c>
      <c r="S280" s="56" t="s">
        <v>817</v>
      </c>
      <c r="T280" s="64">
        <v>12</v>
      </c>
    </row>
    <row r="281" spans="1:20" x14ac:dyDescent="0.2">
      <c r="A281" s="56" t="str">
        <f t="shared" si="47"/>
        <v/>
      </c>
      <c r="B281" s="56"/>
      <c r="C281" s="62" t="s">
        <v>36</v>
      </c>
      <c r="D281" s="56" t="str">
        <f t="shared" si="51"/>
        <v/>
      </c>
      <c r="E281" s="56" t="str">
        <f t="shared" si="52"/>
        <v/>
      </c>
      <c r="F281" s="56"/>
      <c r="G281" s="62" t="s">
        <v>36</v>
      </c>
      <c r="H281" s="56" t="str">
        <f t="shared" si="45"/>
        <v>05.17.</v>
      </c>
      <c r="I281" s="56" t="str">
        <f t="shared" si="46"/>
        <v>05.17.17.</v>
      </c>
      <c r="J281" s="55" t="s">
        <v>2346</v>
      </c>
      <c r="K281" s="62" t="s">
        <v>36</v>
      </c>
      <c r="L281" s="56" t="str">
        <f t="shared" si="49"/>
        <v>05.12.02.</v>
      </c>
      <c r="M281" s="56" t="str">
        <f t="shared" si="50"/>
        <v>05.12.02.01.</v>
      </c>
      <c r="N281" s="56" t="s">
        <v>193</v>
      </c>
      <c r="O281" s="56" t="s">
        <v>794</v>
      </c>
      <c r="P281" s="62" t="s">
        <v>36</v>
      </c>
      <c r="Q281" s="56" t="str">
        <f>IF(NOT(ISBLANK($S281)),LEFT($S281,12),"")</f>
        <v>05.10.12.04.</v>
      </c>
      <c r="R281" s="56" t="str">
        <f>IF(NOT(ISBLANK($S281)),LEFT($S281,18),"")</f>
        <v>05.10.12.04.01.01.</v>
      </c>
      <c r="S281" s="56" t="s">
        <v>819</v>
      </c>
      <c r="T281" s="64">
        <v>20</v>
      </c>
    </row>
    <row r="282" spans="1:20" x14ac:dyDescent="0.2">
      <c r="A282" s="56" t="str">
        <f t="shared" si="47"/>
        <v/>
      </c>
      <c r="B282" s="56"/>
      <c r="C282" s="62" t="s">
        <v>36</v>
      </c>
      <c r="D282" s="56" t="str">
        <f t="shared" si="51"/>
        <v/>
      </c>
      <c r="E282" s="56" t="str">
        <f t="shared" si="52"/>
        <v/>
      </c>
      <c r="F282" s="56"/>
      <c r="G282" s="62" t="s">
        <v>36</v>
      </c>
      <c r="H282" s="56" t="str">
        <f t="shared" si="45"/>
        <v>05.17.</v>
      </c>
      <c r="I282" s="56" t="str">
        <f t="shared" si="46"/>
        <v>05.17.18.</v>
      </c>
      <c r="J282" s="55" t="s">
        <v>2347</v>
      </c>
      <c r="K282" s="62" t="s">
        <v>36</v>
      </c>
      <c r="L282" s="56" t="str">
        <f t="shared" si="49"/>
        <v>05.12.02.</v>
      </c>
      <c r="M282" s="56" t="str">
        <f t="shared" si="50"/>
        <v>05.12.02.02.</v>
      </c>
      <c r="N282" s="56" t="s">
        <v>194</v>
      </c>
      <c r="O282" s="56" t="s">
        <v>796</v>
      </c>
      <c r="P282" s="62" t="s">
        <v>36</v>
      </c>
      <c r="Q282" s="56" t="str">
        <f t="shared" si="43"/>
        <v>05.10.12.05.</v>
      </c>
      <c r="R282" s="56" t="str">
        <f t="shared" si="44"/>
        <v>05.10.12.05.01.01.</v>
      </c>
      <c r="S282" s="56" t="s">
        <v>821</v>
      </c>
      <c r="T282" s="64">
        <v>40</v>
      </c>
    </row>
    <row r="283" spans="1:20" x14ac:dyDescent="0.2">
      <c r="A283" s="56" t="str">
        <f t="shared" si="47"/>
        <v/>
      </c>
      <c r="B283" s="56"/>
      <c r="C283" s="62" t="s">
        <v>36</v>
      </c>
      <c r="D283" s="56" t="str">
        <f t="shared" si="51"/>
        <v/>
      </c>
      <c r="E283" s="56" t="str">
        <f t="shared" si="52"/>
        <v/>
      </c>
      <c r="F283" s="56"/>
      <c r="G283" s="62" t="s">
        <v>36</v>
      </c>
      <c r="H283" s="56" t="str">
        <f t="shared" si="45"/>
        <v>05.18.</v>
      </c>
      <c r="I283" s="56" t="str">
        <f t="shared" si="46"/>
        <v>05.18.01.</v>
      </c>
      <c r="J283" s="55" t="s">
        <v>2020</v>
      </c>
      <c r="K283" s="62" t="s">
        <v>36</v>
      </c>
      <c r="L283" s="56" t="str">
        <f t="shared" si="49"/>
        <v>05.12.03.</v>
      </c>
      <c r="M283" s="56" t="str">
        <f t="shared" si="50"/>
        <v>05.12.03.01.</v>
      </c>
      <c r="N283" s="56" t="s">
        <v>195</v>
      </c>
      <c r="O283" s="56" t="s">
        <v>797</v>
      </c>
      <c r="P283" s="62" t="s">
        <v>36</v>
      </c>
      <c r="Q283" s="56" t="str">
        <f t="shared" si="43"/>
        <v>05.10.13.01.</v>
      </c>
      <c r="R283" s="56" t="str">
        <f t="shared" si="44"/>
        <v>05.10.13.01.01.01.</v>
      </c>
      <c r="S283" s="56" t="s">
        <v>823</v>
      </c>
      <c r="T283" s="64">
        <v>0.5</v>
      </c>
    </row>
    <row r="284" spans="1:20" x14ac:dyDescent="0.2">
      <c r="A284" s="56" t="str">
        <f t="shared" si="47"/>
        <v/>
      </c>
      <c r="B284" s="56"/>
      <c r="C284" s="62" t="s">
        <v>36</v>
      </c>
      <c r="D284" s="56" t="str">
        <f t="shared" si="51"/>
        <v/>
      </c>
      <c r="E284" s="56" t="str">
        <f t="shared" si="52"/>
        <v/>
      </c>
      <c r="F284" s="56"/>
      <c r="G284" s="62" t="s">
        <v>36</v>
      </c>
      <c r="H284" s="56" t="str">
        <f t="shared" si="45"/>
        <v>05.18.</v>
      </c>
      <c r="I284" s="56" t="str">
        <f t="shared" si="46"/>
        <v>05.18.02.</v>
      </c>
      <c r="J284" s="55" t="s">
        <v>2021</v>
      </c>
      <c r="K284" s="62" t="s">
        <v>36</v>
      </c>
      <c r="L284" s="56" t="str">
        <f t="shared" si="49"/>
        <v>05.12.03.</v>
      </c>
      <c r="M284" s="56" t="str">
        <f t="shared" si="50"/>
        <v>05.12.03.02.</v>
      </c>
      <c r="N284" s="56" t="s">
        <v>196</v>
      </c>
      <c r="O284" s="56" t="s">
        <v>798</v>
      </c>
      <c r="P284" s="62" t="s">
        <v>36</v>
      </c>
      <c r="Q284" s="56" t="str">
        <f t="shared" si="43"/>
        <v>05.10.13.02.</v>
      </c>
      <c r="R284" s="56" t="str">
        <f t="shared" si="44"/>
        <v>05.10.13.02.01.01.</v>
      </c>
      <c r="S284" s="56" t="s">
        <v>825</v>
      </c>
      <c r="T284" s="64">
        <v>2</v>
      </c>
    </row>
    <row r="285" spans="1:20" x14ac:dyDescent="0.2">
      <c r="A285" s="56" t="str">
        <f t="shared" si="47"/>
        <v/>
      </c>
      <c r="B285" s="56"/>
      <c r="C285" s="62" t="s">
        <v>36</v>
      </c>
      <c r="D285" s="56" t="str">
        <f t="shared" si="51"/>
        <v/>
      </c>
      <c r="E285" s="56" t="str">
        <f t="shared" si="52"/>
        <v/>
      </c>
      <c r="F285" s="56"/>
      <c r="G285" s="62" t="s">
        <v>36</v>
      </c>
      <c r="H285" s="56" t="str">
        <f t="shared" si="45"/>
        <v>05.18.</v>
      </c>
      <c r="I285" s="56" t="str">
        <f t="shared" si="46"/>
        <v>05.18.03.</v>
      </c>
      <c r="J285" s="55" t="s">
        <v>2022</v>
      </c>
      <c r="K285" s="62" t="s">
        <v>36</v>
      </c>
      <c r="L285" s="56" t="str">
        <f t="shared" si="49"/>
        <v>05.12.03.</v>
      </c>
      <c r="M285" s="56" t="str">
        <f t="shared" si="50"/>
        <v>05.12.03.03.</v>
      </c>
      <c r="N285" s="56" t="s">
        <v>197</v>
      </c>
      <c r="O285" s="56" t="s">
        <v>800</v>
      </c>
      <c r="P285" s="62" t="s">
        <v>36</v>
      </c>
      <c r="Q285" s="56" t="str">
        <f t="shared" si="43"/>
        <v>05.10.13.03.</v>
      </c>
      <c r="R285" s="56" t="str">
        <f t="shared" si="44"/>
        <v>05.10.13.03.01.01.</v>
      </c>
      <c r="S285" s="56" t="s">
        <v>827</v>
      </c>
      <c r="T285" s="64">
        <v>6</v>
      </c>
    </row>
    <row r="286" spans="1:20" x14ac:dyDescent="0.2">
      <c r="A286" s="56" t="str">
        <f t="shared" si="47"/>
        <v/>
      </c>
      <c r="B286" s="56"/>
      <c r="C286" s="62" t="s">
        <v>36</v>
      </c>
      <c r="D286" s="56" t="str">
        <f t="shared" si="51"/>
        <v/>
      </c>
      <c r="E286" s="56" t="str">
        <f t="shared" si="52"/>
        <v/>
      </c>
      <c r="F286" s="56"/>
      <c r="G286" s="62" t="s">
        <v>36</v>
      </c>
      <c r="H286" s="56" t="str">
        <f t="shared" si="45"/>
        <v>05.18.</v>
      </c>
      <c r="I286" s="56" t="str">
        <f t="shared" si="46"/>
        <v>05.18.04.</v>
      </c>
      <c r="J286" s="55" t="s">
        <v>2023</v>
      </c>
      <c r="K286" s="62" t="s">
        <v>36</v>
      </c>
      <c r="L286" s="56" t="str">
        <f t="shared" si="49"/>
        <v>05.12.04.</v>
      </c>
      <c r="M286" s="56" t="str">
        <f t="shared" si="50"/>
        <v>05.12.04.01.</v>
      </c>
      <c r="N286" s="56" t="s">
        <v>198</v>
      </c>
      <c r="O286" s="56" t="s">
        <v>801</v>
      </c>
      <c r="P286" s="62" t="s">
        <v>36</v>
      </c>
      <c r="Q286" s="56" t="str">
        <f t="shared" si="43"/>
        <v>05.10.13.04.</v>
      </c>
      <c r="R286" s="56" t="str">
        <f t="shared" si="44"/>
        <v>05.10.13.04.01.01.</v>
      </c>
      <c r="S286" s="56" t="s">
        <v>829</v>
      </c>
      <c r="T286" s="64">
        <v>10</v>
      </c>
    </row>
    <row r="287" spans="1:20" x14ac:dyDescent="0.2">
      <c r="A287" s="56" t="str">
        <f t="shared" si="47"/>
        <v/>
      </c>
      <c r="B287" s="56"/>
      <c r="C287" s="62" t="s">
        <v>36</v>
      </c>
      <c r="D287" s="56" t="str">
        <f t="shared" si="51"/>
        <v/>
      </c>
      <c r="E287" s="56" t="str">
        <f t="shared" si="52"/>
        <v/>
      </c>
      <c r="F287" s="56"/>
      <c r="G287" s="62" t="s">
        <v>36</v>
      </c>
      <c r="H287" s="56" t="str">
        <f t="shared" si="45"/>
        <v>05.18.</v>
      </c>
      <c r="I287" s="56" t="str">
        <f t="shared" si="46"/>
        <v>05.18.05.</v>
      </c>
      <c r="J287" s="55" t="s">
        <v>2024</v>
      </c>
      <c r="K287" s="62" t="s">
        <v>36</v>
      </c>
      <c r="L287" s="56" t="str">
        <f t="shared" si="49"/>
        <v>05.12.04.</v>
      </c>
      <c r="M287" s="56" t="str">
        <f t="shared" si="50"/>
        <v>05.12.04.02.</v>
      </c>
      <c r="N287" s="56" t="s">
        <v>199</v>
      </c>
      <c r="O287" s="56" t="s">
        <v>802</v>
      </c>
      <c r="P287" s="62" t="s">
        <v>36</v>
      </c>
      <c r="Q287" s="56" t="str">
        <f t="shared" si="43"/>
        <v>05.10.13.05.</v>
      </c>
      <c r="R287" s="56" t="str">
        <f t="shared" si="44"/>
        <v>05.10.13.05.01.01.</v>
      </c>
      <c r="S287" s="56" t="s">
        <v>831</v>
      </c>
      <c r="T287" s="64">
        <v>20</v>
      </c>
    </row>
    <row r="288" spans="1:20" x14ac:dyDescent="0.2">
      <c r="A288" s="56" t="str">
        <f t="shared" si="47"/>
        <v/>
      </c>
      <c r="B288" s="56"/>
      <c r="C288" s="62" t="s">
        <v>36</v>
      </c>
      <c r="D288" s="56" t="str">
        <f t="shared" si="51"/>
        <v/>
      </c>
      <c r="E288" s="56" t="str">
        <f t="shared" si="52"/>
        <v/>
      </c>
      <c r="F288" s="56"/>
      <c r="G288" s="62" t="s">
        <v>36</v>
      </c>
      <c r="H288" s="56" t="str">
        <f t="shared" si="45"/>
        <v>05.18.</v>
      </c>
      <c r="I288" s="56" t="str">
        <f t="shared" si="46"/>
        <v>05.18.06.</v>
      </c>
      <c r="J288" s="55" t="s">
        <v>2025</v>
      </c>
      <c r="K288" s="62" t="s">
        <v>36</v>
      </c>
      <c r="L288" s="56" t="str">
        <f t="shared" si="49"/>
        <v>05.12.04.</v>
      </c>
      <c r="M288" s="56" t="str">
        <f t="shared" si="50"/>
        <v>05.12.04.03.</v>
      </c>
      <c r="N288" s="56" t="s">
        <v>200</v>
      </c>
      <c r="O288" s="56" t="s">
        <v>803</v>
      </c>
      <c r="P288" s="62" t="s">
        <v>36</v>
      </c>
      <c r="Q288" s="56" t="str">
        <f t="shared" si="43"/>
        <v>05.10.14.01.</v>
      </c>
      <c r="R288" s="56" t="str">
        <f t="shared" si="44"/>
        <v>05.10.14.01.01.01.</v>
      </c>
      <c r="S288" s="56" t="s">
        <v>833</v>
      </c>
      <c r="T288" s="64">
        <v>8</v>
      </c>
    </row>
    <row r="289" spans="1:20" x14ac:dyDescent="0.2">
      <c r="A289" s="56" t="str">
        <f t="shared" si="47"/>
        <v/>
      </c>
      <c r="B289" s="56"/>
      <c r="C289" s="62" t="s">
        <v>36</v>
      </c>
      <c r="D289" s="56" t="str">
        <f t="shared" si="51"/>
        <v/>
      </c>
      <c r="E289" s="56" t="str">
        <f t="shared" si="52"/>
        <v/>
      </c>
      <c r="F289" s="56"/>
      <c r="G289" s="62" t="s">
        <v>36</v>
      </c>
      <c r="H289" s="56" t="str">
        <f t="shared" si="45"/>
        <v>05.18.</v>
      </c>
      <c r="I289" s="56" t="str">
        <f t="shared" si="46"/>
        <v>05.18.07.</v>
      </c>
      <c r="J289" s="55" t="s">
        <v>2026</v>
      </c>
      <c r="K289" s="62" t="s">
        <v>36</v>
      </c>
      <c r="L289" s="56" t="str">
        <f t="shared" si="49"/>
        <v>05.12.05.</v>
      </c>
      <c r="M289" s="56" t="str">
        <f t="shared" si="50"/>
        <v>05.12.05.01.</v>
      </c>
      <c r="N289" s="56" t="s">
        <v>201</v>
      </c>
      <c r="O289" s="56" t="s">
        <v>804</v>
      </c>
      <c r="P289" s="62" t="s">
        <v>36</v>
      </c>
      <c r="Q289" s="56" t="str">
        <f t="shared" si="43"/>
        <v>05.10.15.01.</v>
      </c>
      <c r="R289" s="56" t="str">
        <f t="shared" si="44"/>
        <v>05.10.15.01.01.01.</v>
      </c>
      <c r="S289" s="56" t="s">
        <v>835</v>
      </c>
      <c r="T289" s="64">
        <v>1</v>
      </c>
    </row>
    <row r="290" spans="1:20" x14ac:dyDescent="0.2">
      <c r="A290" s="56" t="str">
        <f t="shared" si="47"/>
        <v/>
      </c>
      <c r="B290" s="56"/>
      <c r="C290" s="62" t="s">
        <v>36</v>
      </c>
      <c r="D290" s="56" t="str">
        <f t="shared" si="51"/>
        <v/>
      </c>
      <c r="E290" s="56" t="str">
        <f t="shared" si="52"/>
        <v/>
      </c>
      <c r="F290" s="56"/>
      <c r="G290" s="62" t="s">
        <v>36</v>
      </c>
      <c r="H290" s="56" t="str">
        <f t="shared" si="45"/>
        <v>05.18.</v>
      </c>
      <c r="I290" s="56" t="str">
        <f t="shared" si="46"/>
        <v>05.18.08.</v>
      </c>
      <c r="J290" s="55" t="s">
        <v>2027</v>
      </c>
      <c r="K290" s="62" t="s">
        <v>36</v>
      </c>
      <c r="L290" s="56" t="str">
        <f t="shared" si="49"/>
        <v>05.12.05.</v>
      </c>
      <c r="M290" s="56" t="str">
        <f t="shared" si="50"/>
        <v>05.12.05.02.</v>
      </c>
      <c r="N290" s="56" t="s">
        <v>202</v>
      </c>
      <c r="O290" s="56" t="s">
        <v>806</v>
      </c>
      <c r="P290" s="62" t="s">
        <v>36</v>
      </c>
      <c r="Q290" s="56" t="str">
        <f t="shared" si="43"/>
        <v>05.10.15.02.</v>
      </c>
      <c r="R290" s="56" t="str">
        <f t="shared" si="44"/>
        <v>05.10.15.02.01.01.</v>
      </c>
      <c r="S290" s="56" t="s">
        <v>837</v>
      </c>
      <c r="T290" s="64">
        <v>4</v>
      </c>
    </row>
    <row r="291" spans="1:20" x14ac:dyDescent="0.2">
      <c r="A291" s="56" t="str">
        <f t="shared" si="47"/>
        <v/>
      </c>
      <c r="B291" s="56"/>
      <c r="C291" s="62" t="s">
        <v>36</v>
      </c>
      <c r="D291" s="56" t="str">
        <f t="shared" si="51"/>
        <v/>
      </c>
      <c r="E291" s="56" t="str">
        <f t="shared" si="52"/>
        <v/>
      </c>
      <c r="F291" s="56"/>
      <c r="G291" s="62" t="s">
        <v>36</v>
      </c>
      <c r="H291" s="56" t="str">
        <f t="shared" si="45"/>
        <v>05.18.</v>
      </c>
      <c r="I291" s="56" t="str">
        <f t="shared" si="46"/>
        <v>05.18.09.</v>
      </c>
      <c r="J291" s="55" t="s">
        <v>2028</v>
      </c>
      <c r="K291" s="62" t="s">
        <v>36</v>
      </c>
      <c r="L291" s="56" t="str">
        <f t="shared" si="49"/>
        <v>05.12.06.</v>
      </c>
      <c r="M291" s="56" t="str">
        <f t="shared" si="50"/>
        <v>05.12.06.01.</v>
      </c>
      <c r="N291" s="56" t="s">
        <v>203</v>
      </c>
      <c r="O291" s="56" t="s">
        <v>807</v>
      </c>
      <c r="P291" s="62" t="s">
        <v>36</v>
      </c>
      <c r="Q291" s="56" t="str">
        <f t="shared" si="43"/>
        <v>05.10.15.03.</v>
      </c>
      <c r="R291" s="56" t="str">
        <f t="shared" si="44"/>
        <v>05.10.15.03.01.01.</v>
      </c>
      <c r="S291" s="56" t="s">
        <v>839</v>
      </c>
      <c r="T291" s="64">
        <v>12</v>
      </c>
    </row>
    <row r="292" spans="1:20" x14ac:dyDescent="0.2">
      <c r="A292" s="56" t="str">
        <f t="shared" si="47"/>
        <v/>
      </c>
      <c r="B292" s="56"/>
      <c r="C292" s="62" t="s">
        <v>36</v>
      </c>
      <c r="D292" s="56" t="str">
        <f t="shared" si="51"/>
        <v/>
      </c>
      <c r="E292" s="56" t="str">
        <f t="shared" si="52"/>
        <v/>
      </c>
      <c r="F292" s="56"/>
      <c r="G292" s="62" t="s">
        <v>36</v>
      </c>
      <c r="H292" s="56" t="str">
        <f t="shared" si="45"/>
        <v>05.18.</v>
      </c>
      <c r="I292" s="56" t="str">
        <f t="shared" si="46"/>
        <v>05.18.10.</v>
      </c>
      <c r="J292" s="55" t="s">
        <v>2029</v>
      </c>
      <c r="K292" s="62" t="s">
        <v>36</v>
      </c>
      <c r="L292" s="56" t="str">
        <f t="shared" si="49"/>
        <v>05.12.06.</v>
      </c>
      <c r="M292" s="56" t="str">
        <f t="shared" si="50"/>
        <v>05.12.06.02.</v>
      </c>
      <c r="N292" s="56" t="s">
        <v>204</v>
      </c>
      <c r="O292" s="56" t="s">
        <v>808</v>
      </c>
      <c r="P292" s="62" t="s">
        <v>36</v>
      </c>
      <c r="Q292" s="56" t="str">
        <f t="shared" si="43"/>
        <v>05.10.15.04.</v>
      </c>
      <c r="R292" s="56" t="str">
        <f t="shared" si="44"/>
        <v>05.10.15.04.01.01.</v>
      </c>
      <c r="S292" s="56" t="s">
        <v>841</v>
      </c>
      <c r="T292" s="64">
        <v>20</v>
      </c>
    </row>
    <row r="293" spans="1:20" x14ac:dyDescent="0.2">
      <c r="A293" s="56" t="str">
        <f t="shared" si="47"/>
        <v/>
      </c>
      <c r="B293" s="56"/>
      <c r="C293" s="62" t="s">
        <v>36</v>
      </c>
      <c r="D293" s="56" t="str">
        <f t="shared" si="51"/>
        <v/>
      </c>
      <c r="E293" s="56" t="str">
        <f t="shared" si="52"/>
        <v/>
      </c>
      <c r="F293" s="56"/>
      <c r="G293" s="62" t="s">
        <v>36</v>
      </c>
      <c r="H293" s="56" t="str">
        <f t="shared" si="45"/>
        <v>05.18.</v>
      </c>
      <c r="I293" s="56" t="str">
        <f t="shared" si="46"/>
        <v>05.18.11.</v>
      </c>
      <c r="J293" s="55" t="s">
        <v>2030</v>
      </c>
      <c r="K293" s="62" t="s">
        <v>36</v>
      </c>
      <c r="L293" s="56" t="str">
        <f t="shared" si="49"/>
        <v>05.12.07.</v>
      </c>
      <c r="M293" s="56" t="str">
        <f t="shared" si="50"/>
        <v>05.12.07.01.</v>
      </c>
      <c r="N293" s="56" t="s">
        <v>205</v>
      </c>
      <c r="O293" s="56" t="s">
        <v>809</v>
      </c>
      <c r="P293" s="62" t="s">
        <v>36</v>
      </c>
      <c r="Q293" s="56" t="str">
        <f t="shared" si="43"/>
        <v>05.10.15.05.</v>
      </c>
      <c r="R293" s="56" t="str">
        <f t="shared" si="44"/>
        <v>05.10.15.05.01.01.</v>
      </c>
      <c r="S293" s="56" t="s">
        <v>843</v>
      </c>
      <c r="T293" s="64">
        <v>40</v>
      </c>
    </row>
    <row r="294" spans="1:20" x14ac:dyDescent="0.2">
      <c r="A294" s="56" t="str">
        <f t="shared" si="47"/>
        <v/>
      </c>
      <c r="B294" s="56"/>
      <c r="C294" s="62" t="s">
        <v>36</v>
      </c>
      <c r="D294" s="56" t="str">
        <f t="shared" si="51"/>
        <v/>
      </c>
      <c r="E294" s="56" t="str">
        <f t="shared" si="52"/>
        <v/>
      </c>
      <c r="F294" s="56"/>
      <c r="G294" s="62" t="s">
        <v>36</v>
      </c>
      <c r="H294" s="56" t="str">
        <f t="shared" si="45"/>
        <v>05.18.</v>
      </c>
      <c r="I294" s="56" t="str">
        <f t="shared" si="46"/>
        <v>05.18.12.</v>
      </c>
      <c r="J294" s="55" t="s">
        <v>2031</v>
      </c>
      <c r="K294" s="62" t="s">
        <v>36</v>
      </c>
      <c r="L294" s="56" t="str">
        <f>IF(NOT(ISBLANK($N294)),LEFT($N294,9),"")</f>
        <v>05.12.07.</v>
      </c>
      <c r="M294" s="56" t="str">
        <f>IF(NOT(ISBLANK($N294)),LEFT($N294,12),"")</f>
        <v>05.12.07.02.</v>
      </c>
      <c r="N294" s="56" t="s">
        <v>206</v>
      </c>
      <c r="O294" s="56" t="s">
        <v>810</v>
      </c>
      <c r="P294" s="62" t="s">
        <v>36</v>
      </c>
      <c r="Q294" s="56" t="str">
        <f t="shared" si="43"/>
        <v>05.10.16.01.</v>
      </c>
      <c r="R294" s="56" t="str">
        <f t="shared" si="44"/>
        <v>05.10.16.01.01.01.</v>
      </c>
      <c r="S294" s="56" t="s">
        <v>845</v>
      </c>
      <c r="T294" s="64">
        <v>0.5</v>
      </c>
    </row>
    <row r="295" spans="1:20" x14ac:dyDescent="0.2">
      <c r="A295" s="56" t="str">
        <f t="shared" si="47"/>
        <v/>
      </c>
      <c r="B295" s="56"/>
      <c r="C295" s="62" t="s">
        <v>36</v>
      </c>
      <c r="D295" s="56" t="str">
        <f t="shared" si="51"/>
        <v/>
      </c>
      <c r="E295" s="56" t="str">
        <f t="shared" si="52"/>
        <v/>
      </c>
      <c r="F295" s="56"/>
      <c r="G295" s="62" t="s">
        <v>36</v>
      </c>
      <c r="H295" s="56" t="str">
        <f t="shared" si="45"/>
        <v>05.18.</v>
      </c>
      <c r="I295" s="56" t="str">
        <f t="shared" si="46"/>
        <v>05.18.13.</v>
      </c>
      <c r="J295" s="55" t="s">
        <v>2032</v>
      </c>
      <c r="K295" s="62" t="s">
        <v>36</v>
      </c>
      <c r="L295" s="56" t="str">
        <f>IF(NOT(ISBLANK($N295)),LEFT($N295,9),"")</f>
        <v>05.12.08.</v>
      </c>
      <c r="M295" s="56" t="str">
        <f>IF(NOT(ISBLANK($N295)),LEFT($N295,12),"")</f>
        <v>05.12.08.01.</v>
      </c>
      <c r="N295" s="56" t="s">
        <v>207</v>
      </c>
      <c r="O295" s="56" t="s">
        <v>812</v>
      </c>
      <c r="P295" s="62" t="s">
        <v>36</v>
      </c>
      <c r="Q295" s="56" t="str">
        <f t="shared" si="43"/>
        <v>05.10.16.02.</v>
      </c>
      <c r="R295" s="56" t="str">
        <f t="shared" si="44"/>
        <v>05.10.16.02.01.01.</v>
      </c>
      <c r="S295" s="56" t="s">
        <v>847</v>
      </c>
      <c r="T295" s="64">
        <v>2</v>
      </c>
    </row>
    <row r="296" spans="1:20" x14ac:dyDescent="0.2">
      <c r="A296" s="56" t="str">
        <f t="shared" si="47"/>
        <v/>
      </c>
      <c r="B296" s="56"/>
      <c r="C296" s="62" t="s">
        <v>36</v>
      </c>
      <c r="D296" s="56" t="str">
        <f t="shared" si="51"/>
        <v/>
      </c>
      <c r="E296" s="56" t="str">
        <f t="shared" si="52"/>
        <v/>
      </c>
      <c r="F296" s="56"/>
      <c r="G296" s="62" t="s">
        <v>36</v>
      </c>
      <c r="H296" s="56" t="str">
        <f t="shared" si="45"/>
        <v>05.18.</v>
      </c>
      <c r="I296" s="56" t="str">
        <f t="shared" si="46"/>
        <v>05.18.14.</v>
      </c>
      <c r="J296" s="55" t="s">
        <v>2033</v>
      </c>
      <c r="K296" s="62" t="s">
        <v>36</v>
      </c>
      <c r="L296" s="56" t="str">
        <f>IF(NOT(ISBLANK($N296)),LEFT($N296,9),"")</f>
        <v>05.12.08.</v>
      </c>
      <c r="M296" s="56" t="str">
        <f>IF(NOT(ISBLANK($N296)),LEFT($N296,12),"")</f>
        <v>05.12.08.02.</v>
      </c>
      <c r="N296" s="56" t="s">
        <v>208</v>
      </c>
      <c r="O296" s="56" t="s">
        <v>814</v>
      </c>
      <c r="P296" s="62" t="s">
        <v>36</v>
      </c>
      <c r="Q296" s="56" t="str">
        <f t="shared" si="43"/>
        <v>05.10.16.03.</v>
      </c>
      <c r="R296" s="56" t="str">
        <f t="shared" si="44"/>
        <v>05.10.16.03.01.01.</v>
      </c>
      <c r="S296" s="56" t="s">
        <v>849</v>
      </c>
      <c r="T296" s="64">
        <v>6</v>
      </c>
    </row>
    <row r="297" spans="1:20" x14ac:dyDescent="0.2">
      <c r="A297" s="56" t="str">
        <f t="shared" si="47"/>
        <v/>
      </c>
      <c r="B297" s="56"/>
      <c r="C297" s="62" t="s">
        <v>36</v>
      </c>
      <c r="D297" s="56" t="str">
        <f t="shared" si="51"/>
        <v/>
      </c>
      <c r="E297" s="56" t="str">
        <f t="shared" si="52"/>
        <v/>
      </c>
      <c r="F297" s="56"/>
      <c r="G297" s="62" t="s">
        <v>36</v>
      </c>
      <c r="H297" s="56" t="str">
        <f t="shared" si="45"/>
        <v>05.18.</v>
      </c>
      <c r="I297" s="56" t="str">
        <f t="shared" si="46"/>
        <v>05.18.15.</v>
      </c>
      <c r="J297" s="55" t="s">
        <v>2034</v>
      </c>
      <c r="K297" s="62" t="s">
        <v>36</v>
      </c>
      <c r="L297" s="56" t="str">
        <f>IF(NOT(ISBLANK($N297)),LEFT($N297,9),"")</f>
        <v>05.12.09.</v>
      </c>
      <c r="M297" s="56" t="str">
        <f>IF(NOT(ISBLANK($N297)),LEFT($N297,12),"")</f>
        <v>05.12.09.01.</v>
      </c>
      <c r="N297" s="56" t="s">
        <v>209</v>
      </c>
      <c r="O297" s="56" t="s">
        <v>816</v>
      </c>
      <c r="P297" s="62" t="s">
        <v>36</v>
      </c>
      <c r="Q297" s="56" t="str">
        <f t="shared" si="43"/>
        <v>05.10.16.04.</v>
      </c>
      <c r="R297" s="56" t="str">
        <f t="shared" si="44"/>
        <v>05.10.16.04.01.01.</v>
      </c>
      <c r="S297" s="56" t="s">
        <v>851</v>
      </c>
      <c r="T297" s="64">
        <v>10</v>
      </c>
    </row>
    <row r="298" spans="1:20" x14ac:dyDescent="0.2">
      <c r="A298" s="56" t="str">
        <f t="shared" si="47"/>
        <v/>
      </c>
      <c r="B298" s="56"/>
      <c r="C298" s="62" t="s">
        <v>36</v>
      </c>
      <c r="D298" s="56" t="str">
        <f t="shared" si="51"/>
        <v/>
      </c>
      <c r="E298" s="56" t="str">
        <f t="shared" si="52"/>
        <v/>
      </c>
      <c r="F298" s="56"/>
      <c r="G298" s="62" t="s">
        <v>36</v>
      </c>
      <c r="H298" s="56" t="str">
        <f t="shared" si="45"/>
        <v>05.18.</v>
      </c>
      <c r="I298" s="56" t="str">
        <f t="shared" si="46"/>
        <v>05.18.16.</v>
      </c>
      <c r="J298" s="55" t="s">
        <v>2035</v>
      </c>
      <c r="K298" s="62" t="s">
        <v>36</v>
      </c>
      <c r="L298" s="56" t="str">
        <f t="shared" si="49"/>
        <v>05.12.09.</v>
      </c>
      <c r="M298" s="56" t="str">
        <f t="shared" si="50"/>
        <v>05.12.09.02.</v>
      </c>
      <c r="N298" s="56" t="s">
        <v>210</v>
      </c>
      <c r="O298" s="56" t="s">
        <v>818</v>
      </c>
      <c r="P298" s="62" t="s">
        <v>36</v>
      </c>
      <c r="Q298" s="56" t="str">
        <f t="shared" si="43"/>
        <v>05.10.16.05.</v>
      </c>
      <c r="R298" s="56" t="str">
        <f t="shared" si="44"/>
        <v>05.10.16.05.01.01.</v>
      </c>
      <c r="S298" s="56" t="s">
        <v>853</v>
      </c>
      <c r="T298" s="64">
        <v>20</v>
      </c>
    </row>
    <row r="299" spans="1:20" x14ac:dyDescent="0.2">
      <c r="A299" s="56" t="str">
        <f t="shared" si="47"/>
        <v/>
      </c>
      <c r="B299" s="56"/>
      <c r="C299" s="62" t="s">
        <v>36</v>
      </c>
      <c r="D299" s="56" t="str">
        <f t="shared" si="51"/>
        <v/>
      </c>
      <c r="E299" s="56" t="str">
        <f t="shared" si="52"/>
        <v/>
      </c>
      <c r="F299" s="56"/>
      <c r="G299" s="62" t="s">
        <v>36</v>
      </c>
      <c r="H299" s="56" t="str">
        <f t="shared" si="45"/>
        <v>05.18.</v>
      </c>
      <c r="I299" s="56" t="str">
        <f t="shared" si="46"/>
        <v>05.18.17.</v>
      </c>
      <c r="J299" s="55" t="s">
        <v>2036</v>
      </c>
      <c r="K299" s="62" t="s">
        <v>36</v>
      </c>
      <c r="L299" s="56" t="str">
        <f t="shared" si="49"/>
        <v>05.12.10.</v>
      </c>
      <c r="M299" s="56" t="str">
        <f t="shared" si="50"/>
        <v>05.12.10.01.</v>
      </c>
      <c r="N299" s="56" t="s">
        <v>211</v>
      </c>
      <c r="O299" s="56" t="s">
        <v>820</v>
      </c>
      <c r="P299" s="62" t="s">
        <v>36</v>
      </c>
      <c r="Q299" s="56" t="str">
        <f t="shared" si="43"/>
        <v>05.10.17.01.</v>
      </c>
      <c r="R299" s="56" t="str">
        <f t="shared" si="44"/>
        <v>05.10.17.01.01.01.</v>
      </c>
      <c r="S299" s="56" t="s">
        <v>855</v>
      </c>
      <c r="T299" s="64">
        <v>8</v>
      </c>
    </row>
    <row r="300" spans="1:20" x14ac:dyDescent="0.2">
      <c r="A300" s="56" t="str">
        <f t="shared" si="47"/>
        <v/>
      </c>
      <c r="B300" s="56"/>
      <c r="C300" s="62" t="s">
        <v>36</v>
      </c>
      <c r="D300" s="56" t="str">
        <f t="shared" si="51"/>
        <v/>
      </c>
      <c r="E300" s="56" t="str">
        <f t="shared" si="52"/>
        <v/>
      </c>
      <c r="F300" s="56"/>
      <c r="G300" s="62" t="s">
        <v>36</v>
      </c>
      <c r="H300" s="56" t="str">
        <f t="shared" si="45"/>
        <v>05.18.</v>
      </c>
      <c r="I300" s="56" t="str">
        <f t="shared" si="46"/>
        <v>05.18.18.</v>
      </c>
      <c r="J300" s="55" t="s">
        <v>2037</v>
      </c>
      <c r="K300" s="62" t="s">
        <v>36</v>
      </c>
      <c r="L300" s="56" t="str">
        <f t="shared" si="49"/>
        <v>05.12.10.</v>
      </c>
      <c r="M300" s="56" t="str">
        <f t="shared" si="50"/>
        <v>05.12.10.02.</v>
      </c>
      <c r="N300" s="56" t="s">
        <v>212</v>
      </c>
      <c r="O300" s="56" t="s">
        <v>822</v>
      </c>
      <c r="P300" s="62" t="s">
        <v>36</v>
      </c>
      <c r="Q300" s="56" t="str">
        <f t="shared" si="43"/>
        <v>05.10.18.01.</v>
      </c>
      <c r="R300" s="56" t="str">
        <f t="shared" si="44"/>
        <v>05.10.18.01.01.01.</v>
      </c>
      <c r="S300" s="56" t="s">
        <v>857</v>
      </c>
      <c r="T300" s="64">
        <v>8</v>
      </c>
    </row>
    <row r="301" spans="1:20" x14ac:dyDescent="0.2">
      <c r="A301" s="56" t="str">
        <f t="shared" si="47"/>
        <v/>
      </c>
      <c r="B301" s="56"/>
      <c r="C301" s="62" t="s">
        <v>36</v>
      </c>
      <c r="D301" s="56" t="str">
        <f t="shared" si="51"/>
        <v/>
      </c>
      <c r="E301" s="56" t="str">
        <f t="shared" si="52"/>
        <v/>
      </c>
      <c r="F301" s="56"/>
      <c r="G301" s="62" t="s">
        <v>36</v>
      </c>
      <c r="H301" s="56" t="str">
        <f t="shared" si="45"/>
        <v>05.18.</v>
      </c>
      <c r="I301" s="56" t="str">
        <f t="shared" si="46"/>
        <v>05.18.19.</v>
      </c>
      <c r="J301" s="55" t="s">
        <v>2019</v>
      </c>
      <c r="K301" s="62" t="s">
        <v>36</v>
      </c>
      <c r="L301" s="56" t="str">
        <f t="shared" si="49"/>
        <v>05.13.01.</v>
      </c>
      <c r="M301" s="56" t="str">
        <f t="shared" si="50"/>
        <v>05.13.01.01.</v>
      </c>
      <c r="N301" s="56" t="s">
        <v>213</v>
      </c>
      <c r="O301" s="56" t="s">
        <v>824</v>
      </c>
      <c r="P301" s="62" t="s">
        <v>36</v>
      </c>
      <c r="Q301" s="56" t="str">
        <f t="shared" si="43"/>
        <v>05.10.19.01.</v>
      </c>
      <c r="R301" s="56" t="str">
        <f t="shared" si="44"/>
        <v>05.10.19.01.01.01.</v>
      </c>
      <c r="S301" s="56" t="s">
        <v>1514</v>
      </c>
      <c r="T301" s="64">
        <v>16</v>
      </c>
    </row>
    <row r="302" spans="1:20" x14ac:dyDescent="0.2">
      <c r="A302" s="56" t="str">
        <f t="shared" si="47"/>
        <v/>
      </c>
      <c r="B302" s="56"/>
      <c r="C302" s="62" t="s">
        <v>36</v>
      </c>
      <c r="D302" s="56" t="str">
        <f t="shared" si="51"/>
        <v/>
      </c>
      <c r="E302" s="56" t="str">
        <f t="shared" si="52"/>
        <v/>
      </c>
      <c r="F302" s="56"/>
      <c r="G302" s="62" t="s">
        <v>36</v>
      </c>
      <c r="H302" s="56" t="str">
        <f t="shared" si="45"/>
        <v>05.18.</v>
      </c>
      <c r="I302" s="56" t="str">
        <f t="shared" si="46"/>
        <v>05.18.20.</v>
      </c>
      <c r="J302" s="55" t="s">
        <v>2038</v>
      </c>
      <c r="K302" s="62" t="s">
        <v>36</v>
      </c>
      <c r="L302" s="56" t="str">
        <f t="shared" si="49"/>
        <v>05.13.02.</v>
      </c>
      <c r="M302" s="56" t="str">
        <f t="shared" si="50"/>
        <v>05.13.02.01.</v>
      </c>
      <c r="N302" s="56" t="s">
        <v>214</v>
      </c>
      <c r="O302" s="56" t="s">
        <v>826</v>
      </c>
      <c r="P302" s="62" t="s">
        <v>36</v>
      </c>
      <c r="Q302" s="56" t="str">
        <f t="shared" si="43"/>
        <v>05.10.20.01.</v>
      </c>
      <c r="R302" s="56" t="str">
        <f t="shared" si="44"/>
        <v>05.10.20.01.01.01.</v>
      </c>
      <c r="S302" s="56" t="s">
        <v>1515</v>
      </c>
      <c r="T302" s="64">
        <v>9</v>
      </c>
    </row>
    <row r="303" spans="1:20" x14ac:dyDescent="0.2">
      <c r="A303" s="56" t="str">
        <f t="shared" si="47"/>
        <v/>
      </c>
      <c r="B303" s="56"/>
      <c r="C303" s="62" t="s">
        <v>36</v>
      </c>
      <c r="D303" s="56" t="str">
        <f t="shared" si="51"/>
        <v/>
      </c>
      <c r="E303" s="56" t="str">
        <f t="shared" si="52"/>
        <v/>
      </c>
      <c r="F303" s="56"/>
      <c r="G303" s="62" t="s">
        <v>36</v>
      </c>
      <c r="H303" s="56" t="str">
        <f t="shared" si="45"/>
        <v>05.18.</v>
      </c>
      <c r="I303" s="56" t="str">
        <f t="shared" si="46"/>
        <v>05.18.21.</v>
      </c>
      <c r="J303" s="55" t="s">
        <v>2039</v>
      </c>
      <c r="K303" s="62" t="s">
        <v>36</v>
      </c>
      <c r="L303" s="56" t="str">
        <f t="shared" si="49"/>
        <v>05.13.03.</v>
      </c>
      <c r="M303" s="56" t="str">
        <f t="shared" si="50"/>
        <v>05.13.03.01.</v>
      </c>
      <c r="N303" s="56" t="s">
        <v>215</v>
      </c>
      <c r="O303" s="56" t="s">
        <v>828</v>
      </c>
      <c r="P303" s="62" t="s">
        <v>36</v>
      </c>
      <c r="Q303" s="56" t="str">
        <f t="shared" si="43"/>
        <v>05.10.21.01.</v>
      </c>
      <c r="R303" s="56" t="str">
        <f t="shared" si="44"/>
        <v>05.10.21.01.01.01.</v>
      </c>
      <c r="S303" s="56" t="s">
        <v>1949</v>
      </c>
      <c r="T303" s="64">
        <v>4</v>
      </c>
    </row>
    <row r="304" spans="1:20" x14ac:dyDescent="0.2">
      <c r="A304" s="56" t="str">
        <f t="shared" si="47"/>
        <v/>
      </c>
      <c r="B304" s="56"/>
      <c r="C304" s="62" t="s">
        <v>36</v>
      </c>
      <c r="D304" s="56" t="str">
        <f t="shared" si="51"/>
        <v/>
      </c>
      <c r="E304" s="56" t="str">
        <f t="shared" si="52"/>
        <v/>
      </c>
      <c r="F304" s="56"/>
      <c r="G304" s="62" t="s">
        <v>36</v>
      </c>
      <c r="H304" s="56" t="str">
        <f t="shared" si="45"/>
        <v>05.18.</v>
      </c>
      <c r="I304" s="56" t="str">
        <f t="shared" si="46"/>
        <v>05.18.22.</v>
      </c>
      <c r="J304" s="55" t="s">
        <v>2040</v>
      </c>
      <c r="K304" s="62" t="s">
        <v>36</v>
      </c>
      <c r="L304" s="56" t="str">
        <f t="shared" si="49"/>
        <v>05.13.03.</v>
      </c>
      <c r="M304" s="56" t="str">
        <f t="shared" si="50"/>
        <v>05.13.03.02.</v>
      </c>
      <c r="N304" s="56" t="s">
        <v>216</v>
      </c>
      <c r="O304" s="56" t="s">
        <v>830</v>
      </c>
      <c r="P304" s="62" t="s">
        <v>36</v>
      </c>
      <c r="Q304" s="56" t="str">
        <f t="shared" si="43"/>
        <v>05.11.01.01.</v>
      </c>
      <c r="R304" s="56" t="str">
        <f t="shared" si="44"/>
        <v>05.11.01.01.01.01.</v>
      </c>
      <c r="S304" s="56" t="s">
        <v>861</v>
      </c>
      <c r="T304" s="64">
        <v>1</v>
      </c>
    </row>
    <row r="305" spans="1:20" x14ac:dyDescent="0.2">
      <c r="A305" s="56" t="str">
        <f t="shared" si="47"/>
        <v/>
      </c>
      <c r="B305" s="56"/>
      <c r="C305" s="62" t="s">
        <v>36</v>
      </c>
      <c r="D305" s="56" t="str">
        <f t="shared" si="51"/>
        <v/>
      </c>
      <c r="E305" s="56" t="str">
        <f t="shared" si="52"/>
        <v/>
      </c>
      <c r="F305" s="56"/>
      <c r="G305" s="62" t="s">
        <v>36</v>
      </c>
      <c r="H305" s="56" t="str">
        <f t="shared" si="45"/>
        <v>05.18.</v>
      </c>
      <c r="I305" s="56" t="str">
        <f t="shared" si="46"/>
        <v>05.18.23.</v>
      </c>
      <c r="J305" s="55" t="s">
        <v>2041</v>
      </c>
      <c r="K305" s="62" t="s">
        <v>36</v>
      </c>
      <c r="L305" s="56" t="str">
        <f t="shared" si="49"/>
        <v>05.13.03.</v>
      </c>
      <c r="M305" s="56" t="str">
        <f t="shared" si="50"/>
        <v>05.13.03.03.</v>
      </c>
      <c r="N305" s="56" t="s">
        <v>217</v>
      </c>
      <c r="O305" s="56" t="s">
        <v>832</v>
      </c>
      <c r="P305" s="62" t="s">
        <v>36</v>
      </c>
      <c r="Q305" s="56" t="str">
        <f t="shared" si="43"/>
        <v>05.11.01.02.</v>
      </c>
      <c r="R305" s="56" t="str">
        <f t="shared" si="44"/>
        <v>05.11.01.02.01.01.</v>
      </c>
      <c r="S305" s="56" t="s">
        <v>863</v>
      </c>
      <c r="T305" s="64">
        <v>3</v>
      </c>
    </row>
    <row r="306" spans="1:20" x14ac:dyDescent="0.2">
      <c r="A306" s="56" t="str">
        <f t="shared" si="47"/>
        <v/>
      </c>
      <c r="B306" s="56"/>
      <c r="C306" s="62" t="s">
        <v>36</v>
      </c>
      <c r="D306" s="56" t="str">
        <f t="shared" si="51"/>
        <v/>
      </c>
      <c r="E306" s="56" t="str">
        <f t="shared" si="52"/>
        <v/>
      </c>
      <c r="F306" s="56"/>
      <c r="G306" s="62" t="s">
        <v>36</v>
      </c>
      <c r="H306" s="56" t="str">
        <f t="shared" si="45"/>
        <v>05.18.</v>
      </c>
      <c r="I306" s="56" t="str">
        <f t="shared" si="46"/>
        <v>05.18.24.</v>
      </c>
      <c r="J306" s="55" t="s">
        <v>2042</v>
      </c>
      <c r="K306" s="62" t="s">
        <v>36</v>
      </c>
      <c r="L306" s="56" t="str">
        <f t="shared" si="49"/>
        <v>05.13.03.</v>
      </c>
      <c r="M306" s="56" t="str">
        <f t="shared" si="50"/>
        <v>05.13.03.04.</v>
      </c>
      <c r="N306" s="56" t="s">
        <v>218</v>
      </c>
      <c r="O306" s="56" t="s">
        <v>834</v>
      </c>
      <c r="P306" s="62" t="s">
        <v>36</v>
      </c>
      <c r="Q306" s="56" t="str">
        <f t="shared" si="43"/>
        <v>05.11.01.03.</v>
      </c>
      <c r="R306" s="56" t="str">
        <f t="shared" si="44"/>
        <v>05.11.01.03.01.01.</v>
      </c>
      <c r="S306" s="56" t="s">
        <v>865</v>
      </c>
      <c r="T306" s="64">
        <v>5</v>
      </c>
    </row>
    <row r="307" spans="1:20" x14ac:dyDescent="0.2">
      <c r="A307" s="56" t="str">
        <f t="shared" si="47"/>
        <v/>
      </c>
      <c r="B307" s="56"/>
      <c r="C307" s="62" t="s">
        <v>36</v>
      </c>
      <c r="D307" s="56" t="str">
        <f t="shared" si="51"/>
        <v/>
      </c>
      <c r="E307" s="56" t="str">
        <f t="shared" si="52"/>
        <v/>
      </c>
      <c r="F307" s="56"/>
      <c r="G307" s="62" t="s">
        <v>36</v>
      </c>
      <c r="H307" s="56" t="str">
        <f t="shared" si="45"/>
        <v>05.18.</v>
      </c>
      <c r="I307" s="56" t="str">
        <f t="shared" si="46"/>
        <v>05.18.25.</v>
      </c>
      <c r="J307" s="55" t="s">
        <v>2043</v>
      </c>
      <c r="K307" s="62" t="s">
        <v>36</v>
      </c>
      <c r="L307" s="56" t="str">
        <f t="shared" si="49"/>
        <v>05.13.04.</v>
      </c>
      <c r="M307" s="56" t="str">
        <f t="shared" si="50"/>
        <v>05.13.04.01.</v>
      </c>
      <c r="N307" s="56" t="s">
        <v>219</v>
      </c>
      <c r="O307" s="56" t="s">
        <v>836</v>
      </c>
      <c r="P307" s="62" t="s">
        <v>36</v>
      </c>
      <c r="Q307" s="56" t="str">
        <f t="shared" ref="Q307:Q355" si="53">IF(NOT(ISBLANK($S307)),LEFT($S307,12),"")</f>
        <v>05.11.02.01.</v>
      </c>
      <c r="R307" s="56" t="str">
        <f t="shared" ref="R307:R355" si="54">IF(NOT(ISBLANK($S307)),LEFT($S307,18),"")</f>
        <v>05.11.02.01.01.01.</v>
      </c>
      <c r="S307" s="56" t="s">
        <v>867</v>
      </c>
      <c r="T307" s="64">
        <v>4</v>
      </c>
    </row>
    <row r="308" spans="1:20" x14ac:dyDescent="0.2">
      <c r="A308" s="56" t="str">
        <f t="shared" si="47"/>
        <v/>
      </c>
      <c r="B308" s="56"/>
      <c r="C308" s="62" t="s">
        <v>36</v>
      </c>
      <c r="D308" s="56" t="str">
        <f t="shared" si="51"/>
        <v/>
      </c>
      <c r="E308" s="56" t="str">
        <f t="shared" si="52"/>
        <v/>
      </c>
      <c r="F308" s="56"/>
      <c r="G308" s="62" t="s">
        <v>36</v>
      </c>
      <c r="H308" s="56" t="str">
        <f t="shared" si="45"/>
        <v>05.18.</v>
      </c>
      <c r="I308" s="56" t="str">
        <f t="shared" si="46"/>
        <v>05.18.26.</v>
      </c>
      <c r="J308" s="55" t="s">
        <v>2044</v>
      </c>
      <c r="K308" s="62" t="s">
        <v>36</v>
      </c>
      <c r="L308" s="56" t="str">
        <f t="shared" ref="L308:L379" si="55">IF(NOT(ISBLANK($N308)),LEFT($N308,9),"")</f>
        <v>05.13.04.</v>
      </c>
      <c r="M308" s="56" t="str">
        <f t="shared" ref="M308:M379" si="56">IF(NOT(ISBLANK($N308)),LEFT($N308,12),"")</f>
        <v>05.13.04.02.</v>
      </c>
      <c r="N308" s="56" t="s">
        <v>220</v>
      </c>
      <c r="O308" s="56" t="s">
        <v>838</v>
      </c>
      <c r="P308" s="62" t="s">
        <v>36</v>
      </c>
      <c r="Q308" s="56" t="str">
        <f t="shared" si="53"/>
        <v>05.11.02.02.</v>
      </c>
      <c r="R308" s="56" t="str">
        <f t="shared" si="54"/>
        <v>05.11.02.02.01.01.</v>
      </c>
      <c r="S308" s="56" t="s">
        <v>869</v>
      </c>
      <c r="T308" s="64">
        <v>8</v>
      </c>
    </row>
    <row r="309" spans="1:20" x14ac:dyDescent="0.2">
      <c r="A309" s="56" t="str">
        <f t="shared" si="47"/>
        <v/>
      </c>
      <c r="B309" s="56"/>
      <c r="C309" s="62" t="s">
        <v>36</v>
      </c>
      <c r="D309" s="56" t="str">
        <f t="shared" si="51"/>
        <v/>
      </c>
      <c r="E309" s="56" t="str">
        <f t="shared" si="52"/>
        <v/>
      </c>
      <c r="F309" s="56"/>
      <c r="G309" s="62" t="s">
        <v>36</v>
      </c>
      <c r="H309" s="56" t="str">
        <f t="shared" si="45"/>
        <v>05.19.</v>
      </c>
      <c r="I309" s="56" t="str">
        <f t="shared" si="46"/>
        <v>05.19.01.</v>
      </c>
      <c r="J309" s="55" t="s">
        <v>534</v>
      </c>
      <c r="K309" s="62" t="s">
        <v>36</v>
      </c>
      <c r="L309" s="56" t="str">
        <f t="shared" si="55"/>
        <v>05.13.04.</v>
      </c>
      <c r="M309" s="56" t="str">
        <f t="shared" si="56"/>
        <v>05.13.04.03.</v>
      </c>
      <c r="N309" s="56" t="s">
        <v>221</v>
      </c>
      <c r="O309" s="56" t="s">
        <v>840</v>
      </c>
      <c r="P309" s="62" t="s">
        <v>36</v>
      </c>
      <c r="Q309" s="56" t="str">
        <f t="shared" si="53"/>
        <v>05.11.03.01.</v>
      </c>
      <c r="R309" s="56" t="str">
        <f t="shared" si="54"/>
        <v>05.11.03.01.01.01.</v>
      </c>
      <c r="S309" s="56" t="s">
        <v>871</v>
      </c>
      <c r="T309" s="64">
        <v>10</v>
      </c>
    </row>
    <row r="310" spans="1:20" x14ac:dyDescent="0.2">
      <c r="A310" s="56" t="str">
        <f t="shared" si="47"/>
        <v/>
      </c>
      <c r="B310" s="56"/>
      <c r="C310" s="62" t="s">
        <v>36</v>
      </c>
      <c r="D310" s="56" t="str">
        <f t="shared" si="51"/>
        <v/>
      </c>
      <c r="E310" s="56" t="str">
        <f t="shared" si="52"/>
        <v/>
      </c>
      <c r="F310" s="56"/>
      <c r="G310" s="62" t="s">
        <v>36</v>
      </c>
      <c r="H310" s="56" t="str">
        <f t="shared" si="45"/>
        <v>05.19.</v>
      </c>
      <c r="I310" s="56" t="str">
        <f t="shared" si="46"/>
        <v>05.19.02.</v>
      </c>
      <c r="J310" s="55" t="s">
        <v>535</v>
      </c>
      <c r="K310" s="62" t="s">
        <v>36</v>
      </c>
      <c r="L310" s="56" t="str">
        <f t="shared" si="55"/>
        <v>05.13.04.</v>
      </c>
      <c r="M310" s="56" t="str">
        <f t="shared" si="56"/>
        <v>05.13.04.04.</v>
      </c>
      <c r="N310" s="56" t="s">
        <v>222</v>
      </c>
      <c r="O310" s="56" t="s">
        <v>842</v>
      </c>
      <c r="P310" s="62" t="s">
        <v>36</v>
      </c>
      <c r="Q310" s="56" t="str">
        <f t="shared" si="53"/>
        <v>05.11.04.01.</v>
      </c>
      <c r="R310" s="56" t="str">
        <f t="shared" si="54"/>
        <v>05.11.04.01.01.01.</v>
      </c>
      <c r="S310" s="56" t="s">
        <v>873</v>
      </c>
      <c r="T310" s="64">
        <v>5</v>
      </c>
    </row>
    <row r="311" spans="1:20" x14ac:dyDescent="0.2">
      <c r="A311" s="56" t="str">
        <f t="shared" si="47"/>
        <v/>
      </c>
      <c r="B311" s="56"/>
      <c r="C311" s="62" t="s">
        <v>36</v>
      </c>
      <c r="D311" s="56" t="str">
        <f t="shared" si="51"/>
        <v/>
      </c>
      <c r="E311" s="56" t="str">
        <f t="shared" si="52"/>
        <v/>
      </c>
      <c r="F311" s="56"/>
      <c r="G311" s="62" t="s">
        <v>36</v>
      </c>
      <c r="H311" s="56" t="str">
        <f t="shared" si="45"/>
        <v>05.19.</v>
      </c>
      <c r="I311" s="56" t="str">
        <f t="shared" si="46"/>
        <v>05.19.03.</v>
      </c>
      <c r="J311" s="55" t="s">
        <v>536</v>
      </c>
      <c r="K311" s="62" t="s">
        <v>36</v>
      </c>
      <c r="L311" s="56" t="str">
        <f t="shared" si="55"/>
        <v>05.13.05.</v>
      </c>
      <c r="M311" s="56" t="str">
        <f t="shared" si="56"/>
        <v>05.13.05.01.</v>
      </c>
      <c r="N311" s="56" t="s">
        <v>223</v>
      </c>
      <c r="O311" s="56" t="s">
        <v>844</v>
      </c>
      <c r="P311" s="62" t="s">
        <v>36</v>
      </c>
      <c r="Q311" s="56" t="str">
        <f t="shared" si="53"/>
        <v>05.11.04.02.</v>
      </c>
      <c r="R311" s="56" t="str">
        <f t="shared" si="54"/>
        <v>05.11.04.02.01.01.</v>
      </c>
      <c r="S311" s="56" t="s">
        <v>875</v>
      </c>
      <c r="T311" s="64">
        <v>10</v>
      </c>
    </row>
    <row r="312" spans="1:20" x14ac:dyDescent="0.2">
      <c r="A312" s="56" t="str">
        <f t="shared" si="47"/>
        <v/>
      </c>
      <c r="B312" s="56"/>
      <c r="C312" s="62" t="s">
        <v>36</v>
      </c>
      <c r="D312" s="56" t="str">
        <f t="shared" si="51"/>
        <v/>
      </c>
      <c r="E312" s="56" t="str">
        <f t="shared" si="52"/>
        <v/>
      </c>
      <c r="F312" s="56"/>
      <c r="G312" s="62" t="s">
        <v>36</v>
      </c>
      <c r="H312" s="56" t="str">
        <f t="shared" si="45"/>
        <v>05.19.</v>
      </c>
      <c r="I312" s="56" t="str">
        <f t="shared" si="46"/>
        <v>05.19.04.</v>
      </c>
      <c r="J312" s="55" t="s">
        <v>537</v>
      </c>
      <c r="K312" s="62" t="s">
        <v>36</v>
      </c>
      <c r="L312" s="56" t="str">
        <f t="shared" si="55"/>
        <v>05.13.05.</v>
      </c>
      <c r="M312" s="56" t="str">
        <f t="shared" si="56"/>
        <v>05.13.05.02.</v>
      </c>
      <c r="N312" s="56" t="s">
        <v>224</v>
      </c>
      <c r="O312" s="56" t="s">
        <v>846</v>
      </c>
      <c r="P312" s="62" t="s">
        <v>36</v>
      </c>
      <c r="Q312" s="56" t="str">
        <f t="shared" si="53"/>
        <v>05.11.05.01.</v>
      </c>
      <c r="R312" s="56" t="str">
        <f t="shared" si="54"/>
        <v>05.11.05.01.01.01.</v>
      </c>
      <c r="S312" s="56" t="s">
        <v>877</v>
      </c>
      <c r="T312" s="64">
        <v>4</v>
      </c>
    </row>
    <row r="313" spans="1:20" x14ac:dyDescent="0.2">
      <c r="A313" s="56" t="str">
        <f t="shared" si="47"/>
        <v/>
      </c>
      <c r="B313" s="56"/>
      <c r="C313" s="62" t="s">
        <v>36</v>
      </c>
      <c r="D313" s="56" t="str">
        <f t="shared" si="51"/>
        <v/>
      </c>
      <c r="E313" s="56" t="str">
        <f t="shared" si="52"/>
        <v/>
      </c>
      <c r="F313" s="56"/>
      <c r="G313" s="62" t="s">
        <v>36</v>
      </c>
      <c r="H313" s="56" t="str">
        <f t="shared" si="45"/>
        <v>05.19.</v>
      </c>
      <c r="I313" s="56" t="str">
        <f t="shared" si="46"/>
        <v>05.19.05.</v>
      </c>
      <c r="J313" s="55" t="s">
        <v>538</v>
      </c>
      <c r="K313" s="62" t="s">
        <v>36</v>
      </c>
      <c r="L313" s="56" t="str">
        <f t="shared" si="55"/>
        <v>05.13.05.</v>
      </c>
      <c r="M313" s="56" t="str">
        <f t="shared" si="56"/>
        <v>05.13.05.03.</v>
      </c>
      <c r="N313" s="56" t="s">
        <v>225</v>
      </c>
      <c r="O313" s="56" t="s">
        <v>848</v>
      </c>
      <c r="P313" s="62" t="s">
        <v>36</v>
      </c>
      <c r="Q313" s="56" t="str">
        <f t="shared" si="53"/>
        <v>05.11.05.02.</v>
      </c>
      <c r="R313" s="56" t="str">
        <f t="shared" si="54"/>
        <v>05.11.05.02.01.01.</v>
      </c>
      <c r="S313" s="56" t="s">
        <v>879</v>
      </c>
      <c r="T313" s="64">
        <v>8</v>
      </c>
    </row>
    <row r="314" spans="1:20" x14ac:dyDescent="0.2">
      <c r="A314" s="56" t="str">
        <f t="shared" si="47"/>
        <v/>
      </c>
      <c r="B314" s="56"/>
      <c r="C314" s="62" t="s">
        <v>36</v>
      </c>
      <c r="D314" s="56" t="str">
        <f t="shared" si="51"/>
        <v/>
      </c>
      <c r="E314" s="56" t="str">
        <f t="shared" si="52"/>
        <v/>
      </c>
      <c r="F314" s="56"/>
      <c r="G314" s="62" t="s">
        <v>36</v>
      </c>
      <c r="H314" s="56" t="str">
        <f t="shared" si="45"/>
        <v>05.19.</v>
      </c>
      <c r="I314" s="56" t="str">
        <f t="shared" si="46"/>
        <v>05.19.06.</v>
      </c>
      <c r="J314" s="55" t="s">
        <v>539</v>
      </c>
      <c r="K314" s="62" t="s">
        <v>36</v>
      </c>
      <c r="L314" s="56" t="str">
        <f t="shared" si="55"/>
        <v>05.13.06.</v>
      </c>
      <c r="M314" s="56" t="str">
        <f t="shared" si="56"/>
        <v>05.13.06.01.</v>
      </c>
      <c r="N314" s="56" t="s">
        <v>226</v>
      </c>
      <c r="O314" s="56" t="s">
        <v>850</v>
      </c>
      <c r="P314" s="62" t="s">
        <v>36</v>
      </c>
      <c r="Q314" s="56" t="str">
        <f t="shared" si="53"/>
        <v>05.11.06.01.</v>
      </c>
      <c r="R314" s="56" t="str">
        <f t="shared" si="54"/>
        <v>05.11.06.01.01.01.</v>
      </c>
      <c r="S314" s="56" t="s">
        <v>881</v>
      </c>
      <c r="T314" s="64">
        <v>2</v>
      </c>
    </row>
    <row r="315" spans="1:20" x14ac:dyDescent="0.2">
      <c r="A315" s="56" t="str">
        <f t="shared" si="47"/>
        <v/>
      </c>
      <c r="B315" s="56"/>
      <c r="C315" s="62" t="s">
        <v>36</v>
      </c>
      <c r="D315" s="56" t="str">
        <f t="shared" si="51"/>
        <v/>
      </c>
      <c r="E315" s="56" t="str">
        <f t="shared" si="52"/>
        <v/>
      </c>
      <c r="F315" s="56"/>
      <c r="G315" s="62" t="s">
        <v>36</v>
      </c>
      <c r="H315" s="56" t="str">
        <f t="shared" si="45"/>
        <v>05.19.</v>
      </c>
      <c r="I315" s="56" t="str">
        <f t="shared" si="46"/>
        <v>05.19.07.</v>
      </c>
      <c r="J315" s="55" t="s">
        <v>540</v>
      </c>
      <c r="K315" s="62" t="s">
        <v>36</v>
      </c>
      <c r="L315" s="56" t="str">
        <f t="shared" si="55"/>
        <v>05.13.06.</v>
      </c>
      <c r="M315" s="56" t="str">
        <f t="shared" si="56"/>
        <v>05.13.06.02.</v>
      </c>
      <c r="N315" s="56" t="s">
        <v>227</v>
      </c>
      <c r="O315" s="56" t="s">
        <v>852</v>
      </c>
      <c r="P315" s="62" t="s">
        <v>36</v>
      </c>
      <c r="Q315" s="56" t="str">
        <f t="shared" si="53"/>
        <v>05.11.06.02.</v>
      </c>
      <c r="R315" s="56" t="str">
        <f t="shared" si="54"/>
        <v>05.11.06.02.01.01.</v>
      </c>
      <c r="S315" s="56" t="s">
        <v>883</v>
      </c>
      <c r="T315" s="64">
        <v>5</v>
      </c>
    </row>
    <row r="316" spans="1:20" x14ac:dyDescent="0.2">
      <c r="A316" s="56" t="str">
        <f t="shared" si="47"/>
        <v/>
      </c>
      <c r="B316" s="56"/>
      <c r="C316" s="62" t="s">
        <v>36</v>
      </c>
      <c r="D316" s="56" t="str">
        <f t="shared" si="51"/>
        <v/>
      </c>
      <c r="E316" s="56" t="str">
        <f t="shared" si="52"/>
        <v/>
      </c>
      <c r="F316" s="56"/>
      <c r="G316" s="62" t="s">
        <v>36</v>
      </c>
      <c r="H316" s="56" t="str">
        <f t="shared" si="45"/>
        <v>05.19.</v>
      </c>
      <c r="I316" s="56" t="str">
        <f t="shared" si="46"/>
        <v>05.19.08.</v>
      </c>
      <c r="J316" s="55" t="s">
        <v>541</v>
      </c>
      <c r="K316" s="62" t="s">
        <v>36</v>
      </c>
      <c r="L316" s="56" t="str">
        <f t="shared" si="55"/>
        <v>05.13.06.</v>
      </c>
      <c r="M316" s="56" t="str">
        <f t="shared" si="56"/>
        <v>05.13.06.03.</v>
      </c>
      <c r="N316" s="56" t="s">
        <v>228</v>
      </c>
      <c r="O316" s="56" t="s">
        <v>854</v>
      </c>
      <c r="P316" s="62" t="s">
        <v>36</v>
      </c>
      <c r="Q316" s="56" t="str">
        <f t="shared" si="53"/>
        <v>05.11.06.03.</v>
      </c>
      <c r="R316" s="56" t="str">
        <f t="shared" si="54"/>
        <v>05.11.06.03.01.01.</v>
      </c>
      <c r="S316" s="56" t="s">
        <v>885</v>
      </c>
      <c r="T316" s="64">
        <v>10</v>
      </c>
    </row>
    <row r="317" spans="1:20" x14ac:dyDescent="0.2">
      <c r="A317" s="56" t="str">
        <f t="shared" si="47"/>
        <v/>
      </c>
      <c r="B317" s="56"/>
      <c r="C317" s="62" t="s">
        <v>36</v>
      </c>
      <c r="D317" s="56" t="str">
        <f t="shared" si="51"/>
        <v/>
      </c>
      <c r="E317" s="56" t="str">
        <f t="shared" si="52"/>
        <v/>
      </c>
      <c r="F317" s="56"/>
      <c r="G317" s="62" t="s">
        <v>36</v>
      </c>
      <c r="H317" s="56" t="str">
        <f t="shared" si="45"/>
        <v>05.19.</v>
      </c>
      <c r="I317" s="56" t="str">
        <f t="shared" si="46"/>
        <v>05.19.09.</v>
      </c>
      <c r="J317" s="55" t="s">
        <v>1316</v>
      </c>
      <c r="K317" s="62" t="s">
        <v>36</v>
      </c>
      <c r="L317" s="56" t="str">
        <f>IF(NOT(ISBLANK($N317)),LEFT($N317,9),"")</f>
        <v>05.13.07.</v>
      </c>
      <c r="M317" s="56" t="str">
        <f>IF(NOT(ISBLANK($N317)),LEFT($N317,12),"")</f>
        <v>05.13.07.01.</v>
      </c>
      <c r="N317" s="56" t="s">
        <v>1471</v>
      </c>
      <c r="O317" s="56" t="s">
        <v>1478</v>
      </c>
      <c r="P317" s="62" t="s">
        <v>36</v>
      </c>
      <c r="Q317" s="56" t="str">
        <f t="shared" si="53"/>
        <v>05.12.01.01.</v>
      </c>
      <c r="R317" s="56" t="str">
        <f t="shared" si="54"/>
        <v>05.12.01.01.01.01.</v>
      </c>
      <c r="S317" s="56" t="s">
        <v>887</v>
      </c>
      <c r="T317" s="64">
        <v>9</v>
      </c>
    </row>
    <row r="318" spans="1:20" x14ac:dyDescent="0.2">
      <c r="A318" s="56" t="str">
        <f t="shared" si="47"/>
        <v/>
      </c>
      <c r="B318" s="56"/>
      <c r="C318" s="62" t="s">
        <v>36</v>
      </c>
      <c r="D318" s="56" t="str">
        <f t="shared" si="51"/>
        <v/>
      </c>
      <c r="E318" s="56" t="str">
        <f t="shared" si="52"/>
        <v/>
      </c>
      <c r="F318" s="56"/>
      <c r="G318" s="62" t="s">
        <v>36</v>
      </c>
      <c r="H318" s="56" t="str">
        <f t="shared" si="45"/>
        <v>05.19.</v>
      </c>
      <c r="I318" s="56" t="str">
        <f t="shared" si="46"/>
        <v>05.19.10.</v>
      </c>
      <c r="J318" s="55" t="s">
        <v>1963</v>
      </c>
      <c r="K318" s="62" t="s">
        <v>36</v>
      </c>
      <c r="L318" s="56" t="str">
        <f t="shared" si="55"/>
        <v>05.13.08.</v>
      </c>
      <c r="M318" s="56" t="str">
        <f t="shared" si="56"/>
        <v>05.13.08.01.</v>
      </c>
      <c r="N318" s="56" t="s">
        <v>1472</v>
      </c>
      <c r="O318" s="56" t="s">
        <v>1479</v>
      </c>
      <c r="P318" s="62" t="s">
        <v>36</v>
      </c>
      <c r="Q318" s="56" t="str">
        <f t="shared" si="53"/>
        <v>05.12.01.02.</v>
      </c>
      <c r="R318" s="56" t="str">
        <f t="shared" si="54"/>
        <v>05.12.01.02.01.01.</v>
      </c>
      <c r="S318" s="56" t="s">
        <v>889</v>
      </c>
      <c r="T318" s="64">
        <v>14</v>
      </c>
    </row>
    <row r="319" spans="1:20" x14ac:dyDescent="0.2">
      <c r="A319" s="56" t="str">
        <f t="shared" si="47"/>
        <v/>
      </c>
      <c r="B319" s="56"/>
      <c r="C319" s="62" t="s">
        <v>36</v>
      </c>
      <c r="D319" s="56" t="str">
        <f t="shared" si="51"/>
        <v/>
      </c>
      <c r="E319" s="56" t="str">
        <f t="shared" si="52"/>
        <v/>
      </c>
      <c r="F319" s="56"/>
      <c r="G319" s="62" t="s">
        <v>36</v>
      </c>
      <c r="H319" s="56" t="str">
        <f t="shared" si="45"/>
        <v>05.19.</v>
      </c>
      <c r="I319" s="56" t="str">
        <f t="shared" si="46"/>
        <v>05.19.11.</v>
      </c>
      <c r="J319" s="55" t="s">
        <v>1964</v>
      </c>
      <c r="K319" s="62" t="s">
        <v>36</v>
      </c>
      <c r="L319" s="56" t="str">
        <f t="shared" si="55"/>
        <v>05.13.09.</v>
      </c>
      <c r="M319" s="56" t="str">
        <f t="shared" si="56"/>
        <v>05.13.09.01.</v>
      </c>
      <c r="N319" s="56" t="s">
        <v>1473</v>
      </c>
      <c r="O319" s="56" t="s">
        <v>1480</v>
      </c>
      <c r="P319" s="62" t="s">
        <v>36</v>
      </c>
      <c r="Q319" s="56" t="str">
        <f t="shared" si="53"/>
        <v>05.12.02.01.</v>
      </c>
      <c r="R319" s="56" t="str">
        <f t="shared" si="54"/>
        <v>05.12.02.01.01.01.</v>
      </c>
      <c r="S319" s="56" t="s">
        <v>891</v>
      </c>
      <c r="T319" s="64">
        <v>4</v>
      </c>
    </row>
    <row r="320" spans="1:20" x14ac:dyDescent="0.2">
      <c r="A320" s="56" t="str">
        <f t="shared" si="47"/>
        <v/>
      </c>
      <c r="B320" s="56"/>
      <c r="C320" s="62" t="s">
        <v>36</v>
      </c>
      <c r="D320" s="56" t="str">
        <f t="shared" si="51"/>
        <v/>
      </c>
      <c r="E320" s="56" t="str">
        <f t="shared" si="52"/>
        <v/>
      </c>
      <c r="F320" s="56"/>
      <c r="G320" s="62" t="s">
        <v>36</v>
      </c>
      <c r="H320" s="56" t="str">
        <f t="shared" si="45"/>
        <v>05.19.</v>
      </c>
      <c r="I320" s="56" t="str">
        <f t="shared" si="46"/>
        <v>05.19.12.</v>
      </c>
      <c r="J320" s="55" t="s">
        <v>2306</v>
      </c>
      <c r="K320" s="62" t="s">
        <v>36</v>
      </c>
      <c r="L320" s="56" t="str">
        <f t="shared" si="55"/>
        <v>05.13.10.</v>
      </c>
      <c r="M320" s="56" t="str">
        <f t="shared" si="56"/>
        <v>05.13.10.01.</v>
      </c>
      <c r="N320" s="56" t="s">
        <v>1474</v>
      </c>
      <c r="O320" s="56" t="s">
        <v>1481</v>
      </c>
      <c r="P320" s="62" t="s">
        <v>36</v>
      </c>
      <c r="Q320" s="56" t="str">
        <f t="shared" si="53"/>
        <v>05.12.02.02.</v>
      </c>
      <c r="R320" s="56" t="str">
        <f t="shared" si="54"/>
        <v>05.12.02.02.01.01.</v>
      </c>
      <c r="S320" s="56" t="s">
        <v>892</v>
      </c>
      <c r="T320" s="64">
        <v>6</v>
      </c>
    </row>
    <row r="321" spans="1:20" x14ac:dyDescent="0.2">
      <c r="A321" s="56" t="str">
        <f t="shared" si="47"/>
        <v/>
      </c>
      <c r="B321" s="56"/>
      <c r="C321" s="62" t="s">
        <v>36</v>
      </c>
      <c r="D321" s="56" t="str">
        <f t="shared" si="51"/>
        <v/>
      </c>
      <c r="E321" s="56" t="str">
        <f t="shared" si="52"/>
        <v/>
      </c>
      <c r="F321" s="56"/>
      <c r="G321" s="62" t="s">
        <v>36</v>
      </c>
      <c r="H321" s="56" t="str">
        <f t="shared" si="45"/>
        <v>05.20.</v>
      </c>
      <c r="I321" s="56" t="str">
        <f t="shared" si="46"/>
        <v>05.20.01.</v>
      </c>
      <c r="J321" s="55" t="s">
        <v>2254</v>
      </c>
      <c r="K321" s="62" t="s">
        <v>36</v>
      </c>
      <c r="L321" s="56" t="str">
        <f t="shared" si="55"/>
        <v>05.13.11.</v>
      </c>
      <c r="M321" s="56" t="str">
        <f t="shared" si="56"/>
        <v>05.13.11.01.</v>
      </c>
      <c r="N321" s="56" t="s">
        <v>1475</v>
      </c>
      <c r="O321" s="56" t="s">
        <v>1482</v>
      </c>
      <c r="P321" s="62" t="s">
        <v>36</v>
      </c>
      <c r="Q321" s="56" t="str">
        <f t="shared" si="53"/>
        <v>05.12.03.01.</v>
      </c>
      <c r="R321" s="56" t="str">
        <f t="shared" si="54"/>
        <v>05.12.03.01.01.01.</v>
      </c>
      <c r="S321" s="56" t="s">
        <v>893</v>
      </c>
      <c r="T321" s="64">
        <v>5</v>
      </c>
    </row>
    <row r="322" spans="1:20" x14ac:dyDescent="0.2">
      <c r="A322" s="56" t="str">
        <f t="shared" si="47"/>
        <v/>
      </c>
      <c r="B322" s="56"/>
      <c r="C322" s="62" t="s">
        <v>36</v>
      </c>
      <c r="D322" s="56" t="str">
        <f t="shared" si="51"/>
        <v/>
      </c>
      <c r="E322" s="56" t="str">
        <f t="shared" si="52"/>
        <v/>
      </c>
      <c r="F322" s="56"/>
      <c r="G322" s="62" t="s">
        <v>36</v>
      </c>
      <c r="H322" s="56" t="str">
        <f t="shared" si="45"/>
        <v>05.20.</v>
      </c>
      <c r="I322" s="56" t="str">
        <f t="shared" si="46"/>
        <v>05.20.02.</v>
      </c>
      <c r="J322" s="55" t="s">
        <v>2255</v>
      </c>
      <c r="K322" s="62" t="s">
        <v>36</v>
      </c>
      <c r="L322" s="56" t="str">
        <f t="shared" si="55"/>
        <v>05.13.12.</v>
      </c>
      <c r="M322" s="56" t="str">
        <f t="shared" si="56"/>
        <v>05.13.12.01.</v>
      </c>
      <c r="N322" s="56" t="s">
        <v>1476</v>
      </c>
      <c r="O322" s="56" t="s">
        <v>1483</v>
      </c>
      <c r="P322" s="62" t="s">
        <v>36</v>
      </c>
      <c r="Q322" s="56" t="str">
        <f t="shared" si="53"/>
        <v>05.12.03.02.</v>
      </c>
      <c r="R322" s="56" t="str">
        <f t="shared" si="54"/>
        <v>05.12.03.02.01.01.</v>
      </c>
      <c r="S322" s="56" t="s">
        <v>894</v>
      </c>
      <c r="T322" s="64">
        <v>7</v>
      </c>
    </row>
    <row r="323" spans="1:20" x14ac:dyDescent="0.2">
      <c r="A323" s="56" t="str">
        <f t="shared" ref="A323:A386" si="57">IF(NOT(ISBLANK($B323)),LEFT($B323,3),"")</f>
        <v/>
      </c>
      <c r="B323" s="56"/>
      <c r="C323" s="62" t="s">
        <v>36</v>
      </c>
      <c r="D323" s="56" t="str">
        <f t="shared" si="51"/>
        <v/>
      </c>
      <c r="E323" s="56" t="str">
        <f t="shared" si="52"/>
        <v/>
      </c>
      <c r="F323" s="56"/>
      <c r="G323" s="62" t="s">
        <v>36</v>
      </c>
      <c r="H323" s="56" t="str">
        <f t="shared" si="45"/>
        <v>05.20.</v>
      </c>
      <c r="I323" s="56" t="str">
        <f t="shared" si="46"/>
        <v>05.20.03.</v>
      </c>
      <c r="J323" s="55" t="s">
        <v>2262</v>
      </c>
      <c r="K323" s="62" t="s">
        <v>36</v>
      </c>
      <c r="L323" s="56" t="str">
        <f t="shared" si="55"/>
        <v>05.13.13.</v>
      </c>
      <c r="M323" s="56" t="str">
        <f t="shared" si="56"/>
        <v>05.13.13.01.</v>
      </c>
      <c r="N323" s="56" t="s">
        <v>1477</v>
      </c>
      <c r="O323" s="56" t="s">
        <v>1484</v>
      </c>
      <c r="P323" s="62" t="s">
        <v>36</v>
      </c>
      <c r="Q323" s="56" t="str">
        <f t="shared" si="53"/>
        <v>05.12.03.03.</v>
      </c>
      <c r="R323" s="56" t="str">
        <f t="shared" si="54"/>
        <v>05.12.03.03.01.01.</v>
      </c>
      <c r="S323" s="56" t="s">
        <v>895</v>
      </c>
      <c r="T323" s="64">
        <v>9</v>
      </c>
    </row>
    <row r="324" spans="1:20" x14ac:dyDescent="0.2">
      <c r="A324" s="56" t="str">
        <f t="shared" si="57"/>
        <v/>
      </c>
      <c r="B324" s="56"/>
      <c r="C324" s="62" t="s">
        <v>36</v>
      </c>
      <c r="D324" s="56" t="str">
        <f t="shared" si="51"/>
        <v/>
      </c>
      <c r="E324" s="56" t="str">
        <f t="shared" si="52"/>
        <v/>
      </c>
      <c r="F324" s="56"/>
      <c r="G324" s="62" t="s">
        <v>36</v>
      </c>
      <c r="H324" s="56" t="str">
        <f t="shared" si="45"/>
        <v>05.20.</v>
      </c>
      <c r="I324" s="56" t="str">
        <f t="shared" si="46"/>
        <v>05.20.04.</v>
      </c>
      <c r="J324" s="55" t="s">
        <v>2263</v>
      </c>
      <c r="K324" s="62" t="s">
        <v>36</v>
      </c>
      <c r="L324" s="56" t="str">
        <f t="shared" si="55"/>
        <v>05.13.14.</v>
      </c>
      <c r="M324" s="56" t="str">
        <f t="shared" si="56"/>
        <v>05.13.14.01.</v>
      </c>
      <c r="N324" s="56" t="s">
        <v>1717</v>
      </c>
      <c r="O324" s="56" t="s">
        <v>1718</v>
      </c>
      <c r="P324" s="62" t="s">
        <v>36</v>
      </c>
      <c r="Q324" s="56" t="str">
        <f t="shared" si="53"/>
        <v>05.12.04.01.</v>
      </c>
      <c r="R324" s="56" t="str">
        <f t="shared" si="54"/>
        <v>05.12.04.01.01.01.</v>
      </c>
      <c r="S324" s="56" t="s">
        <v>896</v>
      </c>
      <c r="T324" s="64">
        <v>2</v>
      </c>
    </row>
    <row r="325" spans="1:20" x14ac:dyDescent="0.2">
      <c r="A325" s="56" t="str">
        <f t="shared" si="57"/>
        <v/>
      </c>
      <c r="B325" s="56"/>
      <c r="C325" s="62" t="s">
        <v>36</v>
      </c>
      <c r="D325" s="56" t="str">
        <f t="shared" si="51"/>
        <v/>
      </c>
      <c r="E325" s="56" t="str">
        <f t="shared" si="52"/>
        <v/>
      </c>
      <c r="F325" s="56"/>
      <c r="G325" s="62" t="s">
        <v>36</v>
      </c>
      <c r="H325" s="56" t="str">
        <f t="shared" si="45"/>
        <v>05.20.</v>
      </c>
      <c r="I325" s="56" t="str">
        <f t="shared" si="46"/>
        <v>05.20.05.</v>
      </c>
      <c r="J325" s="55" t="s">
        <v>2264</v>
      </c>
      <c r="K325" s="62" t="s">
        <v>36</v>
      </c>
      <c r="L325" s="56" t="str">
        <f t="shared" si="55"/>
        <v>05.14.01.</v>
      </c>
      <c r="M325" s="56" t="str">
        <f t="shared" si="56"/>
        <v>05.14.01.01.</v>
      </c>
      <c r="N325" s="56" t="s">
        <v>229</v>
      </c>
      <c r="O325" s="56" t="s">
        <v>856</v>
      </c>
      <c r="P325" s="62" t="s">
        <v>36</v>
      </c>
      <c r="Q325" s="56" t="str">
        <f t="shared" si="53"/>
        <v>05.12.04.02.</v>
      </c>
      <c r="R325" s="56" t="str">
        <f t="shared" si="54"/>
        <v>05.12.04.02.01.01.</v>
      </c>
      <c r="S325" s="56" t="s">
        <v>897</v>
      </c>
      <c r="T325" s="64">
        <v>3</v>
      </c>
    </row>
    <row r="326" spans="1:20" x14ac:dyDescent="0.2">
      <c r="A326" s="56" t="str">
        <f t="shared" si="57"/>
        <v/>
      </c>
      <c r="B326" s="56"/>
      <c r="C326" s="62" t="s">
        <v>36</v>
      </c>
      <c r="D326" s="56" t="str">
        <f t="shared" si="51"/>
        <v/>
      </c>
      <c r="E326" s="56" t="str">
        <f t="shared" si="52"/>
        <v/>
      </c>
      <c r="F326" s="56"/>
      <c r="G326" s="62" t="s">
        <v>36</v>
      </c>
      <c r="H326" s="56" t="str">
        <f t="shared" si="45"/>
        <v>05.20.</v>
      </c>
      <c r="I326" s="56" t="str">
        <f t="shared" si="46"/>
        <v>05.20.06.</v>
      </c>
      <c r="J326" s="55" t="s">
        <v>2265</v>
      </c>
      <c r="K326" s="62" t="s">
        <v>36</v>
      </c>
      <c r="L326" s="56" t="str">
        <f t="shared" si="55"/>
        <v>05.14.01.</v>
      </c>
      <c r="M326" s="56" t="str">
        <f t="shared" si="56"/>
        <v>05.14.01.02.</v>
      </c>
      <c r="N326" s="56" t="s">
        <v>230</v>
      </c>
      <c r="O326" s="56" t="s">
        <v>858</v>
      </c>
      <c r="P326" s="62" t="s">
        <v>36</v>
      </c>
      <c r="Q326" s="56" t="str">
        <f t="shared" si="53"/>
        <v>05.12.04.03.</v>
      </c>
      <c r="R326" s="56" t="str">
        <f t="shared" si="54"/>
        <v>05.12.04.03.01.01.</v>
      </c>
      <c r="S326" s="56" t="s">
        <v>899</v>
      </c>
      <c r="T326" s="64">
        <v>6</v>
      </c>
    </row>
    <row r="327" spans="1:20" x14ac:dyDescent="0.2">
      <c r="A327" s="56" t="str">
        <f t="shared" si="57"/>
        <v/>
      </c>
      <c r="B327" s="56"/>
      <c r="C327" s="62" t="s">
        <v>36</v>
      </c>
      <c r="D327" s="56" t="str">
        <f t="shared" si="51"/>
        <v/>
      </c>
      <c r="E327" s="56" t="str">
        <f t="shared" si="52"/>
        <v/>
      </c>
      <c r="F327" s="56"/>
      <c r="G327" s="62" t="s">
        <v>36</v>
      </c>
      <c r="H327" s="56" t="str">
        <f t="shared" si="45"/>
        <v>05.20.</v>
      </c>
      <c r="I327" s="56" t="str">
        <f t="shared" si="46"/>
        <v>05.20.07.</v>
      </c>
      <c r="J327" s="55" t="s">
        <v>2266</v>
      </c>
      <c r="K327" s="62" t="s">
        <v>36</v>
      </c>
      <c r="L327" s="56" t="str">
        <f t="shared" si="55"/>
        <v>05.14.01.</v>
      </c>
      <c r="M327" s="56" t="str">
        <f t="shared" si="56"/>
        <v>05.14.01.03.</v>
      </c>
      <c r="N327" s="56" t="s">
        <v>231</v>
      </c>
      <c r="O327" s="56" t="s">
        <v>859</v>
      </c>
      <c r="P327" s="62" t="s">
        <v>36</v>
      </c>
      <c r="Q327" s="56" t="str">
        <f t="shared" si="53"/>
        <v>05.12.05.01.</v>
      </c>
      <c r="R327" s="56" t="str">
        <f t="shared" si="54"/>
        <v>05.12.05.01.01.01.</v>
      </c>
      <c r="S327" s="56" t="s">
        <v>901</v>
      </c>
      <c r="T327" s="64">
        <v>11</v>
      </c>
    </row>
    <row r="328" spans="1:20" x14ac:dyDescent="0.2">
      <c r="A328" s="56" t="str">
        <f t="shared" si="57"/>
        <v/>
      </c>
      <c r="B328" s="56"/>
      <c r="C328" s="62" t="s">
        <v>36</v>
      </c>
      <c r="D328" s="56" t="str">
        <f t="shared" si="51"/>
        <v/>
      </c>
      <c r="E328" s="56" t="str">
        <f t="shared" si="52"/>
        <v/>
      </c>
      <c r="F328" s="56"/>
      <c r="G328" s="62" t="s">
        <v>36</v>
      </c>
      <c r="H328" s="56" t="str">
        <f t="shared" si="45"/>
        <v>05.20.</v>
      </c>
      <c r="I328" s="56" t="str">
        <f t="shared" si="46"/>
        <v>05.20.08.</v>
      </c>
      <c r="J328" s="55" t="s">
        <v>2267</v>
      </c>
      <c r="K328" s="62" t="s">
        <v>36</v>
      </c>
      <c r="L328" s="56" t="str">
        <f t="shared" si="55"/>
        <v>05.14.02.</v>
      </c>
      <c r="M328" s="56" t="str">
        <f t="shared" si="56"/>
        <v>05.14.02.01.</v>
      </c>
      <c r="N328" s="56" t="s">
        <v>232</v>
      </c>
      <c r="O328" s="56" t="s">
        <v>860</v>
      </c>
      <c r="P328" s="62" t="s">
        <v>36</v>
      </c>
      <c r="Q328" s="56" t="str">
        <f t="shared" si="53"/>
        <v>05.12.05.02.</v>
      </c>
      <c r="R328" s="56" t="str">
        <f t="shared" si="54"/>
        <v>05.12.05.02.01.01.</v>
      </c>
      <c r="S328" s="56" t="s">
        <v>903</v>
      </c>
      <c r="T328" s="64">
        <v>14</v>
      </c>
    </row>
    <row r="329" spans="1:20" x14ac:dyDescent="0.2">
      <c r="A329" s="56" t="str">
        <f t="shared" si="57"/>
        <v/>
      </c>
      <c r="B329" s="56"/>
      <c r="C329" s="62" t="s">
        <v>36</v>
      </c>
      <c r="D329" s="56" t="str">
        <f t="shared" si="51"/>
        <v/>
      </c>
      <c r="E329" s="56" t="str">
        <f t="shared" si="52"/>
        <v/>
      </c>
      <c r="F329" s="56"/>
      <c r="G329" s="62" t="s">
        <v>36</v>
      </c>
      <c r="H329" s="56" t="str">
        <f t="shared" si="45"/>
        <v>05.21.</v>
      </c>
      <c r="I329" s="56" t="str">
        <f t="shared" si="46"/>
        <v>05.21.01.</v>
      </c>
      <c r="J329" s="55" t="s">
        <v>1360</v>
      </c>
      <c r="K329" s="62" t="s">
        <v>36</v>
      </c>
      <c r="L329" s="56" t="str">
        <f t="shared" si="55"/>
        <v>05.14.02.</v>
      </c>
      <c r="M329" s="56" t="str">
        <f t="shared" si="56"/>
        <v>05.14.02.02.</v>
      </c>
      <c r="N329" s="56" t="s">
        <v>233</v>
      </c>
      <c r="O329" s="56" t="s">
        <v>862</v>
      </c>
      <c r="P329" s="62" t="s">
        <v>36</v>
      </c>
      <c r="Q329" s="56" t="str">
        <f t="shared" si="53"/>
        <v>05.12.06.01.</v>
      </c>
      <c r="R329" s="56" t="str">
        <f t="shared" si="54"/>
        <v>05.12.06.01.01.01.</v>
      </c>
      <c r="S329" s="56" t="s">
        <v>905</v>
      </c>
      <c r="T329" s="64">
        <v>4</v>
      </c>
    </row>
    <row r="330" spans="1:20" x14ac:dyDescent="0.2">
      <c r="A330" s="56" t="str">
        <f t="shared" si="57"/>
        <v/>
      </c>
      <c r="B330" s="56"/>
      <c r="C330" s="62" t="s">
        <v>36</v>
      </c>
      <c r="D330" s="56" t="str">
        <f t="shared" si="51"/>
        <v/>
      </c>
      <c r="E330" s="56" t="str">
        <f t="shared" si="52"/>
        <v/>
      </c>
      <c r="F330" s="56"/>
      <c r="G330" s="62" t="s">
        <v>36</v>
      </c>
      <c r="H330" s="56" t="str">
        <f t="shared" si="45"/>
        <v>05.21.</v>
      </c>
      <c r="I330" s="56" t="str">
        <f t="shared" si="46"/>
        <v>05.21.02.</v>
      </c>
      <c r="J330" s="55" t="s">
        <v>1361</v>
      </c>
      <c r="K330" s="62" t="s">
        <v>36</v>
      </c>
      <c r="L330" s="56" t="str">
        <f t="shared" si="55"/>
        <v>05.14.02.</v>
      </c>
      <c r="M330" s="56" t="str">
        <f t="shared" si="56"/>
        <v>05.14.02.03.</v>
      </c>
      <c r="N330" s="56" t="s">
        <v>234</v>
      </c>
      <c r="O330" s="56" t="s">
        <v>864</v>
      </c>
      <c r="P330" s="62" t="s">
        <v>36</v>
      </c>
      <c r="Q330" s="56" t="str">
        <f t="shared" si="53"/>
        <v>05.12.06.02.</v>
      </c>
      <c r="R330" s="56" t="str">
        <f t="shared" si="54"/>
        <v>05.12.06.02.01.01.</v>
      </c>
      <c r="S330" s="56" t="s">
        <v>907</v>
      </c>
      <c r="T330" s="64">
        <v>6</v>
      </c>
    </row>
    <row r="331" spans="1:20" x14ac:dyDescent="0.2">
      <c r="A331" s="56" t="str">
        <f t="shared" si="57"/>
        <v/>
      </c>
      <c r="B331" s="56"/>
      <c r="C331" s="62" t="s">
        <v>36</v>
      </c>
      <c r="D331" s="56" t="str">
        <f t="shared" si="51"/>
        <v/>
      </c>
      <c r="E331" s="56" t="str">
        <f t="shared" si="52"/>
        <v/>
      </c>
      <c r="F331" s="56"/>
      <c r="G331" s="62" t="s">
        <v>36</v>
      </c>
      <c r="H331" s="56" t="str">
        <f t="shared" si="45"/>
        <v>05.21.</v>
      </c>
      <c r="I331" s="56" t="str">
        <f t="shared" si="46"/>
        <v>05.21.03.</v>
      </c>
      <c r="J331" s="55" t="s">
        <v>1362</v>
      </c>
      <c r="K331" s="62" t="s">
        <v>36</v>
      </c>
      <c r="L331" s="56" t="str">
        <f t="shared" si="55"/>
        <v>05.14.03.</v>
      </c>
      <c r="M331" s="56" t="str">
        <f t="shared" si="56"/>
        <v>05.14.03.01.</v>
      </c>
      <c r="N331" s="56" t="s">
        <v>235</v>
      </c>
      <c r="O331" s="56" t="s">
        <v>866</v>
      </c>
      <c r="P331" s="62" t="s">
        <v>36</v>
      </c>
      <c r="Q331" s="56" t="str">
        <f t="shared" si="53"/>
        <v>05.12.07.01.</v>
      </c>
      <c r="R331" s="56" t="str">
        <f t="shared" si="54"/>
        <v>05.12.07.01.01.01.</v>
      </c>
      <c r="S331" s="56" t="s">
        <v>909</v>
      </c>
      <c r="T331" s="64">
        <v>9</v>
      </c>
    </row>
    <row r="332" spans="1:20" x14ac:dyDescent="0.2">
      <c r="A332" s="56" t="str">
        <f t="shared" si="57"/>
        <v/>
      </c>
      <c r="B332" s="56"/>
      <c r="C332" s="62" t="s">
        <v>36</v>
      </c>
      <c r="D332" s="56" t="str">
        <f t="shared" si="51"/>
        <v/>
      </c>
      <c r="E332" s="56" t="str">
        <f t="shared" si="52"/>
        <v/>
      </c>
      <c r="F332" s="56"/>
      <c r="G332" s="62" t="s">
        <v>36</v>
      </c>
      <c r="H332" s="56" t="str">
        <f t="shared" si="45"/>
        <v>05.21.</v>
      </c>
      <c r="I332" s="56" t="str">
        <f t="shared" si="46"/>
        <v>05.21.04.</v>
      </c>
      <c r="J332" s="55" t="s">
        <v>1363</v>
      </c>
      <c r="K332" s="62" t="s">
        <v>36</v>
      </c>
      <c r="L332" s="56" t="str">
        <f t="shared" si="55"/>
        <v>05.14.04.</v>
      </c>
      <c r="M332" s="56" t="str">
        <f t="shared" si="56"/>
        <v>05.14.04.01.</v>
      </c>
      <c r="N332" s="56" t="s">
        <v>236</v>
      </c>
      <c r="O332" s="56" t="s">
        <v>868</v>
      </c>
      <c r="P332" s="62" t="s">
        <v>36</v>
      </c>
      <c r="Q332" s="56" t="str">
        <f t="shared" si="53"/>
        <v>05.12.07.02.</v>
      </c>
      <c r="R332" s="56" t="str">
        <f t="shared" si="54"/>
        <v>05.12.07.02.01.01.</v>
      </c>
      <c r="S332" s="56" t="s">
        <v>911</v>
      </c>
      <c r="T332" s="64">
        <v>14</v>
      </c>
    </row>
    <row r="333" spans="1:20" x14ac:dyDescent="0.2">
      <c r="A333" s="56" t="str">
        <f t="shared" si="57"/>
        <v/>
      </c>
      <c r="B333" s="56"/>
      <c r="C333" s="62" t="s">
        <v>36</v>
      </c>
      <c r="D333" s="56" t="str">
        <f t="shared" si="51"/>
        <v/>
      </c>
      <c r="E333" s="56" t="str">
        <f t="shared" si="52"/>
        <v/>
      </c>
      <c r="F333" s="56"/>
      <c r="G333" s="62" t="s">
        <v>36</v>
      </c>
      <c r="H333" s="56" t="str">
        <f t="shared" si="45"/>
        <v>05.21.</v>
      </c>
      <c r="I333" s="56" t="str">
        <f t="shared" si="46"/>
        <v>05.21.05.</v>
      </c>
      <c r="J333" s="55" t="s">
        <v>1364</v>
      </c>
      <c r="K333" s="62" t="s">
        <v>36</v>
      </c>
      <c r="L333" s="56" t="str">
        <f t="shared" si="55"/>
        <v>05.14.04.</v>
      </c>
      <c r="M333" s="56" t="str">
        <f t="shared" si="56"/>
        <v>05.14.04.02.</v>
      </c>
      <c r="N333" s="56" t="s">
        <v>237</v>
      </c>
      <c r="O333" s="56" t="s">
        <v>870</v>
      </c>
      <c r="P333" s="62" t="s">
        <v>36</v>
      </c>
      <c r="Q333" s="56" t="str">
        <f t="shared" si="53"/>
        <v>05.12.08.01.</v>
      </c>
      <c r="R333" s="56" t="str">
        <f t="shared" si="54"/>
        <v>05.12.08.01.01.01.</v>
      </c>
      <c r="S333" s="56" t="s">
        <v>913</v>
      </c>
      <c r="T333" s="64">
        <v>4</v>
      </c>
    </row>
    <row r="334" spans="1:20" x14ac:dyDescent="0.2">
      <c r="A334" s="56" t="str">
        <f t="shared" si="57"/>
        <v/>
      </c>
      <c r="B334" s="56"/>
      <c r="C334" s="62" t="s">
        <v>36</v>
      </c>
      <c r="D334" s="56" t="str">
        <f t="shared" si="51"/>
        <v/>
      </c>
      <c r="E334" s="56" t="str">
        <f t="shared" si="52"/>
        <v/>
      </c>
      <c r="F334" s="56"/>
      <c r="G334" s="62" t="s">
        <v>36</v>
      </c>
      <c r="H334" s="56" t="str">
        <f t="shared" si="45"/>
        <v>05.21.</v>
      </c>
      <c r="I334" s="56" t="str">
        <f t="shared" si="46"/>
        <v>05.21.06.</v>
      </c>
      <c r="J334" s="55" t="s">
        <v>1365</v>
      </c>
      <c r="K334" s="62" t="s">
        <v>36</v>
      </c>
      <c r="L334" s="56" t="str">
        <f t="shared" si="55"/>
        <v>05.14.04.</v>
      </c>
      <c r="M334" s="56" t="str">
        <f t="shared" si="56"/>
        <v>05.14.04.03.</v>
      </c>
      <c r="N334" s="56" t="s">
        <v>238</v>
      </c>
      <c r="O334" s="56" t="s">
        <v>872</v>
      </c>
      <c r="P334" s="62" t="s">
        <v>36</v>
      </c>
      <c r="Q334" s="56" t="str">
        <f t="shared" si="53"/>
        <v>05.12.08.02.</v>
      </c>
      <c r="R334" s="56" t="str">
        <f t="shared" si="54"/>
        <v>05.12.08.02.01.01.</v>
      </c>
      <c r="S334" s="56" t="s">
        <v>915</v>
      </c>
      <c r="T334" s="64">
        <v>6</v>
      </c>
    </row>
    <row r="335" spans="1:20" x14ac:dyDescent="0.2">
      <c r="A335" s="56" t="str">
        <f t="shared" si="57"/>
        <v/>
      </c>
      <c r="B335" s="56"/>
      <c r="C335" s="62" t="s">
        <v>36</v>
      </c>
      <c r="D335" s="56" t="str">
        <f t="shared" si="51"/>
        <v/>
      </c>
      <c r="E335" s="56" t="str">
        <f t="shared" si="52"/>
        <v/>
      </c>
      <c r="F335" s="56"/>
      <c r="G335" s="62" t="s">
        <v>36</v>
      </c>
      <c r="H335" s="56" t="str">
        <f t="shared" si="45"/>
        <v>05.21.</v>
      </c>
      <c r="I335" s="56" t="str">
        <f t="shared" si="46"/>
        <v>05.21.07.</v>
      </c>
      <c r="J335" s="55" t="s">
        <v>1366</v>
      </c>
      <c r="K335" s="62" t="s">
        <v>36</v>
      </c>
      <c r="L335" s="56" t="str">
        <f t="shared" si="55"/>
        <v>05.14.05.</v>
      </c>
      <c r="M335" s="56" t="str">
        <f t="shared" si="56"/>
        <v>05.14.05.01.</v>
      </c>
      <c r="N335" s="56" t="s">
        <v>239</v>
      </c>
      <c r="O335" s="56" t="s">
        <v>874</v>
      </c>
      <c r="P335" s="62" t="s">
        <v>36</v>
      </c>
      <c r="Q335" s="56" t="str">
        <f t="shared" si="53"/>
        <v>05.12.09.01.</v>
      </c>
      <c r="R335" s="56" t="str">
        <f t="shared" si="54"/>
        <v>05.12.09.01.01.01.</v>
      </c>
      <c r="S335" s="56" t="s">
        <v>917</v>
      </c>
      <c r="T335" s="64">
        <v>9</v>
      </c>
    </row>
    <row r="336" spans="1:20" x14ac:dyDescent="0.2">
      <c r="A336" s="56" t="str">
        <f t="shared" si="57"/>
        <v/>
      </c>
      <c r="B336" s="56"/>
      <c r="C336" s="62" t="s">
        <v>36</v>
      </c>
      <c r="D336" s="56" t="str">
        <f t="shared" ref="D336:D399" si="58">IF(NOT(ISBLANK($F336)),LEFT($F336,3),"")</f>
        <v/>
      </c>
      <c r="E336" s="56" t="str">
        <f t="shared" ref="E336:E399" si="59">IF(NOT(ISBLANK($F336)),LEFT($F336,6),"")</f>
        <v/>
      </c>
      <c r="F336" s="56"/>
      <c r="G336" s="62" t="s">
        <v>36</v>
      </c>
      <c r="H336" s="56" t="str">
        <f t="shared" si="45"/>
        <v>05.21.</v>
      </c>
      <c r="I336" s="56" t="str">
        <f t="shared" si="46"/>
        <v>05.21.08.</v>
      </c>
      <c r="J336" s="55" t="s">
        <v>1367</v>
      </c>
      <c r="K336" s="62" t="s">
        <v>36</v>
      </c>
      <c r="L336" s="56" t="str">
        <f t="shared" si="55"/>
        <v>05.14.05.</v>
      </c>
      <c r="M336" s="56" t="str">
        <f t="shared" si="56"/>
        <v>05.14.05.02.</v>
      </c>
      <c r="N336" s="56" t="s">
        <v>240</v>
      </c>
      <c r="O336" s="56" t="s">
        <v>876</v>
      </c>
      <c r="P336" s="62" t="s">
        <v>36</v>
      </c>
      <c r="Q336" s="56" t="str">
        <f t="shared" si="53"/>
        <v>05.12.09.02.</v>
      </c>
      <c r="R336" s="56" t="str">
        <f t="shared" si="54"/>
        <v>05.12.09.02.01.01.</v>
      </c>
      <c r="S336" s="56" t="s">
        <v>919</v>
      </c>
      <c r="T336" s="64">
        <v>14</v>
      </c>
    </row>
    <row r="337" spans="1:20" x14ac:dyDescent="0.2">
      <c r="A337" s="56" t="str">
        <f t="shared" si="57"/>
        <v/>
      </c>
      <c r="B337" s="56"/>
      <c r="C337" s="62" t="s">
        <v>36</v>
      </c>
      <c r="D337" s="56" t="str">
        <f t="shared" si="58"/>
        <v/>
      </c>
      <c r="E337" s="56" t="str">
        <f t="shared" si="59"/>
        <v/>
      </c>
      <c r="F337" s="56"/>
      <c r="G337" s="62" t="s">
        <v>36</v>
      </c>
      <c r="H337" s="56" t="str">
        <f t="shared" si="45"/>
        <v>05.21.</v>
      </c>
      <c r="I337" s="56" t="str">
        <f t="shared" si="46"/>
        <v>05.21.09.</v>
      </c>
      <c r="J337" s="55" t="s">
        <v>1368</v>
      </c>
      <c r="K337" s="62" t="s">
        <v>36</v>
      </c>
      <c r="L337" s="56" t="str">
        <f t="shared" si="55"/>
        <v>05.14.05.</v>
      </c>
      <c r="M337" s="56" t="str">
        <f t="shared" si="56"/>
        <v>05.14.05.03.</v>
      </c>
      <c r="N337" s="56" t="s">
        <v>241</v>
      </c>
      <c r="O337" s="56" t="s">
        <v>878</v>
      </c>
      <c r="P337" s="62" t="s">
        <v>36</v>
      </c>
      <c r="Q337" s="56" t="str">
        <f t="shared" si="53"/>
        <v>05.12.10.01.</v>
      </c>
      <c r="R337" s="56" t="str">
        <f t="shared" si="54"/>
        <v>05.12.10.01.01.01.</v>
      </c>
      <c r="S337" s="56" t="s">
        <v>921</v>
      </c>
      <c r="T337" s="64">
        <v>4</v>
      </c>
    </row>
    <row r="338" spans="1:20" x14ac:dyDescent="0.2">
      <c r="A338" s="56" t="str">
        <f t="shared" si="57"/>
        <v/>
      </c>
      <c r="B338" s="56"/>
      <c r="C338" s="62" t="s">
        <v>36</v>
      </c>
      <c r="D338" s="56" t="str">
        <f t="shared" si="58"/>
        <v/>
      </c>
      <c r="E338" s="56" t="str">
        <f t="shared" si="59"/>
        <v/>
      </c>
      <c r="F338" s="56"/>
      <c r="G338" s="62" t="s">
        <v>36</v>
      </c>
      <c r="H338" s="56" t="str">
        <f t="shared" si="45"/>
        <v>05.22.</v>
      </c>
      <c r="I338" s="56" t="str">
        <f t="shared" si="46"/>
        <v>05.22.01.</v>
      </c>
      <c r="J338" s="55" t="s">
        <v>1519</v>
      </c>
      <c r="K338" s="62" t="s">
        <v>36</v>
      </c>
      <c r="L338" s="56" t="str">
        <f t="shared" si="55"/>
        <v>05.15.01.</v>
      </c>
      <c r="M338" s="56" t="str">
        <f t="shared" si="56"/>
        <v>05.15.01.01.</v>
      </c>
      <c r="N338" s="56" t="s">
        <v>242</v>
      </c>
      <c r="O338" s="56" t="s">
        <v>880</v>
      </c>
      <c r="P338" s="62" t="s">
        <v>36</v>
      </c>
      <c r="Q338" s="56" t="str">
        <f t="shared" si="53"/>
        <v>05.12.10.02.</v>
      </c>
      <c r="R338" s="56" t="str">
        <f t="shared" si="54"/>
        <v>05.12.10.02.01.01.</v>
      </c>
      <c r="S338" s="56" t="s">
        <v>923</v>
      </c>
      <c r="T338" s="64">
        <v>6</v>
      </c>
    </row>
    <row r="339" spans="1:20" x14ac:dyDescent="0.2">
      <c r="A339" s="56" t="str">
        <f t="shared" si="57"/>
        <v/>
      </c>
      <c r="B339" s="56"/>
      <c r="C339" s="62" t="s">
        <v>36</v>
      </c>
      <c r="D339" s="56" t="str">
        <f t="shared" si="58"/>
        <v/>
      </c>
      <c r="E339" s="56" t="str">
        <f t="shared" si="59"/>
        <v/>
      </c>
      <c r="F339" s="56"/>
      <c r="G339" s="62" t="s">
        <v>36</v>
      </c>
      <c r="H339" s="56" t="str">
        <f t="shared" si="45"/>
        <v>05.22.</v>
      </c>
      <c r="I339" s="56" t="str">
        <f t="shared" si="46"/>
        <v>05.22.02.</v>
      </c>
      <c r="J339" s="55" t="s">
        <v>1520</v>
      </c>
      <c r="K339" s="62" t="s">
        <v>36</v>
      </c>
      <c r="L339" s="56" t="str">
        <f t="shared" si="55"/>
        <v>05.15.01.</v>
      </c>
      <c r="M339" s="56" t="str">
        <f t="shared" si="56"/>
        <v>05.15.01.02.</v>
      </c>
      <c r="N339" s="56" t="s">
        <v>243</v>
      </c>
      <c r="O339" s="56" t="s">
        <v>882</v>
      </c>
      <c r="P339" s="62" t="s">
        <v>36</v>
      </c>
      <c r="Q339" s="56" t="str">
        <f t="shared" si="53"/>
        <v>05.13.01.01.</v>
      </c>
      <c r="R339" s="56" t="str">
        <f t="shared" si="54"/>
        <v>05.13.01.01.01.01.</v>
      </c>
      <c r="S339" s="56" t="s">
        <v>925</v>
      </c>
      <c r="T339" s="64">
        <v>3</v>
      </c>
    </row>
    <row r="340" spans="1:20" x14ac:dyDescent="0.2">
      <c r="A340" s="56" t="str">
        <f t="shared" si="57"/>
        <v/>
      </c>
      <c r="B340" s="56"/>
      <c r="C340" s="62" t="s">
        <v>36</v>
      </c>
      <c r="D340" s="56" t="str">
        <f t="shared" si="58"/>
        <v/>
      </c>
      <c r="E340" s="56" t="str">
        <f t="shared" si="59"/>
        <v/>
      </c>
      <c r="F340" s="56"/>
      <c r="G340" s="62" t="s">
        <v>36</v>
      </c>
      <c r="H340" s="56" t="str">
        <f t="shared" si="45"/>
        <v>05.22.</v>
      </c>
      <c r="I340" s="56" t="str">
        <f t="shared" si="46"/>
        <v>05.22.03.</v>
      </c>
      <c r="J340" s="55" t="s">
        <v>1521</v>
      </c>
      <c r="K340" s="62" t="s">
        <v>36</v>
      </c>
      <c r="L340" s="56" t="str">
        <f t="shared" si="55"/>
        <v>05.15.01.</v>
      </c>
      <c r="M340" s="56" t="str">
        <f t="shared" si="56"/>
        <v>05.15.01.03.</v>
      </c>
      <c r="N340" s="56" t="s">
        <v>244</v>
      </c>
      <c r="O340" s="56" t="s">
        <v>884</v>
      </c>
      <c r="P340" s="62" t="s">
        <v>36</v>
      </c>
      <c r="Q340" s="56" t="str">
        <f t="shared" si="53"/>
        <v>05.13.01.01.</v>
      </c>
      <c r="R340" s="56" t="str">
        <f t="shared" si="54"/>
        <v>05.13.01.01.01.02.</v>
      </c>
      <c r="S340" s="56" t="s">
        <v>927</v>
      </c>
      <c r="T340" s="64">
        <v>1.5</v>
      </c>
    </row>
    <row r="341" spans="1:20" x14ac:dyDescent="0.2">
      <c r="A341" s="56" t="str">
        <f t="shared" si="57"/>
        <v/>
      </c>
      <c r="B341" s="56"/>
      <c r="C341" s="62" t="s">
        <v>36</v>
      </c>
      <c r="D341" s="56" t="str">
        <f t="shared" si="58"/>
        <v/>
      </c>
      <c r="E341" s="56" t="str">
        <f t="shared" si="59"/>
        <v/>
      </c>
      <c r="F341" s="56"/>
      <c r="G341" s="62" t="s">
        <v>36</v>
      </c>
      <c r="H341" s="56" t="str">
        <f t="shared" si="45"/>
        <v>05.22.</v>
      </c>
      <c r="I341" s="56" t="str">
        <f t="shared" si="46"/>
        <v>05.22.04.</v>
      </c>
      <c r="J341" s="55" t="s">
        <v>1522</v>
      </c>
      <c r="K341" s="62" t="s">
        <v>36</v>
      </c>
      <c r="L341" s="56" t="str">
        <f t="shared" si="55"/>
        <v>05.15.02.</v>
      </c>
      <c r="M341" s="56" t="str">
        <f t="shared" si="56"/>
        <v>05.15.02.01.</v>
      </c>
      <c r="N341" s="56" t="s">
        <v>245</v>
      </c>
      <c r="O341" s="56" t="s">
        <v>886</v>
      </c>
      <c r="P341" s="62" t="s">
        <v>36</v>
      </c>
      <c r="Q341" s="56" t="str">
        <f t="shared" si="53"/>
        <v>05.13.01.01.</v>
      </c>
      <c r="R341" s="56" t="str">
        <f t="shared" si="54"/>
        <v>05.13.01.01.01.03.</v>
      </c>
      <c r="S341" s="56" t="s">
        <v>929</v>
      </c>
      <c r="T341" s="64">
        <v>0.5</v>
      </c>
    </row>
    <row r="342" spans="1:20" x14ac:dyDescent="0.2">
      <c r="A342" s="56" t="str">
        <f t="shared" si="57"/>
        <v/>
      </c>
      <c r="B342" s="56"/>
      <c r="C342" s="62" t="s">
        <v>36</v>
      </c>
      <c r="D342" s="56" t="str">
        <f t="shared" si="58"/>
        <v/>
      </c>
      <c r="E342" s="56" t="str">
        <f t="shared" si="59"/>
        <v/>
      </c>
      <c r="F342" s="56"/>
      <c r="G342" s="62" t="s">
        <v>36</v>
      </c>
      <c r="H342" s="56" t="str">
        <f t="shared" si="45"/>
        <v>05.22.</v>
      </c>
      <c r="I342" s="56" t="str">
        <f t="shared" si="46"/>
        <v>05.22.05.</v>
      </c>
      <c r="J342" s="55" t="s">
        <v>1994</v>
      </c>
      <c r="K342" s="62" t="s">
        <v>36</v>
      </c>
      <c r="L342" s="56" t="str">
        <f t="shared" si="55"/>
        <v>05.15.02.</v>
      </c>
      <c r="M342" s="56" t="str">
        <f t="shared" si="56"/>
        <v>05.15.02.02.</v>
      </c>
      <c r="N342" s="56" t="s">
        <v>246</v>
      </c>
      <c r="O342" s="56" t="s">
        <v>888</v>
      </c>
      <c r="P342" s="62" t="s">
        <v>36</v>
      </c>
      <c r="Q342" s="56" t="str">
        <f t="shared" si="53"/>
        <v>05.13.01.01.</v>
      </c>
      <c r="R342" s="56" t="str">
        <f t="shared" si="54"/>
        <v>05.13.01.01.01.04.</v>
      </c>
      <c r="S342" s="56" t="s">
        <v>931</v>
      </c>
      <c r="T342" s="64">
        <v>0.2</v>
      </c>
    </row>
    <row r="343" spans="1:20" x14ac:dyDescent="0.2">
      <c r="A343" s="56" t="str">
        <f t="shared" si="57"/>
        <v/>
      </c>
      <c r="B343" s="56"/>
      <c r="C343" s="62" t="s">
        <v>36</v>
      </c>
      <c r="D343" s="56" t="str">
        <f t="shared" si="58"/>
        <v/>
      </c>
      <c r="E343" s="56" t="str">
        <f t="shared" si="59"/>
        <v/>
      </c>
      <c r="F343" s="56"/>
      <c r="G343" s="62" t="s">
        <v>36</v>
      </c>
      <c r="H343" s="56" t="str">
        <f t="shared" si="45"/>
        <v>05.22.</v>
      </c>
      <c r="I343" s="56" t="str">
        <f t="shared" si="46"/>
        <v>05.22.06.</v>
      </c>
      <c r="J343" s="55" t="s">
        <v>1523</v>
      </c>
      <c r="K343" s="62" t="s">
        <v>36</v>
      </c>
      <c r="L343" s="56" t="str">
        <f t="shared" si="55"/>
        <v>05.15.02.</v>
      </c>
      <c r="M343" s="56" t="str">
        <f t="shared" si="56"/>
        <v>05.15.02.03.</v>
      </c>
      <c r="N343" s="56" t="s">
        <v>247</v>
      </c>
      <c r="O343" s="56" t="s">
        <v>890</v>
      </c>
      <c r="P343" s="62" t="s">
        <v>36</v>
      </c>
      <c r="Q343" s="56" t="str">
        <f t="shared" si="53"/>
        <v>05.13.02.01.</v>
      </c>
      <c r="R343" s="56" t="str">
        <f t="shared" si="54"/>
        <v>05.13.02.01.01.01.</v>
      </c>
      <c r="S343" s="56" t="s">
        <v>933</v>
      </c>
      <c r="T343" s="64">
        <v>1</v>
      </c>
    </row>
    <row r="344" spans="1:20" x14ac:dyDescent="0.2">
      <c r="A344" s="56" t="str">
        <f t="shared" si="57"/>
        <v/>
      </c>
      <c r="B344" s="56"/>
      <c r="C344" s="62" t="s">
        <v>36</v>
      </c>
      <c r="D344" s="56" t="str">
        <f t="shared" si="58"/>
        <v/>
      </c>
      <c r="E344" s="56" t="str">
        <f t="shared" si="59"/>
        <v/>
      </c>
      <c r="F344" s="56"/>
      <c r="G344" s="62" t="s">
        <v>36</v>
      </c>
      <c r="H344" s="56" t="str">
        <f t="shared" si="45"/>
        <v>05.22.</v>
      </c>
      <c r="I344" s="56" t="str">
        <f t="shared" si="46"/>
        <v>05.22.07.</v>
      </c>
      <c r="J344" s="55" t="s">
        <v>1524</v>
      </c>
      <c r="K344" s="62" t="s">
        <v>36</v>
      </c>
      <c r="L344" s="56" t="str">
        <f t="shared" si="55"/>
        <v>05.15.03.</v>
      </c>
      <c r="M344" s="56" t="str">
        <f t="shared" si="56"/>
        <v>05.15.03.01.</v>
      </c>
      <c r="N344" s="56" t="s">
        <v>2010</v>
      </c>
      <c r="O344" s="56" t="s">
        <v>2012</v>
      </c>
      <c r="P344" s="62" t="s">
        <v>36</v>
      </c>
      <c r="Q344" s="56" t="str">
        <f t="shared" si="53"/>
        <v>05.13.02.01.</v>
      </c>
      <c r="R344" s="56" t="str">
        <f t="shared" si="54"/>
        <v>05.13.02.01.01.02.</v>
      </c>
      <c r="S344" s="56" t="s">
        <v>935</v>
      </c>
      <c r="T344" s="64">
        <v>0.5</v>
      </c>
    </row>
    <row r="345" spans="1:20" x14ac:dyDescent="0.2">
      <c r="A345" s="56" t="str">
        <f t="shared" si="57"/>
        <v/>
      </c>
      <c r="B345" s="56"/>
      <c r="C345" s="62" t="s">
        <v>36</v>
      </c>
      <c r="D345" s="56" t="str">
        <f t="shared" si="58"/>
        <v/>
      </c>
      <c r="E345" s="56" t="str">
        <f t="shared" si="59"/>
        <v/>
      </c>
      <c r="F345" s="56"/>
      <c r="G345" s="62" t="s">
        <v>36</v>
      </c>
      <c r="H345" s="56" t="str">
        <f t="shared" si="45"/>
        <v>05.22.</v>
      </c>
      <c r="I345" s="56" t="str">
        <f t="shared" si="46"/>
        <v>05.22.08.</v>
      </c>
      <c r="J345" s="55" t="s">
        <v>1525</v>
      </c>
      <c r="K345" s="62" t="s">
        <v>36</v>
      </c>
      <c r="L345" s="56" t="str">
        <f t="shared" si="55"/>
        <v>05.15.04.</v>
      </c>
      <c r="M345" s="56" t="str">
        <f t="shared" si="56"/>
        <v>05.15.04.01.</v>
      </c>
      <c r="N345" s="56" t="s">
        <v>2011</v>
      </c>
      <c r="O345" s="56" t="s">
        <v>2013</v>
      </c>
      <c r="P345" s="62" t="s">
        <v>36</v>
      </c>
      <c r="Q345" s="56" t="str">
        <f t="shared" si="53"/>
        <v>05.13.02.01.</v>
      </c>
      <c r="R345" s="56" t="str">
        <f t="shared" si="54"/>
        <v>05.13.02.01.01.03.</v>
      </c>
      <c r="S345" s="56" t="s">
        <v>937</v>
      </c>
      <c r="T345" s="64">
        <v>0.2</v>
      </c>
    </row>
    <row r="346" spans="1:20" x14ac:dyDescent="0.2">
      <c r="A346" s="56" t="str">
        <f t="shared" si="57"/>
        <v/>
      </c>
      <c r="B346" s="56"/>
      <c r="C346" s="62" t="s">
        <v>36</v>
      </c>
      <c r="D346" s="56" t="str">
        <f t="shared" si="58"/>
        <v/>
      </c>
      <c r="E346" s="56" t="str">
        <f t="shared" si="59"/>
        <v/>
      </c>
      <c r="F346" s="56"/>
      <c r="G346" s="62" t="s">
        <v>36</v>
      </c>
      <c r="H346" s="56" t="str">
        <f t="shared" si="45"/>
        <v>05.22.</v>
      </c>
      <c r="I346" s="56" t="str">
        <f t="shared" si="46"/>
        <v>05.22.09.</v>
      </c>
      <c r="J346" s="55" t="s">
        <v>1995</v>
      </c>
      <c r="K346" s="62" t="s">
        <v>36</v>
      </c>
      <c r="L346" s="56" t="str">
        <f t="shared" si="55"/>
        <v>05.15.05.</v>
      </c>
      <c r="M346" s="56" t="str">
        <f t="shared" si="56"/>
        <v>05.15.05.01.</v>
      </c>
      <c r="N346" s="56" t="s">
        <v>248</v>
      </c>
      <c r="O346" s="56" t="s">
        <v>898</v>
      </c>
      <c r="P346" s="62" t="s">
        <v>36</v>
      </c>
      <c r="Q346" s="56" t="str">
        <f t="shared" si="53"/>
        <v>05.13.02.01.</v>
      </c>
      <c r="R346" s="56" t="str">
        <f t="shared" si="54"/>
        <v>05.13.02.01.01.04.</v>
      </c>
      <c r="S346" s="56" t="s">
        <v>939</v>
      </c>
      <c r="T346" s="64">
        <v>0.1</v>
      </c>
    </row>
    <row r="347" spans="1:20" x14ac:dyDescent="0.2">
      <c r="A347" s="56" t="str">
        <f t="shared" si="57"/>
        <v/>
      </c>
      <c r="B347" s="56"/>
      <c r="C347" s="62" t="s">
        <v>36</v>
      </c>
      <c r="D347" s="56" t="str">
        <f t="shared" si="58"/>
        <v/>
      </c>
      <c r="E347" s="56" t="str">
        <f t="shared" si="59"/>
        <v/>
      </c>
      <c r="F347" s="56"/>
      <c r="G347" s="62" t="s">
        <v>36</v>
      </c>
      <c r="H347" s="56" t="str">
        <f t="shared" si="45"/>
        <v>05.22.</v>
      </c>
      <c r="I347" s="56" t="str">
        <f t="shared" si="46"/>
        <v>05.22.10.</v>
      </c>
      <c r="J347" s="55" t="s">
        <v>1996</v>
      </c>
      <c r="K347" s="62" t="s">
        <v>36</v>
      </c>
      <c r="L347" s="56" t="str">
        <f t="shared" si="55"/>
        <v>05.15.05.</v>
      </c>
      <c r="M347" s="56" t="str">
        <f t="shared" si="56"/>
        <v>05.15.05.02.</v>
      </c>
      <c r="N347" s="56" t="s">
        <v>249</v>
      </c>
      <c r="O347" s="56" t="s">
        <v>900</v>
      </c>
      <c r="P347" s="62" t="s">
        <v>36</v>
      </c>
      <c r="Q347" s="56" t="str">
        <f t="shared" si="53"/>
        <v>05.13.03.01.</v>
      </c>
      <c r="R347" s="56" t="str">
        <f t="shared" si="54"/>
        <v>05.13.03.01.01.01.</v>
      </c>
      <c r="S347" s="56" t="s">
        <v>941</v>
      </c>
      <c r="T347" s="64">
        <v>10</v>
      </c>
    </row>
    <row r="348" spans="1:20" x14ac:dyDescent="0.2">
      <c r="A348" s="56" t="str">
        <f t="shared" si="57"/>
        <v/>
      </c>
      <c r="B348" s="56"/>
      <c r="C348" s="62" t="s">
        <v>36</v>
      </c>
      <c r="D348" s="56" t="str">
        <f t="shared" si="58"/>
        <v/>
      </c>
      <c r="E348" s="56" t="str">
        <f t="shared" si="59"/>
        <v/>
      </c>
      <c r="F348" s="56"/>
      <c r="G348" s="62" t="s">
        <v>36</v>
      </c>
      <c r="H348" s="56" t="str">
        <f t="shared" si="45"/>
        <v>05.22.</v>
      </c>
      <c r="I348" s="56" t="str">
        <f t="shared" si="46"/>
        <v>05.22.11.</v>
      </c>
      <c r="J348" s="55" t="s">
        <v>1526</v>
      </c>
      <c r="K348" s="62" t="s">
        <v>36</v>
      </c>
      <c r="L348" s="56" t="str">
        <f t="shared" si="55"/>
        <v>05.15.05.</v>
      </c>
      <c r="M348" s="56" t="str">
        <f t="shared" si="56"/>
        <v>05.15.05.03.</v>
      </c>
      <c r="N348" s="56" t="s">
        <v>250</v>
      </c>
      <c r="O348" s="56" t="s">
        <v>902</v>
      </c>
      <c r="P348" s="62" t="s">
        <v>36</v>
      </c>
      <c r="Q348" s="56" t="str">
        <f t="shared" si="53"/>
        <v>05.13.03.02.</v>
      </c>
      <c r="R348" s="56" t="str">
        <f t="shared" si="54"/>
        <v>05.13.03.02.01.01.</v>
      </c>
      <c r="S348" s="56" t="s">
        <v>943</v>
      </c>
      <c r="T348" s="64">
        <v>30</v>
      </c>
    </row>
    <row r="349" spans="1:20" x14ac:dyDescent="0.2">
      <c r="A349" s="56" t="str">
        <f t="shared" si="57"/>
        <v/>
      </c>
      <c r="B349" s="56"/>
      <c r="C349" s="62" t="s">
        <v>36</v>
      </c>
      <c r="D349" s="56" t="str">
        <f t="shared" si="58"/>
        <v/>
      </c>
      <c r="E349" s="56" t="str">
        <f t="shared" si="59"/>
        <v/>
      </c>
      <c r="F349" s="56"/>
      <c r="G349" s="62" t="s">
        <v>36</v>
      </c>
      <c r="H349" s="56" t="str">
        <f t="shared" si="45"/>
        <v>05.22.</v>
      </c>
      <c r="I349" s="56" t="str">
        <f t="shared" si="46"/>
        <v>05.22.12.</v>
      </c>
      <c r="J349" s="55" t="s">
        <v>1527</v>
      </c>
      <c r="K349" s="62" t="s">
        <v>36</v>
      </c>
      <c r="L349" s="56" t="str">
        <f t="shared" si="55"/>
        <v>05.15.05.</v>
      </c>
      <c r="M349" s="56" t="str">
        <f t="shared" si="56"/>
        <v>05.15.05.04.</v>
      </c>
      <c r="N349" s="56" t="s">
        <v>251</v>
      </c>
      <c r="O349" s="56" t="s">
        <v>904</v>
      </c>
      <c r="P349" s="62" t="s">
        <v>36</v>
      </c>
      <c r="Q349" s="56" t="str">
        <f t="shared" si="53"/>
        <v>05.13.03.03.</v>
      </c>
      <c r="R349" s="56" t="str">
        <f t="shared" si="54"/>
        <v>05.13.03.03.01.01.</v>
      </c>
      <c r="S349" s="56" t="s">
        <v>945</v>
      </c>
      <c r="T349" s="64">
        <v>70</v>
      </c>
    </row>
    <row r="350" spans="1:20" x14ac:dyDescent="0.2">
      <c r="A350" s="56" t="str">
        <f t="shared" si="57"/>
        <v/>
      </c>
      <c r="B350" s="56"/>
      <c r="C350" s="62" t="s">
        <v>36</v>
      </c>
      <c r="D350" s="56" t="str">
        <f t="shared" si="58"/>
        <v/>
      </c>
      <c r="E350" s="56" t="str">
        <f t="shared" si="59"/>
        <v/>
      </c>
      <c r="F350" s="56"/>
      <c r="G350" s="62" t="s">
        <v>36</v>
      </c>
      <c r="H350" s="56" t="str">
        <f t="shared" si="45"/>
        <v>05.22.</v>
      </c>
      <c r="I350" s="56" t="str">
        <f t="shared" si="46"/>
        <v>05.22.13.</v>
      </c>
      <c r="J350" s="55" t="s">
        <v>1997</v>
      </c>
      <c r="K350" s="62" t="s">
        <v>36</v>
      </c>
      <c r="L350" s="56" t="str">
        <f t="shared" si="55"/>
        <v>05.15.05.</v>
      </c>
      <c r="M350" s="56" t="str">
        <f t="shared" si="56"/>
        <v>05.15.05.05.</v>
      </c>
      <c r="N350" s="56" t="s">
        <v>252</v>
      </c>
      <c r="O350" s="56" t="s">
        <v>906</v>
      </c>
      <c r="P350" s="62" t="s">
        <v>36</v>
      </c>
      <c r="Q350" s="56" t="str">
        <f t="shared" si="53"/>
        <v>05.13.03.04.</v>
      </c>
      <c r="R350" s="56" t="str">
        <f t="shared" si="54"/>
        <v>05.13.03.04.01.01.</v>
      </c>
      <c r="S350" s="56" t="s">
        <v>947</v>
      </c>
      <c r="T350" s="64">
        <v>120</v>
      </c>
    </row>
    <row r="351" spans="1:20" x14ac:dyDescent="0.2">
      <c r="A351" s="56" t="str">
        <f t="shared" si="57"/>
        <v/>
      </c>
      <c r="B351" s="56"/>
      <c r="C351" s="62" t="s">
        <v>36</v>
      </c>
      <c r="D351" s="56" t="str">
        <f t="shared" si="58"/>
        <v/>
      </c>
      <c r="E351" s="56" t="str">
        <f t="shared" si="59"/>
        <v/>
      </c>
      <c r="F351" s="56"/>
      <c r="G351" s="62" t="s">
        <v>36</v>
      </c>
      <c r="H351" s="56" t="str">
        <f t="shared" si="45"/>
        <v>05.22.</v>
      </c>
      <c r="I351" s="56" t="str">
        <f t="shared" si="46"/>
        <v>05.22.14.</v>
      </c>
      <c r="J351" s="55" t="s">
        <v>1998</v>
      </c>
      <c r="K351" s="62" t="s">
        <v>36</v>
      </c>
      <c r="L351" s="56" t="str">
        <f t="shared" si="55"/>
        <v>05.15.05.</v>
      </c>
      <c r="M351" s="56" t="str">
        <f t="shared" si="56"/>
        <v>05.15.05.06.</v>
      </c>
      <c r="N351" s="56" t="s">
        <v>253</v>
      </c>
      <c r="O351" s="56" t="s">
        <v>908</v>
      </c>
      <c r="P351" s="62" t="s">
        <v>36</v>
      </c>
      <c r="Q351" s="56" t="str">
        <f t="shared" si="53"/>
        <v>05.13.04.01.</v>
      </c>
      <c r="R351" s="56" t="str">
        <f t="shared" si="54"/>
        <v>05.13.04.01.01.01.</v>
      </c>
      <c r="S351" s="56" t="s">
        <v>949</v>
      </c>
      <c r="T351" s="64">
        <v>4</v>
      </c>
    </row>
    <row r="352" spans="1:20" x14ac:dyDescent="0.2">
      <c r="A352" s="56" t="str">
        <f t="shared" si="57"/>
        <v/>
      </c>
      <c r="B352" s="56"/>
      <c r="C352" s="62" t="s">
        <v>36</v>
      </c>
      <c r="D352" s="56" t="str">
        <f t="shared" si="58"/>
        <v/>
      </c>
      <c r="E352" s="56" t="str">
        <f t="shared" si="59"/>
        <v/>
      </c>
      <c r="F352" s="56"/>
      <c r="G352" s="62" t="s">
        <v>36</v>
      </c>
      <c r="H352" s="56" t="str">
        <f t="shared" si="45"/>
        <v>05.22.</v>
      </c>
      <c r="I352" s="56" t="str">
        <f t="shared" si="46"/>
        <v>05.22.15.</v>
      </c>
      <c r="J352" s="55" t="s">
        <v>1999</v>
      </c>
      <c r="K352" s="62" t="s">
        <v>36</v>
      </c>
      <c r="L352" s="56" t="str">
        <f t="shared" si="55"/>
        <v>05.15.07.</v>
      </c>
      <c r="M352" s="56" t="str">
        <f t="shared" si="56"/>
        <v>05.15.07.01.</v>
      </c>
      <c r="N352" s="56" t="s">
        <v>254</v>
      </c>
      <c r="O352" s="56" t="s">
        <v>910</v>
      </c>
      <c r="P352" s="62" t="s">
        <v>36</v>
      </c>
      <c r="Q352" s="56" t="str">
        <f t="shared" si="53"/>
        <v>05.13.04.02.</v>
      </c>
      <c r="R352" s="56" t="str">
        <f t="shared" si="54"/>
        <v>05.13.04.02.01.01.</v>
      </c>
      <c r="S352" s="56" t="s">
        <v>951</v>
      </c>
      <c r="T352" s="64">
        <v>12</v>
      </c>
    </row>
    <row r="353" spans="1:20" x14ac:dyDescent="0.2">
      <c r="A353" s="56" t="str">
        <f t="shared" si="57"/>
        <v/>
      </c>
      <c r="B353" s="56"/>
      <c r="C353" s="62" t="s">
        <v>36</v>
      </c>
      <c r="D353" s="56" t="str">
        <f t="shared" si="58"/>
        <v/>
      </c>
      <c r="E353" s="56" t="str">
        <f t="shared" si="59"/>
        <v/>
      </c>
      <c r="F353" s="56"/>
      <c r="G353" s="62" t="s">
        <v>36</v>
      </c>
      <c r="H353" s="56" t="str">
        <f t="shared" si="45"/>
        <v>05.22.</v>
      </c>
      <c r="I353" s="56" t="str">
        <f t="shared" si="46"/>
        <v>05.22.16.</v>
      </c>
      <c r="J353" s="55" t="s">
        <v>2000</v>
      </c>
      <c r="K353" s="62" t="s">
        <v>36</v>
      </c>
      <c r="L353" s="56" t="str">
        <f t="shared" si="55"/>
        <v>05.15.07.</v>
      </c>
      <c r="M353" s="56" t="str">
        <f t="shared" si="56"/>
        <v>05.15.07.02.</v>
      </c>
      <c r="N353" s="56" t="s">
        <v>255</v>
      </c>
      <c r="O353" s="56" t="s">
        <v>912</v>
      </c>
      <c r="P353" s="62" t="s">
        <v>36</v>
      </c>
      <c r="Q353" s="56" t="str">
        <f t="shared" si="53"/>
        <v>05.13.04.03.</v>
      </c>
      <c r="R353" s="56" t="str">
        <f t="shared" si="54"/>
        <v>05.13.04.03.01.01.</v>
      </c>
      <c r="S353" s="56" t="s">
        <v>953</v>
      </c>
      <c r="T353" s="64">
        <v>24</v>
      </c>
    </row>
    <row r="354" spans="1:20" x14ac:dyDescent="0.2">
      <c r="A354" s="56" t="str">
        <f t="shared" si="57"/>
        <v/>
      </c>
      <c r="B354" s="56"/>
      <c r="C354" s="62" t="s">
        <v>36</v>
      </c>
      <c r="D354" s="56" t="str">
        <f t="shared" si="58"/>
        <v/>
      </c>
      <c r="E354" s="56" t="str">
        <f t="shared" si="59"/>
        <v/>
      </c>
      <c r="F354" s="56"/>
      <c r="G354" s="62" t="s">
        <v>36</v>
      </c>
      <c r="H354" s="56" t="str">
        <f t="shared" si="45"/>
        <v>05.22.</v>
      </c>
      <c r="I354" s="56" t="str">
        <f t="shared" si="46"/>
        <v>05.22.21.</v>
      </c>
      <c r="J354" s="55" t="s">
        <v>2001</v>
      </c>
      <c r="K354" s="62" t="s">
        <v>36</v>
      </c>
      <c r="L354" s="56" t="str">
        <f t="shared" si="55"/>
        <v>05.15.07.</v>
      </c>
      <c r="M354" s="56" t="str">
        <f t="shared" si="56"/>
        <v>05.15.07.03.</v>
      </c>
      <c r="N354" s="56" t="s">
        <v>256</v>
      </c>
      <c r="O354" s="56" t="s">
        <v>914</v>
      </c>
      <c r="P354" s="62" t="s">
        <v>36</v>
      </c>
      <c r="Q354" s="56" t="str">
        <f t="shared" si="53"/>
        <v>05.13.04.04.</v>
      </c>
      <c r="R354" s="56" t="str">
        <f t="shared" si="54"/>
        <v>05.13.04.04.01.01.</v>
      </c>
      <c r="S354" s="56" t="s">
        <v>955</v>
      </c>
      <c r="T354" s="64">
        <v>48</v>
      </c>
    </row>
    <row r="355" spans="1:20" x14ac:dyDescent="0.2">
      <c r="A355" s="56" t="str">
        <f t="shared" si="57"/>
        <v/>
      </c>
      <c r="B355" s="56"/>
      <c r="C355" s="62" t="s">
        <v>36</v>
      </c>
      <c r="D355" s="56" t="str">
        <f t="shared" si="58"/>
        <v/>
      </c>
      <c r="E355" s="56" t="str">
        <f t="shared" si="59"/>
        <v/>
      </c>
      <c r="F355" s="56"/>
      <c r="G355" s="62" t="s">
        <v>36</v>
      </c>
      <c r="H355" s="56" t="str">
        <f t="shared" si="45"/>
        <v>05.22.</v>
      </c>
      <c r="I355" s="56" t="str">
        <f t="shared" si="46"/>
        <v>05.22.22.</v>
      </c>
      <c r="J355" s="55" t="s">
        <v>2002</v>
      </c>
      <c r="K355" s="62" t="s">
        <v>36</v>
      </c>
      <c r="L355" s="56" t="str">
        <f t="shared" si="55"/>
        <v>05.15.08.</v>
      </c>
      <c r="M355" s="56" t="str">
        <f t="shared" si="56"/>
        <v>05.15.08.01.</v>
      </c>
      <c r="N355" s="56" t="s">
        <v>257</v>
      </c>
      <c r="O355" s="56" t="s">
        <v>916</v>
      </c>
      <c r="P355" s="62" t="s">
        <v>36</v>
      </c>
      <c r="Q355" s="56" t="str">
        <f t="shared" si="53"/>
        <v>05.13.05.01.</v>
      </c>
      <c r="R355" s="56" t="str">
        <f t="shared" si="54"/>
        <v>05.13.05.01.01.01.</v>
      </c>
      <c r="S355" s="56" t="s">
        <v>957</v>
      </c>
      <c r="T355" s="64">
        <v>9</v>
      </c>
    </row>
    <row r="356" spans="1:20" x14ac:dyDescent="0.2">
      <c r="A356" s="56" t="str">
        <f t="shared" si="57"/>
        <v/>
      </c>
      <c r="B356" s="56"/>
      <c r="C356" s="62" t="s">
        <v>36</v>
      </c>
      <c r="D356" s="56" t="str">
        <f t="shared" si="58"/>
        <v/>
      </c>
      <c r="E356" s="56" t="str">
        <f t="shared" si="59"/>
        <v/>
      </c>
      <c r="F356" s="56"/>
      <c r="G356" s="62" t="s">
        <v>36</v>
      </c>
      <c r="H356" s="56" t="str">
        <f t="shared" si="45"/>
        <v>05.22.</v>
      </c>
      <c r="I356" s="56" t="str">
        <f t="shared" si="46"/>
        <v>05.22.25.</v>
      </c>
      <c r="J356" s="55" t="s">
        <v>1528</v>
      </c>
      <c r="K356" s="62" t="s">
        <v>36</v>
      </c>
      <c r="L356" s="56" t="str">
        <f t="shared" si="55"/>
        <v>05.15.08.</v>
      </c>
      <c r="M356" s="56" t="str">
        <f t="shared" si="56"/>
        <v>05.15.08.02.</v>
      </c>
      <c r="N356" s="56" t="s">
        <v>258</v>
      </c>
      <c r="O356" s="56" t="s">
        <v>918</v>
      </c>
      <c r="P356" s="62" t="s">
        <v>36</v>
      </c>
      <c r="Q356" s="56" t="str">
        <f t="shared" ref="Q356:Q427" si="60">IF(NOT(ISBLANK($S356)),LEFT($S356,12),"")</f>
        <v>05.13.05.02.</v>
      </c>
      <c r="R356" s="56" t="str">
        <f t="shared" ref="R356:R427" si="61">IF(NOT(ISBLANK($S356)),LEFT($S356,18),"")</f>
        <v>05.13.05.02.01.01.</v>
      </c>
      <c r="S356" s="56" t="s">
        <v>958</v>
      </c>
      <c r="T356" s="64">
        <v>18</v>
      </c>
    </row>
    <row r="357" spans="1:20" x14ac:dyDescent="0.2">
      <c r="A357" s="56" t="str">
        <f t="shared" si="57"/>
        <v/>
      </c>
      <c r="B357" s="56"/>
      <c r="C357" s="62" t="s">
        <v>36</v>
      </c>
      <c r="D357" s="56" t="str">
        <f t="shared" si="58"/>
        <v/>
      </c>
      <c r="E357" s="56" t="str">
        <f t="shared" si="59"/>
        <v/>
      </c>
      <c r="F357" s="56"/>
      <c r="G357" s="62" t="s">
        <v>36</v>
      </c>
      <c r="H357" s="56" t="str">
        <f t="shared" si="45"/>
        <v>05.22.</v>
      </c>
      <c r="I357" s="56" t="str">
        <f t="shared" si="46"/>
        <v>05.22.26.</v>
      </c>
      <c r="J357" s="55" t="s">
        <v>1529</v>
      </c>
      <c r="K357" s="62" t="s">
        <v>36</v>
      </c>
      <c r="L357" s="56" t="str">
        <f t="shared" si="55"/>
        <v>05.15.08.</v>
      </c>
      <c r="M357" s="56" t="str">
        <f t="shared" si="56"/>
        <v>05.15.08.03.</v>
      </c>
      <c r="N357" s="56" t="s">
        <v>259</v>
      </c>
      <c r="O357" s="56" t="s">
        <v>920</v>
      </c>
      <c r="P357" s="62" t="s">
        <v>36</v>
      </c>
      <c r="Q357" s="56" t="str">
        <f t="shared" si="60"/>
        <v>05.13.05.03.</v>
      </c>
      <c r="R357" s="56" t="str">
        <f t="shared" si="61"/>
        <v>05.13.05.03.01.01.</v>
      </c>
      <c r="S357" s="56" t="s">
        <v>959</v>
      </c>
      <c r="T357" s="64">
        <v>36</v>
      </c>
    </row>
    <row r="358" spans="1:20" x14ac:dyDescent="0.2">
      <c r="A358" s="56" t="str">
        <f t="shared" si="57"/>
        <v/>
      </c>
      <c r="B358" s="56"/>
      <c r="C358" s="62" t="s">
        <v>36</v>
      </c>
      <c r="D358" s="56" t="str">
        <f t="shared" si="58"/>
        <v/>
      </c>
      <c r="E358" s="56" t="str">
        <f t="shared" si="59"/>
        <v/>
      </c>
      <c r="F358" s="56"/>
      <c r="G358" s="62" t="s">
        <v>36</v>
      </c>
      <c r="H358" s="56" t="str">
        <f t="shared" si="45"/>
        <v>05.22.</v>
      </c>
      <c r="I358" s="56" t="str">
        <f t="shared" si="46"/>
        <v>05.22.27.</v>
      </c>
      <c r="J358" s="55" t="s">
        <v>1530</v>
      </c>
      <c r="K358" s="62" t="s">
        <v>36</v>
      </c>
      <c r="L358" s="56" t="str">
        <f t="shared" si="55"/>
        <v>05.15.09.</v>
      </c>
      <c r="M358" s="56" t="str">
        <f t="shared" si="56"/>
        <v>05.15.09.01.</v>
      </c>
      <c r="N358" s="56" t="s">
        <v>260</v>
      </c>
      <c r="O358" s="56" t="s">
        <v>922</v>
      </c>
      <c r="P358" s="62" t="s">
        <v>36</v>
      </c>
      <c r="Q358" s="56" t="str">
        <f t="shared" si="60"/>
        <v>05.13.06.01.</v>
      </c>
      <c r="R358" s="56" t="str">
        <f t="shared" si="61"/>
        <v>05.13.06.01.01.01.</v>
      </c>
      <c r="S358" s="56" t="s">
        <v>960</v>
      </c>
      <c r="T358" s="64">
        <v>4</v>
      </c>
    </row>
    <row r="359" spans="1:20" x14ac:dyDescent="0.2">
      <c r="A359" s="56" t="str">
        <f t="shared" si="57"/>
        <v/>
      </c>
      <c r="B359" s="56"/>
      <c r="C359" s="62" t="s">
        <v>36</v>
      </c>
      <c r="D359" s="56" t="str">
        <f t="shared" si="58"/>
        <v/>
      </c>
      <c r="E359" s="56" t="str">
        <f t="shared" si="59"/>
        <v/>
      </c>
      <c r="F359" s="56"/>
      <c r="G359" s="62" t="s">
        <v>36</v>
      </c>
      <c r="H359" s="56" t="str">
        <f t="shared" si="45"/>
        <v>05.22.</v>
      </c>
      <c r="I359" s="56" t="str">
        <f t="shared" si="46"/>
        <v>05.22.28.</v>
      </c>
      <c r="J359" s="55" t="s">
        <v>1531</v>
      </c>
      <c r="K359" s="62" t="s">
        <v>36</v>
      </c>
      <c r="L359" s="56" t="str">
        <f t="shared" si="55"/>
        <v>05.15.09.</v>
      </c>
      <c r="M359" s="56" t="str">
        <f t="shared" si="56"/>
        <v>05.15.09.02.</v>
      </c>
      <c r="N359" s="56" t="s">
        <v>261</v>
      </c>
      <c r="O359" s="56" t="s">
        <v>924</v>
      </c>
      <c r="P359" s="62" t="s">
        <v>36</v>
      </c>
      <c r="Q359" s="56" t="str">
        <f t="shared" si="60"/>
        <v>05.13.06.02.</v>
      </c>
      <c r="R359" s="56" t="str">
        <f t="shared" si="61"/>
        <v>05.13.06.02.01.01.</v>
      </c>
      <c r="S359" s="56" t="s">
        <v>961</v>
      </c>
      <c r="T359" s="64">
        <v>6</v>
      </c>
    </row>
    <row r="360" spans="1:20" x14ac:dyDescent="0.2">
      <c r="A360" s="56" t="str">
        <f t="shared" si="57"/>
        <v/>
      </c>
      <c r="B360" s="56"/>
      <c r="C360" s="62" t="s">
        <v>36</v>
      </c>
      <c r="D360" s="56" t="str">
        <f t="shared" si="58"/>
        <v/>
      </c>
      <c r="E360" s="56" t="str">
        <f t="shared" si="59"/>
        <v/>
      </c>
      <c r="F360" s="56"/>
      <c r="G360" s="62" t="s">
        <v>36</v>
      </c>
      <c r="H360" s="56" t="str">
        <f t="shared" si="45"/>
        <v>05.22.</v>
      </c>
      <c r="I360" s="56" t="str">
        <f t="shared" si="46"/>
        <v>05.22.29.</v>
      </c>
      <c r="J360" s="55" t="s">
        <v>1532</v>
      </c>
      <c r="K360" s="62" t="s">
        <v>36</v>
      </c>
      <c r="L360" s="56" t="str">
        <f t="shared" si="55"/>
        <v>05.15.09.</v>
      </c>
      <c r="M360" s="56" t="str">
        <f t="shared" si="56"/>
        <v>05.15.09.03.</v>
      </c>
      <c r="N360" s="56" t="s">
        <v>262</v>
      </c>
      <c r="O360" s="56" t="s">
        <v>926</v>
      </c>
      <c r="P360" s="62" t="s">
        <v>36</v>
      </c>
      <c r="Q360" s="56" t="str">
        <f t="shared" si="60"/>
        <v>05.13.06.03.</v>
      </c>
      <c r="R360" s="56" t="str">
        <f t="shared" si="61"/>
        <v>05.13.06.03.01.01.</v>
      </c>
      <c r="S360" s="56" t="s">
        <v>962</v>
      </c>
      <c r="T360" s="64">
        <v>10</v>
      </c>
    </row>
    <row r="361" spans="1:20" x14ac:dyDescent="0.2">
      <c r="A361" s="56" t="str">
        <f t="shared" si="57"/>
        <v/>
      </c>
      <c r="B361" s="56"/>
      <c r="C361" s="62" t="s">
        <v>36</v>
      </c>
      <c r="D361" s="56" t="str">
        <f t="shared" si="58"/>
        <v/>
      </c>
      <c r="E361" s="56" t="str">
        <f t="shared" si="59"/>
        <v/>
      </c>
      <c r="F361" s="56"/>
      <c r="G361" s="62" t="s">
        <v>36</v>
      </c>
      <c r="H361" s="56" t="str">
        <f t="shared" si="45"/>
        <v>05.22.</v>
      </c>
      <c r="I361" s="56" t="str">
        <f t="shared" si="46"/>
        <v>05.22.30.</v>
      </c>
      <c r="J361" s="55" t="s">
        <v>1533</v>
      </c>
      <c r="K361" s="62" t="s">
        <v>36</v>
      </c>
      <c r="L361" s="56" t="str">
        <f t="shared" si="55"/>
        <v>05.15.10.</v>
      </c>
      <c r="M361" s="56" t="str">
        <f t="shared" si="56"/>
        <v>05.15.10.01.</v>
      </c>
      <c r="N361" s="56" t="s">
        <v>263</v>
      </c>
      <c r="O361" s="56" t="s">
        <v>928</v>
      </c>
      <c r="P361" s="62" t="s">
        <v>36</v>
      </c>
      <c r="Q361" s="56" t="str">
        <f t="shared" si="60"/>
        <v>05.13.07.01.</v>
      </c>
      <c r="R361" s="56" t="str">
        <f t="shared" si="61"/>
        <v>05.13.07.01.01.01.</v>
      </c>
      <c r="S361" s="56" t="s">
        <v>1485</v>
      </c>
      <c r="T361" s="64">
        <v>40</v>
      </c>
    </row>
    <row r="362" spans="1:20" x14ac:dyDescent="0.2">
      <c r="A362" s="56" t="str">
        <f t="shared" si="57"/>
        <v/>
      </c>
      <c r="B362" s="56"/>
      <c r="C362" s="62" t="s">
        <v>36</v>
      </c>
      <c r="D362" s="56" t="str">
        <f t="shared" si="58"/>
        <v/>
      </c>
      <c r="E362" s="56" t="str">
        <f t="shared" si="59"/>
        <v/>
      </c>
      <c r="F362" s="56"/>
      <c r="G362" s="62" t="s">
        <v>36</v>
      </c>
      <c r="H362" s="56" t="str">
        <f t="shared" si="45"/>
        <v>05.22.</v>
      </c>
      <c r="I362" s="56" t="str">
        <f t="shared" si="46"/>
        <v>05.22.31.</v>
      </c>
      <c r="J362" s="55" t="s">
        <v>1534</v>
      </c>
      <c r="L362" s="56" t="str">
        <f t="shared" si="55"/>
        <v>05.15.10.</v>
      </c>
      <c r="M362" s="56" t="str">
        <f t="shared" si="56"/>
        <v>05.15.10.02.</v>
      </c>
      <c r="N362" s="56" t="s">
        <v>264</v>
      </c>
      <c r="O362" s="56" t="s">
        <v>930</v>
      </c>
      <c r="P362" s="62" t="s">
        <v>36</v>
      </c>
      <c r="Q362" s="56" t="str">
        <f t="shared" si="60"/>
        <v>05.13.08.01.</v>
      </c>
      <c r="R362" s="56" t="str">
        <f t="shared" si="61"/>
        <v>05.13.08.01.01.01.</v>
      </c>
      <c r="S362" s="56" t="s">
        <v>1486</v>
      </c>
      <c r="T362" s="64">
        <v>25</v>
      </c>
    </row>
    <row r="363" spans="1:20" x14ac:dyDescent="0.2">
      <c r="A363" s="56" t="str">
        <f t="shared" si="57"/>
        <v/>
      </c>
      <c r="B363" s="56"/>
      <c r="C363" s="62" t="s">
        <v>36</v>
      </c>
      <c r="D363" s="56" t="str">
        <f t="shared" si="58"/>
        <v/>
      </c>
      <c r="E363" s="56" t="str">
        <f t="shared" si="59"/>
        <v/>
      </c>
      <c r="F363" s="56"/>
      <c r="G363" s="62" t="s">
        <v>36</v>
      </c>
      <c r="H363" s="56" t="str">
        <f t="shared" si="45"/>
        <v>05.22.</v>
      </c>
      <c r="I363" s="56" t="str">
        <f t="shared" si="46"/>
        <v>05.22.32.</v>
      </c>
      <c r="J363" s="55" t="s">
        <v>1535</v>
      </c>
      <c r="L363" s="56" t="str">
        <f t="shared" si="55"/>
        <v>05.15.10.</v>
      </c>
      <c r="M363" s="56" t="str">
        <f t="shared" si="56"/>
        <v>05.15.10.03.</v>
      </c>
      <c r="N363" s="56" t="s">
        <v>265</v>
      </c>
      <c r="O363" s="56" t="s">
        <v>932</v>
      </c>
      <c r="P363" s="62" t="s">
        <v>36</v>
      </c>
      <c r="Q363" s="56" t="str">
        <f t="shared" si="60"/>
        <v>05.13.09.01.</v>
      </c>
      <c r="R363" s="56" t="str">
        <f t="shared" si="61"/>
        <v>05.13.09.01.01.01.</v>
      </c>
      <c r="S363" s="56" t="s">
        <v>1487</v>
      </c>
      <c r="T363" s="64">
        <v>80</v>
      </c>
    </row>
    <row r="364" spans="1:20" x14ac:dyDescent="0.2">
      <c r="A364" s="56" t="str">
        <f t="shared" si="57"/>
        <v/>
      </c>
      <c r="B364" s="56"/>
      <c r="C364" s="62" t="s">
        <v>36</v>
      </c>
      <c r="D364" s="56" t="str">
        <f t="shared" si="58"/>
        <v/>
      </c>
      <c r="E364" s="56" t="str">
        <f t="shared" si="59"/>
        <v/>
      </c>
      <c r="F364" s="56"/>
      <c r="G364" s="62" t="s">
        <v>36</v>
      </c>
      <c r="H364" s="56" t="str">
        <f t="shared" si="45"/>
        <v>05.23.</v>
      </c>
      <c r="I364" s="56" t="str">
        <f t="shared" si="46"/>
        <v>05.23.01.</v>
      </c>
      <c r="J364" s="55" t="s">
        <v>1536</v>
      </c>
      <c r="L364" s="56" t="str">
        <f t="shared" si="55"/>
        <v>05.15.11.</v>
      </c>
      <c r="M364" s="56" t="str">
        <f t="shared" si="56"/>
        <v>05.15.11.01.</v>
      </c>
      <c r="N364" s="56" t="s">
        <v>266</v>
      </c>
      <c r="O364" s="56" t="s">
        <v>934</v>
      </c>
      <c r="P364" s="62" t="s">
        <v>36</v>
      </c>
      <c r="Q364" s="56" t="str">
        <f t="shared" si="60"/>
        <v>05.13.10.01.</v>
      </c>
      <c r="R364" s="56" t="str">
        <f t="shared" si="61"/>
        <v>05.13.10.01.01.01.</v>
      </c>
      <c r="S364" s="56" t="s">
        <v>1488</v>
      </c>
      <c r="T364" s="64">
        <v>50</v>
      </c>
    </row>
    <row r="365" spans="1:20" x14ac:dyDescent="0.2">
      <c r="A365" s="56" t="str">
        <f t="shared" si="57"/>
        <v/>
      </c>
      <c r="B365" s="56"/>
      <c r="C365" s="62" t="s">
        <v>36</v>
      </c>
      <c r="D365" s="56" t="str">
        <f t="shared" si="58"/>
        <v/>
      </c>
      <c r="E365" s="56" t="str">
        <f t="shared" si="59"/>
        <v/>
      </c>
      <c r="F365" s="56"/>
      <c r="G365" s="62" t="s">
        <v>36</v>
      </c>
      <c r="H365" s="56" t="str">
        <f t="shared" si="45"/>
        <v>05.23.</v>
      </c>
      <c r="I365" s="56" t="str">
        <f t="shared" si="46"/>
        <v>05.23.02.</v>
      </c>
      <c r="J365" s="55" t="s">
        <v>1537</v>
      </c>
      <c r="L365" s="56" t="str">
        <f t="shared" si="55"/>
        <v>05.15.11.</v>
      </c>
      <c r="M365" s="56" t="str">
        <f t="shared" si="56"/>
        <v>05.15.11.02.</v>
      </c>
      <c r="N365" s="56" t="s">
        <v>267</v>
      </c>
      <c r="O365" s="56" t="s">
        <v>936</v>
      </c>
      <c r="P365" s="62" t="s">
        <v>36</v>
      </c>
      <c r="Q365" s="56" t="str">
        <f t="shared" si="60"/>
        <v>05.13.11.01.</v>
      </c>
      <c r="R365" s="56" t="str">
        <f t="shared" si="61"/>
        <v>05.13.11.01.01.01.</v>
      </c>
      <c r="S365" s="56" t="s">
        <v>1489</v>
      </c>
      <c r="T365" s="64">
        <v>110</v>
      </c>
    </row>
    <row r="366" spans="1:20" x14ac:dyDescent="0.2">
      <c r="A366" s="56" t="str">
        <f t="shared" si="57"/>
        <v/>
      </c>
      <c r="B366" s="56"/>
      <c r="C366" s="62" t="s">
        <v>36</v>
      </c>
      <c r="D366" s="56" t="str">
        <f t="shared" si="58"/>
        <v/>
      </c>
      <c r="E366" s="56" t="str">
        <f t="shared" si="59"/>
        <v/>
      </c>
      <c r="F366" s="56"/>
      <c r="G366" s="62" t="s">
        <v>36</v>
      </c>
      <c r="H366" s="56" t="str">
        <f t="shared" si="45"/>
        <v>05.23.</v>
      </c>
      <c r="I366" s="56" t="str">
        <f t="shared" si="46"/>
        <v>05.23.03.</v>
      </c>
      <c r="J366" s="55" t="s">
        <v>1538</v>
      </c>
      <c r="K366" s="62" t="s">
        <v>36</v>
      </c>
      <c r="L366" s="56" t="str">
        <f t="shared" si="55"/>
        <v>05.15.11.</v>
      </c>
      <c r="M366" s="56" t="str">
        <f t="shared" si="56"/>
        <v>05.15.11.03.</v>
      </c>
      <c r="N366" s="56" t="s">
        <v>268</v>
      </c>
      <c r="O366" s="56" t="s">
        <v>938</v>
      </c>
      <c r="P366" s="62" t="s">
        <v>36</v>
      </c>
      <c r="Q366" s="56" t="str">
        <f t="shared" si="60"/>
        <v>05.13.12.01.</v>
      </c>
      <c r="R366" s="56" t="str">
        <f t="shared" si="61"/>
        <v>05.13.12.01.01.01.</v>
      </c>
      <c r="S366" s="56" t="s">
        <v>1490</v>
      </c>
      <c r="T366" s="64">
        <v>80</v>
      </c>
    </row>
    <row r="367" spans="1:20" x14ac:dyDescent="0.2">
      <c r="A367" s="56" t="str">
        <f t="shared" si="57"/>
        <v/>
      </c>
      <c r="B367" s="56"/>
      <c r="C367" s="62" t="s">
        <v>36</v>
      </c>
      <c r="D367" s="56" t="str">
        <f t="shared" si="58"/>
        <v/>
      </c>
      <c r="E367" s="56" t="str">
        <f t="shared" si="59"/>
        <v/>
      </c>
      <c r="F367" s="56"/>
      <c r="G367" s="62" t="s">
        <v>36</v>
      </c>
      <c r="H367" s="56" t="str">
        <f t="shared" si="45"/>
        <v>05.23.</v>
      </c>
      <c r="I367" s="56" t="str">
        <f t="shared" si="46"/>
        <v>05.23.04.</v>
      </c>
      <c r="J367" s="55" t="s">
        <v>1539</v>
      </c>
      <c r="K367" s="62" t="s">
        <v>36</v>
      </c>
      <c r="L367" s="56" t="str">
        <f t="shared" si="55"/>
        <v>05.15.12.</v>
      </c>
      <c r="M367" s="56" t="str">
        <f t="shared" si="56"/>
        <v>05.15.12.01.</v>
      </c>
      <c r="N367" s="56" t="s">
        <v>269</v>
      </c>
      <c r="O367" s="56" t="s">
        <v>940</v>
      </c>
      <c r="P367" s="62" t="s">
        <v>36</v>
      </c>
      <c r="Q367" s="56" t="str">
        <f t="shared" si="60"/>
        <v>05.13.13.01.</v>
      </c>
      <c r="R367" s="56" t="str">
        <f t="shared" si="61"/>
        <v>05.13.13.01.01.01.</v>
      </c>
      <c r="S367" s="56" t="s">
        <v>1491</v>
      </c>
      <c r="T367" s="64">
        <v>20</v>
      </c>
    </row>
    <row r="368" spans="1:20" x14ac:dyDescent="0.2">
      <c r="A368" s="56" t="str">
        <f t="shared" si="57"/>
        <v/>
      </c>
      <c r="B368" s="56"/>
      <c r="C368" s="62" t="s">
        <v>36</v>
      </c>
      <c r="D368" s="56" t="str">
        <f t="shared" si="58"/>
        <v/>
      </c>
      <c r="E368" s="56" t="str">
        <f t="shared" si="59"/>
        <v/>
      </c>
      <c r="F368" s="56"/>
      <c r="G368" s="62" t="s">
        <v>36</v>
      </c>
      <c r="H368" s="56" t="str">
        <f t="shared" si="45"/>
        <v>05.23.</v>
      </c>
      <c r="I368" s="56" t="str">
        <f t="shared" si="46"/>
        <v>05.23.05.</v>
      </c>
      <c r="J368" s="55" t="s">
        <v>1540</v>
      </c>
      <c r="K368" s="62" t="s">
        <v>36</v>
      </c>
      <c r="L368" s="56" t="str">
        <f t="shared" si="55"/>
        <v>05.15.12.</v>
      </c>
      <c r="M368" s="56" t="str">
        <f t="shared" si="56"/>
        <v>05.15.12.02.</v>
      </c>
      <c r="N368" s="56" t="s">
        <v>270</v>
      </c>
      <c r="O368" s="56" t="s">
        <v>942</v>
      </c>
      <c r="P368" s="62" t="s">
        <v>36</v>
      </c>
      <c r="Q368" s="56" t="str">
        <f t="shared" si="60"/>
        <v>05.13.14.01.</v>
      </c>
      <c r="R368" s="56" t="str">
        <f t="shared" si="61"/>
        <v>05.13.14.01.01.01.</v>
      </c>
      <c r="S368" s="56" t="s">
        <v>1719</v>
      </c>
      <c r="T368" s="64">
        <v>24</v>
      </c>
    </row>
    <row r="369" spans="1:20" x14ac:dyDescent="0.2">
      <c r="A369" s="56" t="str">
        <f t="shared" si="57"/>
        <v/>
      </c>
      <c r="B369" s="56"/>
      <c r="C369" s="62" t="s">
        <v>36</v>
      </c>
      <c r="D369" s="56" t="str">
        <f t="shared" si="58"/>
        <v/>
      </c>
      <c r="E369" s="56" t="str">
        <f t="shared" si="59"/>
        <v/>
      </c>
      <c r="F369" s="56"/>
      <c r="G369" s="62" t="s">
        <v>36</v>
      </c>
      <c r="H369" s="56" t="str">
        <f t="shared" si="45"/>
        <v>05.23.</v>
      </c>
      <c r="I369" s="56" t="str">
        <f t="shared" si="46"/>
        <v>05.23.06.</v>
      </c>
      <c r="J369" s="55" t="s">
        <v>1541</v>
      </c>
      <c r="K369" s="62" t="s">
        <v>36</v>
      </c>
      <c r="L369" s="56" t="str">
        <f t="shared" si="55"/>
        <v>05.15.12.</v>
      </c>
      <c r="M369" s="56" t="str">
        <f t="shared" si="56"/>
        <v>05.15.12.03.</v>
      </c>
      <c r="N369" s="56" t="s">
        <v>271</v>
      </c>
      <c r="O369" s="56" t="s">
        <v>944</v>
      </c>
      <c r="P369" s="62" t="s">
        <v>36</v>
      </c>
      <c r="Q369" s="56" t="str">
        <f t="shared" si="60"/>
        <v>05.14.01.01.</v>
      </c>
      <c r="R369" s="56" t="str">
        <f t="shared" si="61"/>
        <v>05.14.01.01.01.01.</v>
      </c>
      <c r="S369" s="56" t="s">
        <v>963</v>
      </c>
      <c r="T369" s="64">
        <v>6</v>
      </c>
    </row>
    <row r="370" spans="1:20" x14ac:dyDescent="0.2">
      <c r="A370" s="56" t="str">
        <f t="shared" si="57"/>
        <v/>
      </c>
      <c r="B370" s="56"/>
      <c r="C370" s="62" t="s">
        <v>36</v>
      </c>
      <c r="D370" s="56" t="str">
        <f t="shared" si="58"/>
        <v/>
      </c>
      <c r="E370" s="56" t="str">
        <f t="shared" si="59"/>
        <v/>
      </c>
      <c r="F370" s="56"/>
      <c r="G370" s="62" t="s">
        <v>36</v>
      </c>
      <c r="H370" s="56" t="str">
        <f t="shared" si="45"/>
        <v>05.23.</v>
      </c>
      <c r="I370" s="56" t="str">
        <f t="shared" si="46"/>
        <v>05.23.07.</v>
      </c>
      <c r="J370" s="55" t="s">
        <v>1542</v>
      </c>
      <c r="K370" s="62" t="s">
        <v>36</v>
      </c>
      <c r="L370" s="56" t="str">
        <f t="shared" si="55"/>
        <v>05.15.13.</v>
      </c>
      <c r="M370" s="56" t="str">
        <f t="shared" si="56"/>
        <v>05.15.13.01.</v>
      </c>
      <c r="N370" s="56" t="s">
        <v>272</v>
      </c>
      <c r="O370" s="56" t="s">
        <v>946</v>
      </c>
      <c r="P370" s="62" t="s">
        <v>36</v>
      </c>
      <c r="Q370" s="56" t="str">
        <f t="shared" si="60"/>
        <v>05.14.01.02.</v>
      </c>
      <c r="R370" s="56" t="str">
        <f t="shared" si="61"/>
        <v>05.14.01.02.01.01.</v>
      </c>
      <c r="S370" s="56" t="s">
        <v>965</v>
      </c>
      <c r="T370" s="64">
        <v>10</v>
      </c>
    </row>
    <row r="371" spans="1:20" x14ac:dyDescent="0.2">
      <c r="A371" s="56" t="str">
        <f t="shared" si="57"/>
        <v/>
      </c>
      <c r="B371" s="56"/>
      <c r="C371" s="62" t="s">
        <v>36</v>
      </c>
      <c r="D371" s="56" t="str">
        <f t="shared" si="58"/>
        <v/>
      </c>
      <c r="E371" s="56" t="str">
        <f t="shared" si="59"/>
        <v/>
      </c>
      <c r="F371" s="56"/>
      <c r="G371" s="62" t="s">
        <v>36</v>
      </c>
      <c r="H371" s="56" t="str">
        <f t="shared" si="45"/>
        <v>05.23.</v>
      </c>
      <c r="I371" s="56" t="str">
        <f t="shared" si="46"/>
        <v>05.23.08.</v>
      </c>
      <c r="J371" s="55" t="s">
        <v>1543</v>
      </c>
      <c r="K371" s="62" t="s">
        <v>36</v>
      </c>
      <c r="L371" s="56" t="str">
        <f t="shared" si="55"/>
        <v>05.15.13.</v>
      </c>
      <c r="M371" s="56" t="str">
        <f t="shared" si="56"/>
        <v>05.15.13.02.</v>
      </c>
      <c r="N371" s="56" t="s">
        <v>273</v>
      </c>
      <c r="O371" s="56" t="s">
        <v>948</v>
      </c>
      <c r="P371" s="62" t="s">
        <v>36</v>
      </c>
      <c r="Q371" s="56" t="str">
        <f t="shared" si="60"/>
        <v>05.14.01.03.</v>
      </c>
      <c r="R371" s="56" t="str">
        <f t="shared" si="61"/>
        <v>05.14.01.03.01.01.</v>
      </c>
      <c r="S371" s="56" t="s">
        <v>967</v>
      </c>
      <c r="T371" s="64">
        <v>20</v>
      </c>
    </row>
    <row r="372" spans="1:20" ht="12" customHeight="1" x14ac:dyDescent="0.2">
      <c r="A372" s="56" t="str">
        <f t="shared" si="57"/>
        <v/>
      </c>
      <c r="B372" s="56"/>
      <c r="C372" s="62" t="s">
        <v>36</v>
      </c>
      <c r="D372" s="56" t="str">
        <f t="shared" si="58"/>
        <v/>
      </c>
      <c r="E372" s="56" t="str">
        <f t="shared" si="59"/>
        <v/>
      </c>
      <c r="F372" s="56"/>
      <c r="G372" s="62" t="s">
        <v>36</v>
      </c>
      <c r="H372" s="56" t="str">
        <f t="shared" si="45"/>
        <v>05.23.</v>
      </c>
      <c r="I372" s="56" t="str">
        <f t="shared" si="46"/>
        <v>05.23.09.</v>
      </c>
      <c r="J372" s="55" t="s">
        <v>1544</v>
      </c>
      <c r="K372" s="62" t="s">
        <v>36</v>
      </c>
      <c r="L372" s="56" t="str">
        <f t="shared" si="55"/>
        <v>05.15.13.</v>
      </c>
      <c r="M372" s="56" t="str">
        <f t="shared" si="56"/>
        <v>05.15.13.03.</v>
      </c>
      <c r="N372" s="56" t="s">
        <v>274</v>
      </c>
      <c r="O372" s="56" t="s">
        <v>950</v>
      </c>
      <c r="P372" s="62" t="s">
        <v>36</v>
      </c>
      <c r="Q372" s="56" t="str">
        <f t="shared" si="60"/>
        <v>05.14.02.01.</v>
      </c>
      <c r="R372" s="56" t="str">
        <f t="shared" si="61"/>
        <v>05.14.02.01.01.01.</v>
      </c>
      <c r="S372" s="56" t="s">
        <v>969</v>
      </c>
      <c r="T372" s="64">
        <v>3</v>
      </c>
    </row>
    <row r="373" spans="1:20" ht="12" customHeight="1" x14ac:dyDescent="0.2">
      <c r="A373" s="56" t="str">
        <f t="shared" si="57"/>
        <v/>
      </c>
      <c r="B373" s="56"/>
      <c r="C373" s="62" t="s">
        <v>36</v>
      </c>
      <c r="D373" s="56" t="str">
        <f t="shared" si="58"/>
        <v/>
      </c>
      <c r="E373" s="56" t="str">
        <f t="shared" si="59"/>
        <v/>
      </c>
      <c r="F373" s="56"/>
      <c r="G373" s="62" t="s">
        <v>36</v>
      </c>
      <c r="H373" s="56" t="str">
        <f t="shared" si="45"/>
        <v>05.23.</v>
      </c>
      <c r="I373" s="56" t="str">
        <f t="shared" si="46"/>
        <v>05.23.10.</v>
      </c>
      <c r="J373" s="55" t="s">
        <v>1545</v>
      </c>
      <c r="K373" s="62" t="s">
        <v>36</v>
      </c>
      <c r="L373" s="56" t="str">
        <f t="shared" si="55"/>
        <v>05.15.14.</v>
      </c>
      <c r="M373" s="56" t="str">
        <f t="shared" si="56"/>
        <v>05.15.14.01.</v>
      </c>
      <c r="N373" s="56" t="s">
        <v>275</v>
      </c>
      <c r="O373" s="56" t="s">
        <v>952</v>
      </c>
      <c r="P373" s="62" t="s">
        <v>36</v>
      </c>
      <c r="Q373" s="56" t="str">
        <f t="shared" si="60"/>
        <v>05.14.02.02.</v>
      </c>
      <c r="R373" s="56" t="str">
        <f t="shared" si="61"/>
        <v>05.14.02.02.01.01.</v>
      </c>
      <c r="S373" s="56" t="s">
        <v>971</v>
      </c>
      <c r="T373" s="64">
        <v>5</v>
      </c>
    </row>
    <row r="374" spans="1:20" x14ac:dyDescent="0.2">
      <c r="A374" s="56" t="str">
        <f t="shared" si="57"/>
        <v/>
      </c>
      <c r="B374" s="56"/>
      <c r="C374" s="62" t="s">
        <v>36</v>
      </c>
      <c r="D374" s="56" t="str">
        <f t="shared" si="58"/>
        <v/>
      </c>
      <c r="E374" s="56" t="str">
        <f t="shared" si="59"/>
        <v/>
      </c>
      <c r="F374" s="56"/>
      <c r="G374" s="62" t="s">
        <v>36</v>
      </c>
      <c r="H374" s="56" t="str">
        <f t="shared" si="45"/>
        <v>05.23.</v>
      </c>
      <c r="I374" s="56" t="str">
        <f t="shared" si="46"/>
        <v>05.23.11.</v>
      </c>
      <c r="J374" s="55" t="s">
        <v>1546</v>
      </c>
      <c r="K374" s="62" t="s">
        <v>36</v>
      </c>
      <c r="L374" s="56" t="str">
        <f t="shared" si="55"/>
        <v>05.15.14.</v>
      </c>
      <c r="M374" s="56" t="str">
        <f t="shared" si="56"/>
        <v>05.15.14.02.</v>
      </c>
      <c r="N374" s="56" t="s">
        <v>276</v>
      </c>
      <c r="O374" s="56" t="s">
        <v>954</v>
      </c>
      <c r="P374" s="62" t="s">
        <v>36</v>
      </c>
      <c r="Q374" s="56" t="str">
        <f t="shared" si="60"/>
        <v>05.14.02.03.</v>
      </c>
      <c r="R374" s="56" t="str">
        <f t="shared" si="61"/>
        <v>05.14.02.03.01.01.</v>
      </c>
      <c r="S374" s="56" t="s">
        <v>973</v>
      </c>
      <c r="T374" s="64">
        <v>10</v>
      </c>
    </row>
    <row r="375" spans="1:20" x14ac:dyDescent="0.2">
      <c r="A375" s="56" t="str">
        <f t="shared" si="57"/>
        <v/>
      </c>
      <c r="B375" s="56"/>
      <c r="C375" s="62" t="s">
        <v>36</v>
      </c>
      <c r="D375" s="56" t="str">
        <f t="shared" si="58"/>
        <v/>
      </c>
      <c r="E375" s="56" t="str">
        <f t="shared" si="59"/>
        <v/>
      </c>
      <c r="F375" s="56"/>
      <c r="G375" s="62" t="s">
        <v>36</v>
      </c>
      <c r="H375" s="56" t="str">
        <f t="shared" si="45"/>
        <v>05.23.</v>
      </c>
      <c r="I375" s="56" t="str">
        <f t="shared" si="46"/>
        <v>05.23.12.</v>
      </c>
      <c r="J375" s="55" t="s">
        <v>1547</v>
      </c>
      <c r="K375" s="62" t="s">
        <v>36</v>
      </c>
      <c r="L375" s="56" t="str">
        <f t="shared" si="55"/>
        <v>05.15.14.</v>
      </c>
      <c r="M375" s="56" t="str">
        <f t="shared" si="56"/>
        <v>05.15.14.03.</v>
      </c>
      <c r="N375" s="56" t="s">
        <v>277</v>
      </c>
      <c r="O375" s="56" t="s">
        <v>956</v>
      </c>
      <c r="P375" s="62" t="s">
        <v>36</v>
      </c>
      <c r="Q375" s="56" t="str">
        <f t="shared" si="60"/>
        <v>05.14.03.01.</v>
      </c>
      <c r="R375" s="56" t="str">
        <f t="shared" si="61"/>
        <v>05.14.03.01.01.01.</v>
      </c>
      <c r="S375" s="56" t="s">
        <v>975</v>
      </c>
      <c r="T375" s="64">
        <v>2</v>
      </c>
    </row>
    <row r="376" spans="1:20" x14ac:dyDescent="0.2">
      <c r="A376" s="56" t="str">
        <f t="shared" si="57"/>
        <v/>
      </c>
      <c r="B376" s="56"/>
      <c r="C376" s="62" t="s">
        <v>36</v>
      </c>
      <c r="D376" s="56" t="str">
        <f t="shared" si="58"/>
        <v/>
      </c>
      <c r="E376" s="56" t="str">
        <f t="shared" si="59"/>
        <v/>
      </c>
      <c r="F376" s="56"/>
      <c r="G376" s="62" t="s">
        <v>36</v>
      </c>
      <c r="H376" s="56" t="str">
        <f t="shared" si="45"/>
        <v>05.23.</v>
      </c>
      <c r="I376" s="56" t="str">
        <f t="shared" si="46"/>
        <v>05.23.13.</v>
      </c>
      <c r="J376" s="55" t="s">
        <v>1548</v>
      </c>
      <c r="K376" s="62" t="s">
        <v>36</v>
      </c>
      <c r="L376" s="56" t="str">
        <f t="shared" si="55"/>
        <v>05.16.01.</v>
      </c>
      <c r="M376" s="56" t="str">
        <f t="shared" si="56"/>
        <v>05.16.01.01.</v>
      </c>
      <c r="N376" s="56" t="s">
        <v>278</v>
      </c>
      <c r="O376" s="56" t="s">
        <v>1299</v>
      </c>
      <c r="P376" s="62" t="s">
        <v>36</v>
      </c>
      <c r="Q376" s="56" t="str">
        <f t="shared" si="60"/>
        <v>05.14.04.01.</v>
      </c>
      <c r="R376" s="56" t="str">
        <f t="shared" si="61"/>
        <v>05.14.04.01.01.01.</v>
      </c>
      <c r="S376" s="56" t="s">
        <v>977</v>
      </c>
      <c r="T376" s="64">
        <v>16</v>
      </c>
    </row>
    <row r="377" spans="1:20" x14ac:dyDescent="0.2">
      <c r="A377" s="56" t="str">
        <f t="shared" si="57"/>
        <v/>
      </c>
      <c r="B377" s="56"/>
      <c r="C377" s="62" t="s">
        <v>36</v>
      </c>
      <c r="D377" s="56" t="str">
        <f t="shared" si="58"/>
        <v/>
      </c>
      <c r="E377" s="56" t="str">
        <f t="shared" si="59"/>
        <v/>
      </c>
      <c r="F377" s="56"/>
      <c r="G377" s="62" t="s">
        <v>36</v>
      </c>
      <c r="H377" s="56" t="str">
        <f t="shared" si="45"/>
        <v>05.23.</v>
      </c>
      <c r="I377" s="56" t="str">
        <f t="shared" si="46"/>
        <v>05.23.14.</v>
      </c>
      <c r="J377" s="55" t="s">
        <v>1934</v>
      </c>
      <c r="K377" s="62" t="s">
        <v>36</v>
      </c>
      <c r="L377" s="56" t="str">
        <f t="shared" si="55"/>
        <v>05.16.01.</v>
      </c>
      <c r="M377" s="56" t="str">
        <f t="shared" si="56"/>
        <v>05.16.01.02.</v>
      </c>
      <c r="N377" s="56" t="s">
        <v>279</v>
      </c>
      <c r="O377" s="56" t="s">
        <v>1300</v>
      </c>
      <c r="P377" s="62" t="s">
        <v>36</v>
      </c>
      <c r="Q377" s="56" t="str">
        <f t="shared" si="60"/>
        <v>05.14.04.02.</v>
      </c>
      <c r="R377" s="56" t="str">
        <f t="shared" si="61"/>
        <v>05.14.04.02.01.01.</v>
      </c>
      <c r="S377" s="56" t="s">
        <v>979</v>
      </c>
      <c r="T377" s="64">
        <v>30</v>
      </c>
    </row>
    <row r="378" spans="1:20" x14ac:dyDescent="0.2">
      <c r="A378" s="56" t="str">
        <f t="shared" si="57"/>
        <v/>
      </c>
      <c r="B378" s="56"/>
      <c r="C378" s="62" t="s">
        <v>36</v>
      </c>
      <c r="D378" s="56" t="str">
        <f t="shared" si="58"/>
        <v/>
      </c>
      <c r="E378" s="56" t="str">
        <f t="shared" si="59"/>
        <v/>
      </c>
      <c r="F378" s="56"/>
      <c r="G378" s="62" t="s">
        <v>36</v>
      </c>
      <c r="H378" s="56" t="str">
        <f t="shared" si="45"/>
        <v>05.23.</v>
      </c>
      <c r="I378" s="56" t="str">
        <f t="shared" si="46"/>
        <v>05.23.15.</v>
      </c>
      <c r="J378" s="55" t="s">
        <v>1935</v>
      </c>
      <c r="K378" s="62" t="s">
        <v>36</v>
      </c>
      <c r="L378" s="56" t="str">
        <f t="shared" si="55"/>
        <v>05.16.01.</v>
      </c>
      <c r="M378" s="56" t="str">
        <f t="shared" si="56"/>
        <v>05.16.01.03.</v>
      </c>
      <c r="N378" s="56" t="s">
        <v>280</v>
      </c>
      <c r="O378" s="56" t="s">
        <v>1301</v>
      </c>
      <c r="P378" s="62" t="s">
        <v>36</v>
      </c>
      <c r="Q378" s="56" t="str">
        <f t="shared" si="60"/>
        <v>05.14.04.03.</v>
      </c>
      <c r="R378" s="56" t="str">
        <f t="shared" si="61"/>
        <v>05.14.04.03.01.01.</v>
      </c>
      <c r="S378" s="56" t="s">
        <v>981</v>
      </c>
      <c r="T378" s="64">
        <v>60</v>
      </c>
    </row>
    <row r="379" spans="1:20" x14ac:dyDescent="0.2">
      <c r="A379" s="56" t="str">
        <f t="shared" si="57"/>
        <v/>
      </c>
      <c r="B379" s="56"/>
      <c r="C379" s="62" t="s">
        <v>36</v>
      </c>
      <c r="D379" s="56" t="str">
        <f t="shared" si="58"/>
        <v/>
      </c>
      <c r="E379" s="56" t="str">
        <f t="shared" si="59"/>
        <v/>
      </c>
      <c r="F379" s="56"/>
      <c r="G379" s="62" t="s">
        <v>36</v>
      </c>
      <c r="H379" s="56" t="str">
        <f t="shared" si="45"/>
        <v>05.23.</v>
      </c>
      <c r="I379" s="56" t="str">
        <f t="shared" si="46"/>
        <v>05.23.16.</v>
      </c>
      <c r="J379" s="55" t="s">
        <v>1936</v>
      </c>
      <c r="K379" s="62" t="s">
        <v>36</v>
      </c>
      <c r="L379" s="56" t="str">
        <f t="shared" si="55"/>
        <v>05.16.02.</v>
      </c>
      <c r="M379" s="56" t="str">
        <f t="shared" si="56"/>
        <v>05.16.02.01.</v>
      </c>
      <c r="N379" s="56" t="s">
        <v>281</v>
      </c>
      <c r="O379" s="56" t="s">
        <v>1302</v>
      </c>
      <c r="P379" s="62" t="s">
        <v>36</v>
      </c>
      <c r="Q379" s="56" t="str">
        <f t="shared" si="60"/>
        <v>05.14.05.01.</v>
      </c>
      <c r="R379" s="56" t="str">
        <f t="shared" si="61"/>
        <v>05.14.05.01.01.01.</v>
      </c>
      <c r="S379" s="56" t="s">
        <v>983</v>
      </c>
      <c r="T379" s="64">
        <v>8</v>
      </c>
    </row>
    <row r="380" spans="1:20" x14ac:dyDescent="0.2">
      <c r="A380" s="56" t="str">
        <f t="shared" si="57"/>
        <v/>
      </c>
      <c r="B380" s="56"/>
      <c r="C380" s="62" t="s">
        <v>36</v>
      </c>
      <c r="D380" s="56" t="str">
        <f t="shared" si="58"/>
        <v/>
      </c>
      <c r="E380" s="56" t="str">
        <f t="shared" si="59"/>
        <v/>
      </c>
      <c r="F380" s="56"/>
      <c r="G380" s="62" t="s">
        <v>36</v>
      </c>
      <c r="H380" s="56" t="str">
        <f t="shared" si="45"/>
        <v>05.24.</v>
      </c>
      <c r="I380" s="56" t="str">
        <f t="shared" si="46"/>
        <v>05.24.01.</v>
      </c>
      <c r="J380" s="55" t="s">
        <v>1549</v>
      </c>
      <c r="K380" s="62" t="s">
        <v>36</v>
      </c>
      <c r="L380" s="56" t="str">
        <f t="shared" ref="L380:L439" si="62">IF(NOT(ISBLANK($N380)),LEFT($N380,9),"")</f>
        <v>05.16.02.</v>
      </c>
      <c r="M380" s="56" t="str">
        <f t="shared" ref="M380:M439" si="63">IF(NOT(ISBLANK($N380)),LEFT($N380,12),"")</f>
        <v>05.16.02.02.</v>
      </c>
      <c r="N380" s="56" t="s">
        <v>282</v>
      </c>
      <c r="O380" s="56" t="s">
        <v>1303</v>
      </c>
      <c r="P380" s="62" t="s">
        <v>36</v>
      </c>
      <c r="Q380" s="56" t="str">
        <f t="shared" si="60"/>
        <v>05.14.05.02.</v>
      </c>
      <c r="R380" s="56" t="str">
        <f t="shared" si="61"/>
        <v>05.14.05.02.01.01.</v>
      </c>
      <c r="S380" s="56" t="s">
        <v>985</v>
      </c>
      <c r="T380" s="64">
        <v>15</v>
      </c>
    </row>
    <row r="381" spans="1:20" x14ac:dyDescent="0.2">
      <c r="A381" s="56" t="str">
        <f t="shared" si="57"/>
        <v/>
      </c>
      <c r="B381" s="56"/>
      <c r="C381" s="62" t="s">
        <v>36</v>
      </c>
      <c r="D381" s="56" t="str">
        <f t="shared" si="58"/>
        <v/>
      </c>
      <c r="E381" s="56" t="str">
        <f t="shared" si="59"/>
        <v/>
      </c>
      <c r="F381" s="56"/>
      <c r="G381" s="62" t="s">
        <v>36</v>
      </c>
      <c r="H381" s="56" t="str">
        <f t="shared" si="45"/>
        <v>05.24.</v>
      </c>
      <c r="I381" s="56" t="str">
        <f t="shared" si="46"/>
        <v>05.24.02.</v>
      </c>
      <c r="J381" s="55" t="s">
        <v>1550</v>
      </c>
      <c r="K381" s="62" t="s">
        <v>36</v>
      </c>
      <c r="L381" s="56" t="str">
        <f t="shared" si="62"/>
        <v>05.16.02.</v>
      </c>
      <c r="M381" s="56" t="str">
        <f t="shared" si="63"/>
        <v>05.16.02.03.</v>
      </c>
      <c r="N381" s="56" t="s">
        <v>283</v>
      </c>
      <c r="O381" s="56" t="s">
        <v>1304</v>
      </c>
      <c r="P381" s="62" t="s">
        <v>36</v>
      </c>
      <c r="Q381" s="56" t="str">
        <f t="shared" si="60"/>
        <v>05.14.05.03.</v>
      </c>
      <c r="R381" s="56" t="str">
        <f t="shared" si="61"/>
        <v>05.14.05.03.01.01.</v>
      </c>
      <c r="S381" s="56" t="s">
        <v>987</v>
      </c>
      <c r="T381" s="64">
        <v>30</v>
      </c>
    </row>
    <row r="382" spans="1:20" x14ac:dyDescent="0.2">
      <c r="A382" s="56" t="str">
        <f t="shared" si="57"/>
        <v/>
      </c>
      <c r="B382" s="56"/>
      <c r="C382" s="62" t="s">
        <v>36</v>
      </c>
      <c r="D382" s="56" t="str">
        <f t="shared" si="58"/>
        <v/>
      </c>
      <c r="E382" s="56" t="str">
        <f t="shared" si="59"/>
        <v/>
      </c>
      <c r="F382" s="56"/>
      <c r="G382" s="62" t="s">
        <v>36</v>
      </c>
      <c r="H382" s="56" t="str">
        <f t="shared" si="45"/>
        <v>05.24.</v>
      </c>
      <c r="I382" s="56" t="str">
        <f t="shared" si="46"/>
        <v>05.24.03.</v>
      </c>
      <c r="J382" s="55" t="s">
        <v>1551</v>
      </c>
      <c r="K382" s="62" t="s">
        <v>36</v>
      </c>
      <c r="L382" s="56" t="str">
        <f t="shared" si="62"/>
        <v>05.16.03.</v>
      </c>
      <c r="M382" s="56" t="str">
        <f t="shared" si="63"/>
        <v>05.16.03.01.</v>
      </c>
      <c r="N382" s="56" t="s">
        <v>284</v>
      </c>
      <c r="O382" s="56" t="s">
        <v>964</v>
      </c>
      <c r="P382" s="62" t="s">
        <v>36</v>
      </c>
      <c r="Q382" s="56" t="str">
        <f t="shared" si="60"/>
        <v>05.15.01.01.</v>
      </c>
      <c r="R382" s="56" t="str">
        <f t="shared" si="61"/>
        <v>05.15.01.01.01.01.</v>
      </c>
      <c r="S382" s="56" t="s">
        <v>989</v>
      </c>
      <c r="T382" s="64">
        <v>4</v>
      </c>
    </row>
    <row r="383" spans="1:20" x14ac:dyDescent="0.2">
      <c r="A383" s="56" t="str">
        <f t="shared" si="57"/>
        <v/>
      </c>
      <c r="B383" s="56"/>
      <c r="C383" s="62" t="s">
        <v>36</v>
      </c>
      <c r="D383" s="56" t="str">
        <f t="shared" si="58"/>
        <v/>
      </c>
      <c r="E383" s="56" t="str">
        <f t="shared" si="59"/>
        <v/>
      </c>
      <c r="F383" s="56"/>
      <c r="G383" s="62" t="s">
        <v>36</v>
      </c>
      <c r="H383" s="56" t="str">
        <f t="shared" si="45"/>
        <v>05.24.</v>
      </c>
      <c r="I383" s="56" t="str">
        <f t="shared" si="46"/>
        <v>05.24.04.</v>
      </c>
      <c r="J383" s="55" t="s">
        <v>1552</v>
      </c>
      <c r="K383" s="62" t="s">
        <v>36</v>
      </c>
      <c r="L383" s="56" t="str">
        <f t="shared" si="62"/>
        <v>05.16.03.</v>
      </c>
      <c r="M383" s="56" t="str">
        <f t="shared" si="63"/>
        <v>05.16.03.02.</v>
      </c>
      <c r="N383" s="56" t="s">
        <v>285</v>
      </c>
      <c r="O383" s="56" t="s">
        <v>966</v>
      </c>
      <c r="P383" s="62" t="s">
        <v>36</v>
      </c>
      <c r="Q383" s="56" t="str">
        <f t="shared" si="60"/>
        <v>05.15.01.02.</v>
      </c>
      <c r="R383" s="56" t="str">
        <f t="shared" si="61"/>
        <v>05.15.01.02.01.01.</v>
      </c>
      <c r="S383" s="56" t="s">
        <v>991</v>
      </c>
      <c r="T383" s="64">
        <v>8</v>
      </c>
    </row>
    <row r="384" spans="1:20" x14ac:dyDescent="0.2">
      <c r="A384" s="56" t="str">
        <f t="shared" si="57"/>
        <v/>
      </c>
      <c r="B384" s="56"/>
      <c r="C384" s="62" t="s">
        <v>36</v>
      </c>
      <c r="D384" s="56" t="str">
        <f t="shared" si="58"/>
        <v/>
      </c>
      <c r="E384" s="56" t="str">
        <f t="shared" si="59"/>
        <v/>
      </c>
      <c r="F384" s="56"/>
      <c r="G384" s="62" t="s">
        <v>36</v>
      </c>
      <c r="H384" s="56" t="str">
        <f t="shared" si="45"/>
        <v>05.24.</v>
      </c>
      <c r="I384" s="56" t="str">
        <f t="shared" si="46"/>
        <v>05.24.05.</v>
      </c>
      <c r="J384" s="55" t="s">
        <v>1553</v>
      </c>
      <c r="K384" s="62" t="s">
        <v>36</v>
      </c>
      <c r="L384" s="56" t="str">
        <f t="shared" si="62"/>
        <v>05.16.03.</v>
      </c>
      <c r="M384" s="56" t="str">
        <f t="shared" si="63"/>
        <v>05.16.03.03.</v>
      </c>
      <c r="N384" s="56" t="s">
        <v>286</v>
      </c>
      <c r="O384" s="56" t="s">
        <v>968</v>
      </c>
      <c r="P384" s="62" t="s">
        <v>36</v>
      </c>
      <c r="Q384" s="56" t="str">
        <f t="shared" si="60"/>
        <v>05.15.01.03.</v>
      </c>
      <c r="R384" s="56" t="str">
        <f t="shared" si="61"/>
        <v>05.15.01.03.01.01.</v>
      </c>
      <c r="S384" s="56" t="s">
        <v>993</v>
      </c>
      <c r="T384" s="64">
        <v>12</v>
      </c>
    </row>
    <row r="385" spans="1:20" x14ac:dyDescent="0.2">
      <c r="A385" s="56" t="str">
        <f t="shared" si="57"/>
        <v/>
      </c>
      <c r="B385" s="56"/>
      <c r="C385" s="62" t="s">
        <v>36</v>
      </c>
      <c r="D385" s="56" t="str">
        <f t="shared" si="58"/>
        <v/>
      </c>
      <c r="E385" s="56" t="str">
        <f t="shared" si="59"/>
        <v/>
      </c>
      <c r="F385" s="56"/>
      <c r="G385" s="62" t="s">
        <v>36</v>
      </c>
      <c r="H385" s="56" t="str">
        <f t="shared" si="45"/>
        <v>05.24.</v>
      </c>
      <c r="I385" s="56" t="str">
        <f t="shared" si="46"/>
        <v>05.24.06.</v>
      </c>
      <c r="J385" s="55" t="s">
        <v>1554</v>
      </c>
      <c r="K385" s="62" t="s">
        <v>36</v>
      </c>
      <c r="L385" s="56" t="str">
        <f t="shared" si="62"/>
        <v>05.16.04.</v>
      </c>
      <c r="M385" s="56" t="str">
        <f t="shared" si="63"/>
        <v>05.16.04.01.</v>
      </c>
      <c r="N385" s="56" t="s">
        <v>287</v>
      </c>
      <c r="O385" s="56" t="s">
        <v>970</v>
      </c>
      <c r="P385" s="62" t="s">
        <v>36</v>
      </c>
      <c r="Q385" s="56" t="str">
        <f t="shared" si="60"/>
        <v>05.15.02.01.</v>
      </c>
      <c r="R385" s="56" t="str">
        <f t="shared" si="61"/>
        <v>05.15.02.01.01.01.</v>
      </c>
      <c r="S385" s="56" t="s">
        <v>995</v>
      </c>
      <c r="T385" s="64">
        <v>2</v>
      </c>
    </row>
    <row r="386" spans="1:20" x14ac:dyDescent="0.2">
      <c r="A386" s="56" t="str">
        <f t="shared" si="57"/>
        <v/>
      </c>
      <c r="B386" s="56"/>
      <c r="C386" s="62" t="s">
        <v>36</v>
      </c>
      <c r="D386" s="56" t="str">
        <f t="shared" si="58"/>
        <v/>
      </c>
      <c r="E386" s="56" t="str">
        <f t="shared" si="59"/>
        <v/>
      </c>
      <c r="F386" s="56"/>
      <c r="G386" s="62" t="s">
        <v>36</v>
      </c>
      <c r="H386" s="56" t="str">
        <f t="shared" si="45"/>
        <v>05.24.</v>
      </c>
      <c r="I386" s="56" t="str">
        <f t="shared" si="46"/>
        <v>05.24.07.</v>
      </c>
      <c r="J386" s="55" t="s">
        <v>1555</v>
      </c>
      <c r="K386" s="62" t="s">
        <v>36</v>
      </c>
      <c r="L386" s="56" t="str">
        <f t="shared" si="62"/>
        <v>05.16.04.</v>
      </c>
      <c r="M386" s="56" t="str">
        <f t="shared" si="63"/>
        <v>05.16.04.02.</v>
      </c>
      <c r="N386" s="56" t="s">
        <v>288</v>
      </c>
      <c r="O386" s="56" t="s">
        <v>972</v>
      </c>
      <c r="P386" s="62" t="s">
        <v>36</v>
      </c>
      <c r="Q386" s="56" t="str">
        <f t="shared" si="60"/>
        <v>05.15.02.02.</v>
      </c>
      <c r="R386" s="56" t="str">
        <f t="shared" si="61"/>
        <v>05.15.02.02.01.01.</v>
      </c>
      <c r="S386" s="56" t="s">
        <v>997</v>
      </c>
      <c r="T386" s="64">
        <v>4</v>
      </c>
    </row>
    <row r="387" spans="1:20" x14ac:dyDescent="0.2">
      <c r="A387" s="56" t="str">
        <f t="shared" ref="A387:A450" si="64">IF(NOT(ISBLANK($B387)),LEFT($B387,3),"")</f>
        <v/>
      </c>
      <c r="B387" s="56"/>
      <c r="C387" s="62" t="s">
        <v>36</v>
      </c>
      <c r="D387" s="56" t="str">
        <f t="shared" si="58"/>
        <v/>
      </c>
      <c r="E387" s="56" t="str">
        <f t="shared" si="59"/>
        <v/>
      </c>
      <c r="F387" s="56"/>
      <c r="G387" s="62" t="s">
        <v>36</v>
      </c>
      <c r="H387" s="56" t="str">
        <f t="shared" si="45"/>
        <v>05.24.</v>
      </c>
      <c r="I387" s="56" t="str">
        <f t="shared" si="46"/>
        <v>05.24.08.</v>
      </c>
      <c r="J387" s="55" t="s">
        <v>1556</v>
      </c>
      <c r="K387" s="62" t="s">
        <v>36</v>
      </c>
      <c r="L387" s="56" t="str">
        <f t="shared" si="62"/>
        <v>05.16.04.</v>
      </c>
      <c r="M387" s="56" t="str">
        <f t="shared" si="63"/>
        <v>05.16.04.03.</v>
      </c>
      <c r="N387" s="56" t="s">
        <v>289</v>
      </c>
      <c r="O387" s="56" t="s">
        <v>974</v>
      </c>
      <c r="P387" s="62" t="s">
        <v>36</v>
      </c>
      <c r="Q387" s="56" t="str">
        <f t="shared" si="60"/>
        <v>05.15.02.03.</v>
      </c>
      <c r="R387" s="56" t="str">
        <f t="shared" si="61"/>
        <v>05.15.02.03.01.01.</v>
      </c>
      <c r="S387" s="56" t="s">
        <v>999</v>
      </c>
      <c r="T387" s="64">
        <v>6</v>
      </c>
    </row>
    <row r="388" spans="1:20" x14ac:dyDescent="0.2">
      <c r="A388" s="56" t="str">
        <f t="shared" si="64"/>
        <v/>
      </c>
      <c r="B388" s="56"/>
      <c r="C388" s="62" t="s">
        <v>36</v>
      </c>
      <c r="D388" s="56" t="str">
        <f t="shared" si="58"/>
        <v/>
      </c>
      <c r="E388" s="56" t="str">
        <f t="shared" si="59"/>
        <v/>
      </c>
      <c r="F388" s="56"/>
      <c r="G388" s="62" t="s">
        <v>36</v>
      </c>
      <c r="H388" s="56" t="str">
        <f t="shared" si="45"/>
        <v>05.24.</v>
      </c>
      <c r="I388" s="56" t="str">
        <f t="shared" si="46"/>
        <v>05.24.09.</v>
      </c>
      <c r="J388" s="55" t="s">
        <v>1720</v>
      </c>
      <c r="K388" s="62" t="s">
        <v>36</v>
      </c>
      <c r="L388" s="56" t="str">
        <f t="shared" si="62"/>
        <v>05.16.05.</v>
      </c>
      <c r="M388" s="56" t="str">
        <f t="shared" si="63"/>
        <v>05.16.05.01.</v>
      </c>
      <c r="N388" s="56" t="s">
        <v>290</v>
      </c>
      <c r="O388" s="56" t="s">
        <v>976</v>
      </c>
      <c r="P388" s="62" t="s">
        <v>36</v>
      </c>
      <c r="Q388" s="56" t="str">
        <f t="shared" si="60"/>
        <v>05.15.03.01.</v>
      </c>
      <c r="R388" s="56" t="str">
        <f t="shared" si="61"/>
        <v>05.15.03.01.01.01.</v>
      </c>
      <c r="S388" s="56" t="s">
        <v>1001</v>
      </c>
      <c r="T388" s="64">
        <v>9</v>
      </c>
    </row>
    <row r="389" spans="1:20" x14ac:dyDescent="0.2">
      <c r="A389" s="56" t="str">
        <f t="shared" si="64"/>
        <v/>
      </c>
      <c r="B389" s="56"/>
      <c r="C389" s="62" t="s">
        <v>36</v>
      </c>
      <c r="D389" s="56" t="str">
        <f t="shared" si="58"/>
        <v/>
      </c>
      <c r="E389" s="56" t="str">
        <f t="shared" si="59"/>
        <v/>
      </c>
      <c r="F389" s="56"/>
      <c r="G389" s="62" t="s">
        <v>36</v>
      </c>
      <c r="H389" s="56" t="str">
        <f t="shared" si="45"/>
        <v>05.24.</v>
      </c>
      <c r="I389" s="56" t="str">
        <f t="shared" si="46"/>
        <v>05.24.10.</v>
      </c>
      <c r="J389" s="55" t="s">
        <v>1721</v>
      </c>
      <c r="K389" s="62" t="s">
        <v>36</v>
      </c>
      <c r="L389" s="56" t="str">
        <f t="shared" si="62"/>
        <v>05.16.05.</v>
      </c>
      <c r="M389" s="56" t="str">
        <f t="shared" si="63"/>
        <v>05.16.05.02.</v>
      </c>
      <c r="N389" s="56" t="s">
        <v>291</v>
      </c>
      <c r="O389" s="56" t="s">
        <v>978</v>
      </c>
      <c r="P389" s="62" t="s">
        <v>36</v>
      </c>
      <c r="Q389" s="56" t="str">
        <f t="shared" si="60"/>
        <v>05.15.04.01.</v>
      </c>
      <c r="R389" s="56" t="str">
        <f t="shared" si="61"/>
        <v>05.15.04.01.01.01.</v>
      </c>
      <c r="S389" s="56" t="s">
        <v>1005</v>
      </c>
      <c r="T389" s="64">
        <v>4</v>
      </c>
    </row>
    <row r="390" spans="1:20" x14ac:dyDescent="0.2">
      <c r="A390" s="56" t="str">
        <f t="shared" si="64"/>
        <v/>
      </c>
      <c r="B390" s="56"/>
      <c r="C390" s="62" t="s">
        <v>36</v>
      </c>
      <c r="D390" s="56" t="str">
        <f t="shared" si="58"/>
        <v/>
      </c>
      <c r="E390" s="56" t="str">
        <f t="shared" si="59"/>
        <v/>
      </c>
      <c r="F390" s="56"/>
      <c r="G390" s="62" t="s">
        <v>36</v>
      </c>
      <c r="H390" s="56" t="str">
        <f t="shared" si="45"/>
        <v>05.24.</v>
      </c>
      <c r="I390" s="56" t="str">
        <f t="shared" si="46"/>
        <v>05.24.11.</v>
      </c>
      <c r="J390" s="55" t="s">
        <v>1722</v>
      </c>
      <c r="K390" s="62" t="s">
        <v>36</v>
      </c>
      <c r="L390" s="56" t="str">
        <f t="shared" si="62"/>
        <v>05.16.05.</v>
      </c>
      <c r="M390" s="56" t="str">
        <f t="shared" si="63"/>
        <v>05.16.05.03.</v>
      </c>
      <c r="N390" s="56" t="s">
        <v>292</v>
      </c>
      <c r="O390" s="56" t="s">
        <v>980</v>
      </c>
      <c r="P390" s="62" t="s">
        <v>36</v>
      </c>
      <c r="Q390" s="56" t="str">
        <f t="shared" si="60"/>
        <v>05.15.05.01.</v>
      </c>
      <c r="R390" s="56" t="str">
        <f t="shared" si="61"/>
        <v>05.15.05.01.01.01.</v>
      </c>
      <c r="S390" s="56" t="s">
        <v>1009</v>
      </c>
      <c r="T390" s="64">
        <v>4</v>
      </c>
    </row>
    <row r="391" spans="1:20" x14ac:dyDescent="0.2">
      <c r="A391" s="56" t="str">
        <f t="shared" si="64"/>
        <v/>
      </c>
      <c r="B391" s="56"/>
      <c r="C391" s="62" t="s">
        <v>36</v>
      </c>
      <c r="D391" s="56" t="str">
        <f t="shared" si="58"/>
        <v/>
      </c>
      <c r="E391" s="56" t="str">
        <f t="shared" si="59"/>
        <v/>
      </c>
      <c r="F391" s="56"/>
      <c r="G391" s="62" t="s">
        <v>36</v>
      </c>
      <c r="H391" s="56" t="str">
        <f t="shared" si="45"/>
        <v>05.25.</v>
      </c>
      <c r="I391" s="56" t="str">
        <f t="shared" si="46"/>
        <v>05.25.06.</v>
      </c>
      <c r="J391" s="55" t="s">
        <v>2119</v>
      </c>
      <c r="K391" s="62" t="s">
        <v>36</v>
      </c>
      <c r="L391" s="56" t="str">
        <f t="shared" si="62"/>
        <v>05.16.05.</v>
      </c>
      <c r="M391" s="56" t="str">
        <f t="shared" si="63"/>
        <v>05.16.05.04.</v>
      </c>
      <c r="N391" s="56" t="s">
        <v>293</v>
      </c>
      <c r="O391" s="56" t="s">
        <v>982</v>
      </c>
      <c r="P391" s="62" t="s">
        <v>36</v>
      </c>
      <c r="Q391" s="56" t="str">
        <f t="shared" si="60"/>
        <v>05.15.05.02.</v>
      </c>
      <c r="R391" s="56" t="str">
        <f t="shared" si="61"/>
        <v>05.15.05.02.01.01.</v>
      </c>
      <c r="S391" s="56" t="s">
        <v>1011</v>
      </c>
      <c r="T391" s="64">
        <v>8</v>
      </c>
    </row>
    <row r="392" spans="1:20" x14ac:dyDescent="0.2">
      <c r="A392" s="56" t="str">
        <f t="shared" si="64"/>
        <v/>
      </c>
      <c r="B392" s="56"/>
      <c r="C392" s="62" t="s">
        <v>36</v>
      </c>
      <c r="D392" s="56" t="str">
        <f t="shared" si="58"/>
        <v/>
      </c>
      <c r="E392" s="56" t="str">
        <f t="shared" si="59"/>
        <v/>
      </c>
      <c r="F392" s="56"/>
      <c r="G392" s="62" t="s">
        <v>36</v>
      </c>
      <c r="H392" s="56" t="str">
        <f t="shared" si="45"/>
        <v>05.25.</v>
      </c>
      <c r="I392" s="56" t="str">
        <f t="shared" si="46"/>
        <v>05.25.07.</v>
      </c>
      <c r="J392" s="55" t="s">
        <v>2120</v>
      </c>
      <c r="K392" s="62" t="s">
        <v>36</v>
      </c>
      <c r="L392" s="56" t="str">
        <f t="shared" si="62"/>
        <v>05.16.06.</v>
      </c>
      <c r="M392" s="56" t="str">
        <f t="shared" si="63"/>
        <v>05.16.06.01.</v>
      </c>
      <c r="N392" s="56" t="s">
        <v>294</v>
      </c>
      <c r="O392" s="56" t="s">
        <v>984</v>
      </c>
      <c r="P392" s="62" t="s">
        <v>36</v>
      </c>
      <c r="Q392" s="56" t="str">
        <f t="shared" si="60"/>
        <v>05.15.05.03.</v>
      </c>
      <c r="R392" s="56" t="str">
        <f t="shared" si="61"/>
        <v>05.15.05.03.01.01.</v>
      </c>
      <c r="S392" s="56" t="s">
        <v>1013</v>
      </c>
      <c r="T392" s="64">
        <v>12</v>
      </c>
    </row>
    <row r="393" spans="1:20" x14ac:dyDescent="0.2">
      <c r="A393" s="56" t="str">
        <f t="shared" si="64"/>
        <v/>
      </c>
      <c r="B393" s="56"/>
      <c r="C393" s="62" t="s">
        <v>36</v>
      </c>
      <c r="D393" s="56" t="str">
        <f t="shared" si="58"/>
        <v/>
      </c>
      <c r="E393" s="56" t="str">
        <f t="shared" si="59"/>
        <v/>
      </c>
      <c r="F393" s="56"/>
      <c r="G393" s="62" t="s">
        <v>36</v>
      </c>
      <c r="H393" s="56" t="str">
        <f t="shared" si="45"/>
        <v>05.25.</v>
      </c>
      <c r="I393" s="56" t="str">
        <f t="shared" si="46"/>
        <v>05.25.08.</v>
      </c>
      <c r="J393" s="55" t="s">
        <v>2121</v>
      </c>
      <c r="K393" s="62" t="s">
        <v>36</v>
      </c>
      <c r="L393" s="56" t="str">
        <f t="shared" si="62"/>
        <v>05.16.06.</v>
      </c>
      <c r="M393" s="56" t="str">
        <f t="shared" si="63"/>
        <v>05.16.06.02.</v>
      </c>
      <c r="N393" s="56" t="s">
        <v>295</v>
      </c>
      <c r="O393" s="56" t="s">
        <v>986</v>
      </c>
      <c r="P393" s="62" t="s">
        <v>36</v>
      </c>
      <c r="Q393" s="56" t="str">
        <f t="shared" si="60"/>
        <v>05.15.05.04.</v>
      </c>
      <c r="R393" s="56" t="str">
        <f t="shared" si="61"/>
        <v>05.15.05.04.01.01.</v>
      </c>
      <c r="S393" s="56" t="s">
        <v>1015</v>
      </c>
      <c r="T393" s="64">
        <v>2</v>
      </c>
    </row>
    <row r="394" spans="1:20" x14ac:dyDescent="0.2">
      <c r="A394" s="56" t="str">
        <f t="shared" si="64"/>
        <v/>
      </c>
      <c r="B394" s="56"/>
      <c r="C394" s="62" t="s">
        <v>36</v>
      </c>
      <c r="D394" s="56" t="str">
        <f t="shared" si="58"/>
        <v/>
      </c>
      <c r="E394" s="56" t="str">
        <f t="shared" si="59"/>
        <v/>
      </c>
      <c r="F394" s="56"/>
      <c r="G394" s="62" t="s">
        <v>36</v>
      </c>
      <c r="H394" s="56" t="str">
        <f t="shared" si="45"/>
        <v>05.25.</v>
      </c>
      <c r="I394" s="56" t="str">
        <f t="shared" si="46"/>
        <v>05.25.09.</v>
      </c>
      <c r="J394" s="55" t="s">
        <v>2122</v>
      </c>
      <c r="K394" s="62" t="s">
        <v>36</v>
      </c>
      <c r="L394" s="56" t="str">
        <f t="shared" si="62"/>
        <v>05.16.06.</v>
      </c>
      <c r="M394" s="56" t="str">
        <f t="shared" si="63"/>
        <v>05.16.06.03.</v>
      </c>
      <c r="N394" s="56" t="s">
        <v>296</v>
      </c>
      <c r="O394" s="56" t="s">
        <v>988</v>
      </c>
      <c r="P394" s="62" t="s">
        <v>36</v>
      </c>
      <c r="Q394" s="56" t="str">
        <f t="shared" si="60"/>
        <v>05.15.05.05.</v>
      </c>
      <c r="R394" s="56" t="str">
        <f t="shared" si="61"/>
        <v>05.15.05.05.01.01.</v>
      </c>
      <c r="S394" s="56" t="s">
        <v>1017</v>
      </c>
      <c r="T394" s="64">
        <v>4</v>
      </c>
    </row>
    <row r="395" spans="1:20" x14ac:dyDescent="0.2">
      <c r="A395" s="56" t="str">
        <f t="shared" si="64"/>
        <v/>
      </c>
      <c r="B395" s="56"/>
      <c r="C395" s="62" t="s">
        <v>36</v>
      </c>
      <c r="D395" s="56" t="str">
        <f t="shared" si="58"/>
        <v/>
      </c>
      <c r="E395" s="56" t="str">
        <f t="shared" si="59"/>
        <v/>
      </c>
      <c r="F395" s="56"/>
      <c r="G395" s="62" t="s">
        <v>36</v>
      </c>
      <c r="H395" s="56" t="str">
        <f t="shared" si="45"/>
        <v>05.25.</v>
      </c>
      <c r="I395" s="56" t="str">
        <f t="shared" si="46"/>
        <v>05.25.10.</v>
      </c>
      <c r="J395" s="55" t="s">
        <v>2123</v>
      </c>
      <c r="K395" s="62" t="s">
        <v>36</v>
      </c>
      <c r="L395" s="56" t="str">
        <f t="shared" si="62"/>
        <v>05.16.06.</v>
      </c>
      <c r="M395" s="56" t="str">
        <f t="shared" si="63"/>
        <v>05.16.06.04.</v>
      </c>
      <c r="N395" s="56" t="s">
        <v>297</v>
      </c>
      <c r="O395" s="56" t="s">
        <v>990</v>
      </c>
      <c r="P395" s="62" t="s">
        <v>36</v>
      </c>
      <c r="Q395" s="56" t="str">
        <f t="shared" si="60"/>
        <v>05.15.05.06.</v>
      </c>
      <c r="R395" s="56" t="str">
        <f t="shared" si="61"/>
        <v>05.15.05.06.01.01.</v>
      </c>
      <c r="S395" s="56" t="s">
        <v>1019</v>
      </c>
      <c r="T395" s="64">
        <v>6</v>
      </c>
    </row>
    <row r="396" spans="1:20" x14ac:dyDescent="0.2">
      <c r="A396" s="56" t="str">
        <f t="shared" si="64"/>
        <v/>
      </c>
      <c r="B396" s="56"/>
      <c r="C396" s="62" t="s">
        <v>36</v>
      </c>
      <c r="D396" s="56" t="str">
        <f t="shared" si="58"/>
        <v/>
      </c>
      <c r="E396" s="56" t="str">
        <f t="shared" si="59"/>
        <v/>
      </c>
      <c r="F396" s="56"/>
      <c r="G396" s="62" t="s">
        <v>36</v>
      </c>
      <c r="H396" s="56" t="str">
        <f t="shared" si="45"/>
        <v>05.25.</v>
      </c>
      <c r="I396" s="56" t="str">
        <f t="shared" si="46"/>
        <v>05.25.11.</v>
      </c>
      <c r="J396" s="55" t="s">
        <v>2124</v>
      </c>
      <c r="K396" s="62" t="s">
        <v>36</v>
      </c>
      <c r="L396" s="56" t="str">
        <f t="shared" si="62"/>
        <v>05.16.07.</v>
      </c>
      <c r="M396" s="56" t="str">
        <f t="shared" si="63"/>
        <v>05.16.07.01.</v>
      </c>
      <c r="N396" s="56" t="s">
        <v>298</v>
      </c>
      <c r="O396" s="56" t="s">
        <v>992</v>
      </c>
      <c r="P396" s="62" t="s">
        <v>36</v>
      </c>
      <c r="Q396" s="56" t="str">
        <f t="shared" si="60"/>
        <v>05.15.07.01.</v>
      </c>
      <c r="R396" s="56" t="str">
        <f t="shared" si="61"/>
        <v>05.15.07.01.01.01.</v>
      </c>
      <c r="S396" s="56" t="s">
        <v>1021</v>
      </c>
      <c r="T396" s="64">
        <v>4</v>
      </c>
    </row>
    <row r="397" spans="1:20" x14ac:dyDescent="0.2">
      <c r="A397" s="56" t="str">
        <f t="shared" si="64"/>
        <v/>
      </c>
      <c r="B397" s="56"/>
      <c r="C397" s="62" t="s">
        <v>36</v>
      </c>
      <c r="D397" s="56" t="str">
        <f t="shared" si="58"/>
        <v/>
      </c>
      <c r="E397" s="56" t="str">
        <f t="shared" si="59"/>
        <v/>
      </c>
      <c r="F397" s="56"/>
      <c r="G397" s="62" t="s">
        <v>36</v>
      </c>
      <c r="H397" s="56" t="str">
        <f t="shared" si="45"/>
        <v>05.25.</v>
      </c>
      <c r="I397" s="56" t="str">
        <f t="shared" si="46"/>
        <v>05.25.12.</v>
      </c>
      <c r="J397" s="55" t="s">
        <v>2125</v>
      </c>
      <c r="K397" s="62" t="s">
        <v>36</v>
      </c>
      <c r="L397" s="56" t="str">
        <f t="shared" si="62"/>
        <v>05.16.08.</v>
      </c>
      <c r="M397" s="56" t="str">
        <f t="shared" si="63"/>
        <v>05.16.08.01.</v>
      </c>
      <c r="N397" s="56" t="s">
        <v>299</v>
      </c>
      <c r="O397" s="56" t="s">
        <v>994</v>
      </c>
      <c r="P397" s="62" t="s">
        <v>36</v>
      </c>
      <c r="Q397" s="56" t="str">
        <f t="shared" si="60"/>
        <v>05.15.07.02.</v>
      </c>
      <c r="R397" s="56" t="str">
        <f t="shared" si="61"/>
        <v>05.15.07.02.01.01.</v>
      </c>
      <c r="S397" s="56" t="s">
        <v>1023</v>
      </c>
      <c r="T397" s="64">
        <v>8</v>
      </c>
    </row>
    <row r="398" spans="1:20" x14ac:dyDescent="0.2">
      <c r="A398" s="56" t="str">
        <f t="shared" si="64"/>
        <v/>
      </c>
      <c r="B398" s="56"/>
      <c r="C398" s="62" t="s">
        <v>36</v>
      </c>
      <c r="D398" s="56" t="str">
        <f t="shared" si="58"/>
        <v/>
      </c>
      <c r="E398" s="56" t="str">
        <f t="shared" si="59"/>
        <v/>
      </c>
      <c r="F398" s="56"/>
      <c r="G398" s="62" t="s">
        <v>36</v>
      </c>
      <c r="H398" s="56" t="str">
        <f t="shared" si="45"/>
        <v>05.26.</v>
      </c>
      <c r="I398" s="56" t="str">
        <f t="shared" si="46"/>
        <v>05.26.01.</v>
      </c>
      <c r="J398" s="55" t="s">
        <v>1906</v>
      </c>
      <c r="K398" s="62" t="s">
        <v>36</v>
      </c>
      <c r="L398" s="56" t="str">
        <f>IF(NOT(ISBLANK($N398)),LEFT($N398,9),"")</f>
        <v>05.16.09.</v>
      </c>
      <c r="M398" s="56" t="str">
        <f>IF(NOT(ISBLANK($N398)),LEFT($N398,12),"")</f>
        <v>05.16.09.01.</v>
      </c>
      <c r="N398" s="56" t="s">
        <v>300</v>
      </c>
      <c r="O398" s="56" t="s">
        <v>996</v>
      </c>
      <c r="P398" s="62" t="s">
        <v>36</v>
      </c>
      <c r="Q398" s="56" t="str">
        <f>IF(NOT(ISBLANK($S398)),LEFT($S398,12),"")</f>
        <v>05.15.07.03.</v>
      </c>
      <c r="R398" s="56" t="str">
        <f>IF(NOT(ISBLANK($S398)),LEFT($S398,18),"")</f>
        <v>05.15.07.03.01.01.</v>
      </c>
      <c r="S398" s="56" t="s">
        <v>1025</v>
      </c>
      <c r="T398" s="64">
        <v>12</v>
      </c>
    </row>
    <row r="399" spans="1:20" x14ac:dyDescent="0.2">
      <c r="A399" s="56" t="str">
        <f t="shared" si="64"/>
        <v/>
      </c>
      <c r="B399" s="56"/>
      <c r="C399" s="62" t="s">
        <v>36</v>
      </c>
      <c r="D399" s="56" t="str">
        <f t="shared" si="58"/>
        <v/>
      </c>
      <c r="E399" s="56" t="str">
        <f t="shared" si="59"/>
        <v/>
      </c>
      <c r="F399" s="56"/>
      <c r="G399" s="62" t="s">
        <v>36</v>
      </c>
      <c r="H399" s="56" t="str">
        <f t="shared" si="45"/>
        <v>05.26.</v>
      </c>
      <c r="I399" s="56" t="str">
        <f t="shared" si="46"/>
        <v>05.26.02.</v>
      </c>
      <c r="J399" s="55" t="s">
        <v>1907</v>
      </c>
      <c r="K399" s="62" t="s">
        <v>36</v>
      </c>
      <c r="L399" s="56" t="str">
        <f>IF(NOT(ISBLANK($N399)),LEFT($N399,9),"")</f>
        <v>05.16.09.</v>
      </c>
      <c r="M399" s="56" t="str">
        <f>IF(NOT(ISBLANK($N399)),LEFT($N399,12),"")</f>
        <v>05.16.09.02.</v>
      </c>
      <c r="N399" s="56" t="s">
        <v>301</v>
      </c>
      <c r="O399" s="56" t="s">
        <v>998</v>
      </c>
      <c r="P399" s="62" t="s">
        <v>36</v>
      </c>
      <c r="Q399" s="56" t="str">
        <f>IF(NOT(ISBLANK($S399)),LEFT($S399,12),"")</f>
        <v>05.15.08.01.</v>
      </c>
      <c r="R399" s="56" t="str">
        <f>IF(NOT(ISBLANK($S399)),LEFT($S399,18),"")</f>
        <v>05.15.08.01.01.01.</v>
      </c>
      <c r="S399" s="56" t="s">
        <v>1026</v>
      </c>
      <c r="T399" s="64">
        <v>2</v>
      </c>
    </row>
    <row r="400" spans="1:20" x14ac:dyDescent="0.2">
      <c r="A400" s="56" t="str">
        <f t="shared" si="64"/>
        <v/>
      </c>
      <c r="B400" s="56"/>
      <c r="C400" s="62" t="s">
        <v>36</v>
      </c>
      <c r="D400" s="56" t="str">
        <f t="shared" ref="D400:D463" si="65">IF(NOT(ISBLANK($F400)),LEFT($F400,3),"")</f>
        <v/>
      </c>
      <c r="E400" s="56" t="str">
        <f t="shared" ref="E400:E463" si="66">IF(NOT(ISBLANK($F400)),LEFT($F400,6),"")</f>
        <v/>
      </c>
      <c r="F400" s="56"/>
      <c r="G400" s="62" t="s">
        <v>36</v>
      </c>
      <c r="H400" s="56" t="str">
        <f t="shared" si="45"/>
        <v>05.26.</v>
      </c>
      <c r="I400" s="56" t="str">
        <f t="shared" si="46"/>
        <v>05.26.03.</v>
      </c>
      <c r="J400" s="55" t="s">
        <v>1908</v>
      </c>
      <c r="K400" s="62" t="s">
        <v>36</v>
      </c>
      <c r="L400" s="56" t="str">
        <f>IF(NOT(ISBLANK($N400)),LEFT($N400,9),"")</f>
        <v>05.16.09.</v>
      </c>
      <c r="M400" s="56" t="str">
        <f>IF(NOT(ISBLANK($N400)),LEFT($N400,12),"")</f>
        <v>05.16.09.03.</v>
      </c>
      <c r="N400" s="56" t="s">
        <v>302</v>
      </c>
      <c r="O400" s="56" t="s">
        <v>1000</v>
      </c>
      <c r="P400" s="62" t="s">
        <v>36</v>
      </c>
      <c r="Q400" s="56" t="str">
        <f>IF(NOT(ISBLANK($S400)),LEFT($S400,12),"")</f>
        <v>05.15.08.02.</v>
      </c>
      <c r="R400" s="56" t="str">
        <f>IF(NOT(ISBLANK($S400)),LEFT($S400,18),"")</f>
        <v>05.15.08.02.01.01.</v>
      </c>
      <c r="S400" s="56" t="s">
        <v>1027</v>
      </c>
      <c r="T400" s="64">
        <v>4</v>
      </c>
    </row>
    <row r="401" spans="1:20" x14ac:dyDescent="0.2">
      <c r="A401" s="56" t="str">
        <f t="shared" si="64"/>
        <v/>
      </c>
      <c r="B401" s="56"/>
      <c r="C401" s="62" t="s">
        <v>36</v>
      </c>
      <c r="D401" s="56" t="str">
        <f t="shared" si="65"/>
        <v/>
      </c>
      <c r="E401" s="56" t="str">
        <f t="shared" si="66"/>
        <v/>
      </c>
      <c r="F401" s="56"/>
      <c r="G401" s="62" t="s">
        <v>36</v>
      </c>
      <c r="H401" s="56" t="str">
        <f t="shared" si="45"/>
        <v>05.26.</v>
      </c>
      <c r="I401" s="56" t="str">
        <f t="shared" si="46"/>
        <v>05.26.04.</v>
      </c>
      <c r="J401" s="55" t="s">
        <v>1909</v>
      </c>
      <c r="K401" s="62" t="s">
        <v>36</v>
      </c>
      <c r="L401" s="56" t="str">
        <f>IF(NOT(ISBLANK($N401)),LEFT($N401,9),"")</f>
        <v>05.16.10.</v>
      </c>
      <c r="M401" s="56" t="str">
        <f>IF(NOT(ISBLANK($N401)),LEFT($N401,12),"")</f>
        <v>05.16.10.01.</v>
      </c>
      <c r="N401" s="56" t="s">
        <v>303</v>
      </c>
      <c r="O401" s="56" t="s">
        <v>1002</v>
      </c>
      <c r="P401" s="62" t="s">
        <v>36</v>
      </c>
      <c r="Q401" s="56" t="str">
        <f>IF(NOT(ISBLANK($S401)),LEFT($S401,12),"")</f>
        <v>05.15.08.03.</v>
      </c>
      <c r="R401" s="56" t="str">
        <f>IF(NOT(ISBLANK($S401)),LEFT($S401,18),"")</f>
        <v>05.15.08.03.01.01.</v>
      </c>
      <c r="S401" s="56" t="s">
        <v>1029</v>
      </c>
      <c r="T401" s="64">
        <v>6</v>
      </c>
    </row>
    <row r="402" spans="1:20" x14ac:dyDescent="0.2">
      <c r="A402" s="56" t="str">
        <f t="shared" si="64"/>
        <v/>
      </c>
      <c r="B402" s="56"/>
      <c r="C402" s="62" t="s">
        <v>36</v>
      </c>
      <c r="D402" s="56" t="str">
        <f t="shared" si="65"/>
        <v/>
      </c>
      <c r="E402" s="56" t="str">
        <f t="shared" si="66"/>
        <v/>
      </c>
      <c r="F402" s="56"/>
      <c r="G402" s="62" t="s">
        <v>36</v>
      </c>
      <c r="H402" s="56" t="str">
        <f t="shared" si="45"/>
        <v>05.27.</v>
      </c>
      <c r="I402" s="56" t="str">
        <f t="shared" si="46"/>
        <v>05.27.01.</v>
      </c>
      <c r="J402" s="55" t="s">
        <v>1910</v>
      </c>
      <c r="K402" s="62" t="s">
        <v>36</v>
      </c>
      <c r="L402" s="56" t="str">
        <f>IF(NOT(ISBLANK($N402)),LEFT($N402,9),"")</f>
        <v>05.16.10.</v>
      </c>
      <c r="M402" s="56" t="str">
        <f>IF(NOT(ISBLANK($N402)),LEFT($N402,12),"")</f>
        <v>05.16.10.02.</v>
      </c>
      <c r="N402" s="56" t="s">
        <v>304</v>
      </c>
      <c r="O402" s="56" t="s">
        <v>1003</v>
      </c>
      <c r="P402" s="62" t="s">
        <v>36</v>
      </c>
      <c r="Q402" s="56" t="str">
        <f>IF(NOT(ISBLANK($S402)),LEFT($S402,12),"")</f>
        <v>05.15.09.01.</v>
      </c>
      <c r="R402" s="56" t="str">
        <f>IF(NOT(ISBLANK($S402)),LEFT($S402,18),"")</f>
        <v>05.15.09.01.01.01.</v>
      </c>
      <c r="S402" s="56" t="s">
        <v>1031</v>
      </c>
      <c r="T402" s="64">
        <v>4</v>
      </c>
    </row>
    <row r="403" spans="1:20" x14ac:dyDescent="0.2">
      <c r="A403" s="56" t="str">
        <f t="shared" si="64"/>
        <v/>
      </c>
      <c r="B403" s="56"/>
      <c r="C403" s="62" t="s">
        <v>36</v>
      </c>
      <c r="D403" s="56" t="str">
        <f t="shared" si="65"/>
        <v/>
      </c>
      <c r="E403" s="56" t="str">
        <f t="shared" si="66"/>
        <v/>
      </c>
      <c r="F403" s="56"/>
      <c r="G403" s="62" t="s">
        <v>36</v>
      </c>
      <c r="H403" s="56" t="str">
        <f t="shared" si="45"/>
        <v>05.27.</v>
      </c>
      <c r="I403" s="56" t="str">
        <f t="shared" si="46"/>
        <v>05.27.02.</v>
      </c>
      <c r="J403" s="55" t="s">
        <v>1911</v>
      </c>
      <c r="K403" s="62" t="s">
        <v>36</v>
      </c>
      <c r="L403" s="56" t="str">
        <f t="shared" ref="L403:L406" si="67">IF(NOT(ISBLANK($N403)),LEFT($N403,9),"")</f>
        <v>05.16.11.</v>
      </c>
      <c r="M403" s="56" t="str">
        <f t="shared" ref="M403:M406" si="68">IF(NOT(ISBLANK($N403)),LEFT($N403,12),"")</f>
        <v>05.16.11.01.</v>
      </c>
      <c r="N403" s="56" t="s">
        <v>305</v>
      </c>
      <c r="O403" s="56" t="s">
        <v>1004</v>
      </c>
      <c r="P403" s="62" t="s">
        <v>36</v>
      </c>
      <c r="Q403" s="56" t="str">
        <f t="shared" ref="Q403:Q408" si="69">IF(NOT(ISBLANK($S403)),LEFT($S403,12),"")</f>
        <v>05.15.09.02.</v>
      </c>
      <c r="R403" s="56" t="str">
        <f t="shared" ref="R403:R408" si="70">IF(NOT(ISBLANK($S403)),LEFT($S403,18),"")</f>
        <v>05.15.09.02.01.01.</v>
      </c>
      <c r="S403" s="56" t="s">
        <v>1033</v>
      </c>
      <c r="T403" s="64">
        <v>8</v>
      </c>
    </row>
    <row r="404" spans="1:20" x14ac:dyDescent="0.2">
      <c r="A404" s="56" t="str">
        <f t="shared" si="64"/>
        <v/>
      </c>
      <c r="B404" s="56"/>
      <c r="C404" s="62" t="s">
        <v>36</v>
      </c>
      <c r="D404" s="56" t="str">
        <f t="shared" si="65"/>
        <v/>
      </c>
      <c r="E404" s="56" t="str">
        <f t="shared" si="66"/>
        <v/>
      </c>
      <c r="F404" s="56"/>
      <c r="G404" s="62" t="s">
        <v>36</v>
      </c>
      <c r="H404" s="56" t="str">
        <f t="shared" si="45"/>
        <v>05.27.</v>
      </c>
      <c r="I404" s="56" t="str">
        <f t="shared" si="46"/>
        <v>05.27.03.</v>
      </c>
      <c r="J404" s="55" t="s">
        <v>1912</v>
      </c>
      <c r="K404" s="62" t="s">
        <v>36</v>
      </c>
      <c r="L404" s="56" t="str">
        <f t="shared" si="67"/>
        <v>05.16.12.</v>
      </c>
      <c r="M404" s="56" t="str">
        <f t="shared" si="68"/>
        <v>05.16.12.01.</v>
      </c>
      <c r="N404" s="56" t="s">
        <v>306</v>
      </c>
      <c r="O404" s="56" t="s">
        <v>1006</v>
      </c>
      <c r="P404" s="62" t="s">
        <v>36</v>
      </c>
      <c r="Q404" s="56" t="str">
        <f t="shared" si="69"/>
        <v>05.15.09.03.</v>
      </c>
      <c r="R404" s="56" t="str">
        <f t="shared" si="70"/>
        <v>05.15.09.03.01.01.</v>
      </c>
      <c r="S404" s="56" t="s">
        <v>1035</v>
      </c>
      <c r="T404" s="64">
        <v>12</v>
      </c>
    </row>
    <row r="405" spans="1:20" x14ac:dyDescent="0.2">
      <c r="A405" s="56" t="str">
        <f t="shared" si="64"/>
        <v/>
      </c>
      <c r="B405" s="56"/>
      <c r="C405" s="62" t="s">
        <v>36</v>
      </c>
      <c r="D405" s="56" t="str">
        <f t="shared" si="65"/>
        <v/>
      </c>
      <c r="E405" s="56" t="str">
        <f t="shared" si="66"/>
        <v/>
      </c>
      <c r="F405" s="56"/>
      <c r="G405" s="62" t="s">
        <v>36</v>
      </c>
      <c r="H405" s="56" t="str">
        <f t="shared" si="45"/>
        <v>05.28.</v>
      </c>
      <c r="I405" s="56" t="str">
        <f t="shared" si="46"/>
        <v>05.28.01.</v>
      </c>
      <c r="J405" s="55" t="s">
        <v>2195</v>
      </c>
      <c r="K405" s="62" t="s">
        <v>36</v>
      </c>
      <c r="L405" s="56" t="str">
        <f t="shared" si="67"/>
        <v>05.16.13.</v>
      </c>
      <c r="M405" s="56" t="str">
        <f t="shared" si="68"/>
        <v>05.16.13.01.</v>
      </c>
      <c r="N405" s="56" t="s">
        <v>307</v>
      </c>
      <c r="O405" s="56" t="s">
        <v>1007</v>
      </c>
      <c r="P405" s="62" t="s">
        <v>36</v>
      </c>
      <c r="Q405" s="56" t="str">
        <f t="shared" si="69"/>
        <v>05.15.10.01.</v>
      </c>
      <c r="R405" s="56" t="str">
        <f t="shared" si="70"/>
        <v>05.15.10.01.01.01.</v>
      </c>
      <c r="S405" s="56" t="s">
        <v>1037</v>
      </c>
      <c r="T405" s="64">
        <v>2</v>
      </c>
    </row>
    <row r="406" spans="1:20" x14ac:dyDescent="0.2">
      <c r="A406" s="56" t="str">
        <f t="shared" si="64"/>
        <v/>
      </c>
      <c r="B406" s="56"/>
      <c r="C406" s="62" t="s">
        <v>36</v>
      </c>
      <c r="D406" s="56" t="str">
        <f t="shared" si="65"/>
        <v/>
      </c>
      <c r="E406" s="56" t="str">
        <f t="shared" si="66"/>
        <v/>
      </c>
      <c r="F406" s="56"/>
      <c r="G406" s="62" t="s">
        <v>36</v>
      </c>
      <c r="H406" s="56" t="str">
        <f t="shared" si="45"/>
        <v>05.28.</v>
      </c>
      <c r="I406" s="56" t="str">
        <f t="shared" si="46"/>
        <v>05.28.02.</v>
      </c>
      <c r="J406" s="55" t="s">
        <v>2196</v>
      </c>
      <c r="K406" s="62" t="s">
        <v>36</v>
      </c>
      <c r="L406" s="56" t="str">
        <f t="shared" si="67"/>
        <v>05.16.14.</v>
      </c>
      <c r="M406" s="56" t="str">
        <f t="shared" si="68"/>
        <v>05.16.14.01.</v>
      </c>
      <c r="N406" s="56" t="s">
        <v>308</v>
      </c>
      <c r="O406" s="56" t="s">
        <v>1008</v>
      </c>
      <c r="P406" s="62" t="s">
        <v>36</v>
      </c>
      <c r="Q406" s="56" t="str">
        <f t="shared" si="69"/>
        <v>05.15.10.02.</v>
      </c>
      <c r="R406" s="56" t="str">
        <f t="shared" si="70"/>
        <v>05.15.10.02.01.01.</v>
      </c>
      <c r="S406" s="56" t="s">
        <v>1038</v>
      </c>
      <c r="T406" s="64">
        <v>4</v>
      </c>
    </row>
    <row r="407" spans="1:20" x14ac:dyDescent="0.2">
      <c r="A407" s="56" t="str">
        <f t="shared" si="64"/>
        <v/>
      </c>
      <c r="B407" s="56"/>
      <c r="C407" s="62" t="s">
        <v>36</v>
      </c>
      <c r="D407" s="56" t="str">
        <f t="shared" si="65"/>
        <v/>
      </c>
      <c r="E407" s="56" t="str">
        <f t="shared" si="66"/>
        <v/>
      </c>
      <c r="F407" s="56"/>
      <c r="G407" s="62" t="s">
        <v>36</v>
      </c>
      <c r="H407" s="56" t="str">
        <f t="shared" si="45"/>
        <v>05.28.</v>
      </c>
      <c r="I407" s="56" t="str">
        <f t="shared" si="46"/>
        <v>05.28.03.</v>
      </c>
      <c r="J407" s="55" t="s">
        <v>2197</v>
      </c>
      <c r="K407" s="62" t="s">
        <v>36</v>
      </c>
      <c r="L407" s="56" t="str">
        <f t="shared" si="62"/>
        <v>05.16.15.</v>
      </c>
      <c r="M407" s="56" t="str">
        <f t="shared" si="63"/>
        <v>05.16.15.01.</v>
      </c>
      <c r="N407" s="56" t="s">
        <v>309</v>
      </c>
      <c r="O407" s="56" t="s">
        <v>1010</v>
      </c>
      <c r="P407" s="62" t="s">
        <v>36</v>
      </c>
      <c r="Q407" s="56" t="str">
        <f t="shared" si="69"/>
        <v>05.15.10.03.</v>
      </c>
      <c r="R407" s="56" t="str">
        <f t="shared" si="70"/>
        <v>05.15.10.03.01.01.</v>
      </c>
      <c r="S407" s="56" t="s">
        <v>1039</v>
      </c>
      <c r="T407" s="64">
        <v>6</v>
      </c>
    </row>
    <row r="408" spans="1:20" x14ac:dyDescent="0.2">
      <c r="A408" s="56" t="str">
        <f t="shared" si="64"/>
        <v/>
      </c>
      <c r="B408" s="56"/>
      <c r="C408" s="62" t="s">
        <v>36</v>
      </c>
      <c r="D408" s="56" t="str">
        <f t="shared" si="65"/>
        <v/>
      </c>
      <c r="E408" s="56" t="str">
        <f t="shared" si="66"/>
        <v/>
      </c>
      <c r="F408" s="56"/>
      <c r="G408" s="62" t="s">
        <v>36</v>
      </c>
      <c r="H408" s="56" t="str">
        <f t="shared" si="45"/>
        <v>05.28.</v>
      </c>
      <c r="I408" s="56" t="str">
        <f t="shared" si="46"/>
        <v>05.28.04.</v>
      </c>
      <c r="J408" s="55" t="s">
        <v>2198</v>
      </c>
      <c r="K408" s="62" t="s">
        <v>36</v>
      </c>
      <c r="L408" s="56" t="str">
        <f t="shared" si="62"/>
        <v>05.16.16.</v>
      </c>
      <c r="M408" s="56" t="str">
        <f t="shared" si="63"/>
        <v>05.16.16.01.</v>
      </c>
      <c r="N408" s="56" t="s">
        <v>310</v>
      </c>
      <c r="O408" s="56" t="s">
        <v>1012</v>
      </c>
      <c r="P408" s="62" t="s">
        <v>36</v>
      </c>
      <c r="Q408" s="56" t="str">
        <f t="shared" si="69"/>
        <v>05.15.11.01.</v>
      </c>
      <c r="R408" s="56" t="str">
        <f t="shared" si="70"/>
        <v>05.15.11.01.01.01.</v>
      </c>
      <c r="S408" s="56" t="s">
        <v>1040</v>
      </c>
      <c r="T408" s="64">
        <v>4</v>
      </c>
    </row>
    <row r="409" spans="1:20" x14ac:dyDescent="0.2">
      <c r="A409" s="56" t="str">
        <f t="shared" si="64"/>
        <v/>
      </c>
      <c r="B409" s="56"/>
      <c r="C409" s="62" t="s">
        <v>36</v>
      </c>
      <c r="D409" s="56" t="str">
        <f t="shared" si="65"/>
        <v/>
      </c>
      <c r="E409" s="56" t="str">
        <f t="shared" si="66"/>
        <v/>
      </c>
      <c r="F409" s="56"/>
      <c r="G409" s="62" t="s">
        <v>36</v>
      </c>
      <c r="H409" s="56" t="str">
        <f t="shared" si="45"/>
        <v>05.28.</v>
      </c>
      <c r="I409" s="56" t="str">
        <f t="shared" si="46"/>
        <v>05.28.05.</v>
      </c>
      <c r="J409" s="55" t="s">
        <v>2199</v>
      </c>
      <c r="K409" s="62" t="s">
        <v>36</v>
      </c>
      <c r="L409" s="56" t="str">
        <f t="shared" si="62"/>
        <v>05.16.17.</v>
      </c>
      <c r="M409" s="56" t="str">
        <f t="shared" si="63"/>
        <v>05.16.17.01.</v>
      </c>
      <c r="N409" s="56" t="s">
        <v>311</v>
      </c>
      <c r="O409" s="56" t="s">
        <v>1014</v>
      </c>
      <c r="P409" s="62" t="s">
        <v>36</v>
      </c>
      <c r="Q409" s="56" t="str">
        <f t="shared" si="60"/>
        <v>05.15.11.02.</v>
      </c>
      <c r="R409" s="56" t="str">
        <f t="shared" si="61"/>
        <v>05.15.11.02.01.01.</v>
      </c>
      <c r="S409" s="56" t="s">
        <v>1041</v>
      </c>
      <c r="T409" s="64">
        <v>8</v>
      </c>
    </row>
    <row r="410" spans="1:20" x14ac:dyDescent="0.2">
      <c r="A410" s="56" t="str">
        <f t="shared" si="64"/>
        <v/>
      </c>
      <c r="B410" s="56"/>
      <c r="C410" s="62" t="s">
        <v>36</v>
      </c>
      <c r="D410" s="56" t="str">
        <f t="shared" si="65"/>
        <v/>
      </c>
      <c r="E410" s="56" t="str">
        <f t="shared" si="66"/>
        <v/>
      </c>
      <c r="F410" s="56"/>
      <c r="G410" s="62" t="s">
        <v>36</v>
      </c>
      <c r="H410" s="56" t="str">
        <f t="shared" si="45"/>
        <v>05.28.</v>
      </c>
      <c r="I410" s="56" t="str">
        <f t="shared" si="46"/>
        <v>05.28.06.</v>
      </c>
      <c r="J410" s="55" t="s">
        <v>2200</v>
      </c>
      <c r="K410" s="62" t="s">
        <v>36</v>
      </c>
      <c r="L410" s="56" t="str">
        <f t="shared" si="62"/>
        <v>05.16.17.</v>
      </c>
      <c r="M410" s="56" t="str">
        <f t="shared" si="63"/>
        <v>05.16.17.02.</v>
      </c>
      <c r="N410" s="56" t="s">
        <v>312</v>
      </c>
      <c r="O410" s="56" t="s">
        <v>1016</v>
      </c>
      <c r="P410" s="62" t="s">
        <v>36</v>
      </c>
      <c r="Q410" s="56" t="str">
        <f t="shared" si="60"/>
        <v>05.15.11.03.</v>
      </c>
      <c r="R410" s="56" t="str">
        <f t="shared" si="61"/>
        <v>05.15.11.03.01.01.</v>
      </c>
      <c r="S410" s="56" t="s">
        <v>1042</v>
      </c>
      <c r="T410" s="64">
        <v>12</v>
      </c>
    </row>
    <row r="411" spans="1:20" x14ac:dyDescent="0.2">
      <c r="A411" s="56" t="str">
        <f t="shared" si="64"/>
        <v/>
      </c>
      <c r="B411" s="56"/>
      <c r="C411" s="62" t="s">
        <v>36</v>
      </c>
      <c r="D411" s="56" t="str">
        <f t="shared" si="65"/>
        <v/>
      </c>
      <c r="E411" s="56" t="str">
        <f t="shared" si="66"/>
        <v/>
      </c>
      <c r="F411" s="56"/>
      <c r="G411" s="62" t="s">
        <v>36</v>
      </c>
      <c r="H411" s="56" t="str">
        <f t="shared" si="45"/>
        <v>05.28.</v>
      </c>
      <c r="I411" s="56" t="str">
        <f t="shared" si="46"/>
        <v>05.28.07.</v>
      </c>
      <c r="J411" s="55" t="s">
        <v>2201</v>
      </c>
      <c r="K411" s="62" t="s">
        <v>36</v>
      </c>
      <c r="L411" s="56" t="str">
        <f t="shared" si="62"/>
        <v>05.16.18.</v>
      </c>
      <c r="M411" s="56" t="str">
        <f t="shared" si="63"/>
        <v>05.16.18.01.</v>
      </c>
      <c r="N411" s="56" t="s">
        <v>313</v>
      </c>
      <c r="O411" s="56" t="s">
        <v>1018</v>
      </c>
      <c r="P411" s="62" t="s">
        <v>36</v>
      </c>
      <c r="Q411" s="56" t="str">
        <f t="shared" si="60"/>
        <v>05.15.12.01.</v>
      </c>
      <c r="R411" s="56" t="str">
        <f t="shared" si="61"/>
        <v>05.15.12.01.01.01.</v>
      </c>
      <c r="S411" s="56" t="s">
        <v>1043</v>
      </c>
      <c r="T411" s="64">
        <v>2</v>
      </c>
    </row>
    <row r="412" spans="1:20" x14ac:dyDescent="0.2">
      <c r="A412" s="56" t="str">
        <f t="shared" si="64"/>
        <v/>
      </c>
      <c r="B412" s="56"/>
      <c r="C412" s="62" t="s">
        <v>36</v>
      </c>
      <c r="D412" s="56" t="str">
        <f t="shared" si="65"/>
        <v/>
      </c>
      <c r="E412" s="56" t="str">
        <f t="shared" si="66"/>
        <v/>
      </c>
      <c r="F412" s="56"/>
      <c r="G412" s="62" t="s">
        <v>36</v>
      </c>
      <c r="H412" s="56" t="str">
        <f t="shared" si="45"/>
        <v>05.28.</v>
      </c>
      <c r="I412" s="56" t="str">
        <f t="shared" si="46"/>
        <v>05.28.08.</v>
      </c>
      <c r="J412" s="55" t="s">
        <v>2202</v>
      </c>
      <c r="K412" s="62" t="s">
        <v>36</v>
      </c>
      <c r="L412" s="56" t="str">
        <f t="shared" si="62"/>
        <v>05.16.19.</v>
      </c>
      <c r="M412" s="56" t="str">
        <f t="shared" si="63"/>
        <v>05.16.19.01.</v>
      </c>
      <c r="N412" s="56" t="s">
        <v>314</v>
      </c>
      <c r="O412" s="56" t="s">
        <v>1020</v>
      </c>
      <c r="P412" s="62" t="s">
        <v>36</v>
      </c>
      <c r="Q412" s="56" t="str">
        <f t="shared" si="60"/>
        <v>05.15.12.02.</v>
      </c>
      <c r="R412" s="56" t="str">
        <f t="shared" si="61"/>
        <v>05.15.12.02.01.01.</v>
      </c>
      <c r="S412" s="56" t="s">
        <v>1044</v>
      </c>
      <c r="T412" s="64">
        <v>4</v>
      </c>
    </row>
    <row r="413" spans="1:20" x14ac:dyDescent="0.2">
      <c r="A413" s="56" t="str">
        <f t="shared" si="64"/>
        <v/>
      </c>
      <c r="B413" s="56"/>
      <c r="C413" s="62" t="s">
        <v>36</v>
      </c>
      <c r="D413" s="56" t="str">
        <f t="shared" si="65"/>
        <v/>
      </c>
      <c r="E413" s="56" t="str">
        <f t="shared" si="66"/>
        <v/>
      </c>
      <c r="F413" s="56"/>
      <c r="G413" s="62" t="s">
        <v>36</v>
      </c>
      <c r="H413" s="56" t="str">
        <f t="shared" si="45"/>
        <v>06.01.</v>
      </c>
      <c r="I413" s="56" t="str">
        <f t="shared" si="46"/>
        <v>06.01.01.</v>
      </c>
      <c r="J413" s="55" t="s">
        <v>542</v>
      </c>
      <c r="K413" s="62" t="s">
        <v>36</v>
      </c>
      <c r="L413" s="56" t="str">
        <f t="shared" si="62"/>
        <v>05.16.20.</v>
      </c>
      <c r="M413" s="56" t="str">
        <f t="shared" si="63"/>
        <v>05.16.20.01.</v>
      </c>
      <c r="N413" s="56" t="s">
        <v>315</v>
      </c>
      <c r="O413" s="56" t="s">
        <v>1022</v>
      </c>
      <c r="P413" s="62" t="s">
        <v>36</v>
      </c>
      <c r="Q413" s="56" t="str">
        <f t="shared" si="60"/>
        <v>05.15.12.03.</v>
      </c>
      <c r="R413" s="56" t="str">
        <f t="shared" si="61"/>
        <v>05.15.12.03.01.01.</v>
      </c>
      <c r="S413" s="56" t="s">
        <v>1045</v>
      </c>
      <c r="T413" s="64">
        <v>6</v>
      </c>
    </row>
    <row r="414" spans="1:20" x14ac:dyDescent="0.2">
      <c r="A414" s="56" t="str">
        <f t="shared" si="64"/>
        <v/>
      </c>
      <c r="B414" s="56"/>
      <c r="C414" s="62" t="s">
        <v>36</v>
      </c>
      <c r="D414" s="56" t="str">
        <f t="shared" si="65"/>
        <v/>
      </c>
      <c r="E414" s="56" t="str">
        <f t="shared" si="66"/>
        <v/>
      </c>
      <c r="F414" s="56"/>
      <c r="G414" s="62" t="s">
        <v>36</v>
      </c>
      <c r="H414" s="56" t="str">
        <f t="shared" si="45"/>
        <v>06.01.</v>
      </c>
      <c r="I414" s="56" t="str">
        <f t="shared" si="46"/>
        <v>06.01.02.</v>
      </c>
      <c r="J414" s="55" t="s">
        <v>1732</v>
      </c>
      <c r="K414" s="62" t="s">
        <v>36</v>
      </c>
      <c r="L414" s="56" t="str">
        <f t="shared" si="62"/>
        <v>05.16.21.</v>
      </c>
      <c r="M414" s="56" t="str">
        <f t="shared" si="63"/>
        <v>05.16.21.01.</v>
      </c>
      <c r="N414" s="56" t="s">
        <v>316</v>
      </c>
      <c r="O414" s="56" t="s">
        <v>1024</v>
      </c>
      <c r="P414" s="62" t="s">
        <v>36</v>
      </c>
      <c r="Q414" s="56" t="str">
        <f t="shared" si="60"/>
        <v>05.15.13.01.</v>
      </c>
      <c r="R414" s="56" t="str">
        <f t="shared" si="61"/>
        <v>05.15.13.01.01.01.</v>
      </c>
      <c r="S414" s="56" t="s">
        <v>1046</v>
      </c>
      <c r="T414" s="64">
        <v>4</v>
      </c>
    </row>
    <row r="415" spans="1:20" x14ac:dyDescent="0.2">
      <c r="A415" s="56" t="str">
        <f t="shared" si="64"/>
        <v/>
      </c>
      <c r="B415" s="56"/>
      <c r="C415" s="62" t="s">
        <v>36</v>
      </c>
      <c r="D415" s="56" t="str">
        <f t="shared" si="65"/>
        <v/>
      </c>
      <c r="E415" s="56" t="str">
        <f t="shared" si="66"/>
        <v/>
      </c>
      <c r="F415" s="56"/>
      <c r="G415" s="62" t="s">
        <v>36</v>
      </c>
      <c r="H415" s="56" t="str">
        <f t="shared" si="45"/>
        <v>06.01.</v>
      </c>
      <c r="I415" s="56" t="str">
        <f t="shared" si="46"/>
        <v>06.01.03.</v>
      </c>
      <c r="J415" s="55" t="s">
        <v>1733</v>
      </c>
      <c r="K415" s="62" t="s">
        <v>36</v>
      </c>
      <c r="L415" s="56" t="str">
        <f t="shared" si="62"/>
        <v>05.16.22.</v>
      </c>
      <c r="M415" s="56" t="str">
        <f t="shared" si="63"/>
        <v>05.16.22.01.</v>
      </c>
      <c r="N415" s="56" t="s">
        <v>317</v>
      </c>
      <c r="O415" s="56" t="s">
        <v>1186</v>
      </c>
      <c r="P415" s="62" t="s">
        <v>36</v>
      </c>
      <c r="Q415" s="56" t="str">
        <f t="shared" si="60"/>
        <v>05.15.13.02.</v>
      </c>
      <c r="R415" s="56" t="str">
        <f t="shared" si="61"/>
        <v>05.15.13.02.01.01.</v>
      </c>
      <c r="S415" s="56" t="s">
        <v>1047</v>
      </c>
      <c r="T415" s="64">
        <v>8</v>
      </c>
    </row>
    <row r="416" spans="1:20" x14ac:dyDescent="0.2">
      <c r="A416" s="56" t="str">
        <f t="shared" si="64"/>
        <v/>
      </c>
      <c r="B416" s="56"/>
      <c r="C416" s="62" t="s">
        <v>36</v>
      </c>
      <c r="D416" s="56" t="str">
        <f t="shared" si="65"/>
        <v/>
      </c>
      <c r="E416" s="56" t="str">
        <f t="shared" si="66"/>
        <v/>
      </c>
      <c r="F416" s="56"/>
      <c r="G416" s="62" t="s">
        <v>36</v>
      </c>
      <c r="H416" s="56" t="str">
        <f t="shared" si="45"/>
        <v>06.01.</v>
      </c>
      <c r="I416" s="56" t="str">
        <f t="shared" si="46"/>
        <v>06.01.04.</v>
      </c>
      <c r="J416" s="55" t="s">
        <v>1734</v>
      </c>
      <c r="K416" s="62" t="s">
        <v>36</v>
      </c>
      <c r="L416" s="56" t="str">
        <f t="shared" si="62"/>
        <v>05.16.22.</v>
      </c>
      <c r="M416" s="56" t="str">
        <f t="shared" si="63"/>
        <v>05.16.22.02.</v>
      </c>
      <c r="N416" s="56" t="s">
        <v>318</v>
      </c>
      <c r="O416" s="56" t="s">
        <v>1187</v>
      </c>
      <c r="P416" s="62" t="s">
        <v>36</v>
      </c>
      <c r="Q416" s="56" t="str">
        <f t="shared" si="60"/>
        <v>05.15.13.03.</v>
      </c>
      <c r="R416" s="56" t="str">
        <f t="shared" si="61"/>
        <v>05.15.13.03.01.01.</v>
      </c>
      <c r="S416" s="56" t="s">
        <v>1048</v>
      </c>
      <c r="T416" s="64">
        <v>12</v>
      </c>
    </row>
    <row r="417" spans="1:20" x14ac:dyDescent="0.2">
      <c r="A417" s="56" t="str">
        <f t="shared" si="64"/>
        <v/>
      </c>
      <c r="B417" s="56"/>
      <c r="C417" s="62" t="s">
        <v>36</v>
      </c>
      <c r="D417" s="56" t="str">
        <f t="shared" si="65"/>
        <v/>
      </c>
      <c r="E417" s="56" t="str">
        <f t="shared" si="66"/>
        <v/>
      </c>
      <c r="F417" s="56"/>
      <c r="G417" s="62" t="s">
        <v>36</v>
      </c>
      <c r="H417" s="56" t="str">
        <f t="shared" si="45"/>
        <v>06.01.</v>
      </c>
      <c r="I417" s="56" t="str">
        <f t="shared" si="46"/>
        <v>06.01.05.</v>
      </c>
      <c r="J417" s="55" t="s">
        <v>1735</v>
      </c>
      <c r="K417" s="62" t="s">
        <v>36</v>
      </c>
      <c r="L417" s="56" t="str">
        <f t="shared" si="62"/>
        <v>05.16.22.</v>
      </c>
      <c r="M417" s="56" t="str">
        <f t="shared" si="63"/>
        <v>05.16.22.03.</v>
      </c>
      <c r="N417" s="56" t="s">
        <v>319</v>
      </c>
      <c r="O417" s="56" t="s">
        <v>1028</v>
      </c>
      <c r="P417" s="62" t="s">
        <v>36</v>
      </c>
      <c r="Q417" s="56" t="str">
        <f t="shared" si="60"/>
        <v>05.15.14.01.</v>
      </c>
      <c r="R417" s="56" t="str">
        <f t="shared" si="61"/>
        <v>05.15.14.01.01.01.</v>
      </c>
      <c r="S417" s="56" t="s">
        <v>1049</v>
      </c>
      <c r="T417" s="64">
        <v>2</v>
      </c>
    </row>
    <row r="418" spans="1:20" x14ac:dyDescent="0.2">
      <c r="A418" s="56" t="str">
        <f t="shared" si="64"/>
        <v/>
      </c>
      <c r="B418" s="56"/>
      <c r="C418" s="62" t="s">
        <v>36</v>
      </c>
      <c r="D418" s="56" t="str">
        <f t="shared" si="65"/>
        <v/>
      </c>
      <c r="E418" s="56" t="str">
        <f t="shared" si="66"/>
        <v/>
      </c>
      <c r="F418" s="56"/>
      <c r="G418" s="62" t="s">
        <v>36</v>
      </c>
      <c r="H418" s="56" t="str">
        <f t="shared" si="45"/>
        <v>06.01.</v>
      </c>
      <c r="I418" s="56" t="str">
        <f t="shared" si="46"/>
        <v>06.01.06.</v>
      </c>
      <c r="J418" s="55" t="s">
        <v>1736</v>
      </c>
      <c r="K418" s="62" t="s">
        <v>36</v>
      </c>
      <c r="L418" s="56" t="str">
        <f t="shared" si="62"/>
        <v>05.17.01.</v>
      </c>
      <c r="M418" s="56" t="str">
        <f t="shared" si="63"/>
        <v>05.17.01.01.</v>
      </c>
      <c r="N418" s="56" t="s">
        <v>320</v>
      </c>
      <c r="O418" s="56" t="s">
        <v>1030</v>
      </c>
      <c r="P418" s="62" t="s">
        <v>36</v>
      </c>
      <c r="Q418" s="56" t="str">
        <f t="shared" si="60"/>
        <v>05.15.14.02.</v>
      </c>
      <c r="R418" s="56" t="str">
        <f t="shared" si="61"/>
        <v>05.15.14.02.01.01.</v>
      </c>
      <c r="S418" s="56" t="s">
        <v>1050</v>
      </c>
      <c r="T418" s="64">
        <v>4</v>
      </c>
    </row>
    <row r="419" spans="1:20" x14ac:dyDescent="0.2">
      <c r="A419" s="56" t="str">
        <f t="shared" si="64"/>
        <v/>
      </c>
      <c r="B419" s="56"/>
      <c r="C419" s="62" t="s">
        <v>36</v>
      </c>
      <c r="D419" s="56" t="str">
        <f t="shared" si="65"/>
        <v/>
      </c>
      <c r="E419" s="56" t="str">
        <f t="shared" si="66"/>
        <v/>
      </c>
      <c r="F419" s="56"/>
      <c r="G419" s="62" t="s">
        <v>36</v>
      </c>
      <c r="H419" s="56" t="str">
        <f t="shared" si="45"/>
        <v>06.01.</v>
      </c>
      <c r="I419" s="56" t="str">
        <f t="shared" si="46"/>
        <v>06.01.07.</v>
      </c>
      <c r="J419" s="55" t="s">
        <v>1737</v>
      </c>
      <c r="K419" s="62" t="s">
        <v>36</v>
      </c>
      <c r="L419" s="56" t="str">
        <f t="shared" si="62"/>
        <v>05.17.02.</v>
      </c>
      <c r="M419" s="56" t="str">
        <f t="shared" si="63"/>
        <v>05.17.02.01.</v>
      </c>
      <c r="N419" s="56" t="s">
        <v>321</v>
      </c>
      <c r="O419" s="56" t="s">
        <v>1032</v>
      </c>
      <c r="P419" s="62" t="s">
        <v>36</v>
      </c>
      <c r="Q419" s="56" t="str">
        <f t="shared" si="60"/>
        <v>05.15.14.03.</v>
      </c>
      <c r="R419" s="56" t="str">
        <f t="shared" si="61"/>
        <v>05.15.14.03.01.01.</v>
      </c>
      <c r="S419" s="56" t="s">
        <v>1051</v>
      </c>
      <c r="T419" s="64">
        <v>6</v>
      </c>
    </row>
    <row r="420" spans="1:20" x14ac:dyDescent="0.2">
      <c r="A420" s="56" t="str">
        <f t="shared" si="64"/>
        <v/>
      </c>
      <c r="B420" s="56"/>
      <c r="C420" s="62" t="s">
        <v>36</v>
      </c>
      <c r="D420" s="56" t="str">
        <f t="shared" si="65"/>
        <v/>
      </c>
      <c r="E420" s="56" t="str">
        <f t="shared" si="66"/>
        <v/>
      </c>
      <c r="F420" s="56"/>
      <c r="G420" s="62" t="s">
        <v>36</v>
      </c>
      <c r="H420" s="56" t="str">
        <f t="shared" si="45"/>
        <v>06.01.</v>
      </c>
      <c r="I420" s="56" t="str">
        <f t="shared" si="46"/>
        <v>06.01.08.</v>
      </c>
      <c r="J420" s="55" t="s">
        <v>1738</v>
      </c>
      <c r="K420" s="62" t="s">
        <v>36</v>
      </c>
      <c r="L420" s="56" t="str">
        <f t="shared" si="62"/>
        <v>05.17.03.</v>
      </c>
      <c r="M420" s="56" t="str">
        <f t="shared" si="63"/>
        <v>05.17.03.01.</v>
      </c>
      <c r="N420" s="56" t="s">
        <v>322</v>
      </c>
      <c r="O420" s="56" t="s">
        <v>1034</v>
      </c>
      <c r="P420" s="62" t="s">
        <v>36</v>
      </c>
      <c r="Q420" s="56" t="str">
        <f t="shared" si="60"/>
        <v>05.16.01.01.</v>
      </c>
      <c r="R420" s="56" t="str">
        <f t="shared" si="61"/>
        <v>05.16.01.01.01.01.</v>
      </c>
      <c r="S420" s="56" t="s">
        <v>1052</v>
      </c>
      <c r="T420" s="64">
        <v>6</v>
      </c>
    </row>
    <row r="421" spans="1:20" x14ac:dyDescent="0.2">
      <c r="A421" s="56" t="str">
        <f t="shared" si="64"/>
        <v/>
      </c>
      <c r="B421" s="56"/>
      <c r="C421" s="62" t="s">
        <v>36</v>
      </c>
      <c r="D421" s="56" t="str">
        <f t="shared" si="65"/>
        <v/>
      </c>
      <c r="E421" s="56" t="str">
        <f t="shared" si="66"/>
        <v/>
      </c>
      <c r="F421" s="56"/>
      <c r="G421" s="62" t="s">
        <v>36</v>
      </c>
      <c r="H421" s="56" t="str">
        <f t="shared" si="45"/>
        <v>06.02.</v>
      </c>
      <c r="I421" s="56" t="str">
        <f t="shared" si="46"/>
        <v>06.02.01.</v>
      </c>
      <c r="J421" s="55" t="s">
        <v>543</v>
      </c>
      <c r="K421" s="62" t="s">
        <v>36</v>
      </c>
      <c r="L421" s="56" t="str">
        <f t="shared" si="62"/>
        <v>05.17.04.</v>
      </c>
      <c r="M421" s="56" t="str">
        <f t="shared" si="63"/>
        <v>05.17.04.01.</v>
      </c>
      <c r="N421" s="56" t="s">
        <v>323</v>
      </c>
      <c r="O421" s="56" t="s">
        <v>1036</v>
      </c>
      <c r="P421" s="62" t="s">
        <v>36</v>
      </c>
      <c r="Q421" s="56" t="str">
        <f t="shared" si="60"/>
        <v>05.16.01.02.</v>
      </c>
      <c r="R421" s="56" t="str">
        <f t="shared" si="61"/>
        <v>05.16.01.02.01.01.</v>
      </c>
      <c r="S421" s="56" t="s">
        <v>1053</v>
      </c>
      <c r="T421" s="64">
        <v>12</v>
      </c>
    </row>
    <row r="422" spans="1:20" x14ac:dyDescent="0.2">
      <c r="A422" s="56" t="str">
        <f t="shared" si="64"/>
        <v/>
      </c>
      <c r="B422" s="56"/>
      <c r="C422" s="62" t="s">
        <v>36</v>
      </c>
      <c r="D422" s="56" t="str">
        <f t="shared" si="65"/>
        <v/>
      </c>
      <c r="E422" s="56" t="str">
        <f t="shared" si="66"/>
        <v/>
      </c>
      <c r="F422" s="56"/>
      <c r="G422" s="62" t="s">
        <v>36</v>
      </c>
      <c r="H422" s="56" t="str">
        <f t="shared" si="45"/>
        <v>06.02.</v>
      </c>
      <c r="I422" s="56" t="str">
        <f t="shared" si="46"/>
        <v>06.02.02.</v>
      </c>
      <c r="J422" s="55" t="s">
        <v>1739</v>
      </c>
      <c r="K422" s="62" t="s">
        <v>36</v>
      </c>
      <c r="L422" s="56" t="str">
        <f t="shared" si="62"/>
        <v>05.17.05.</v>
      </c>
      <c r="M422" s="56" t="str">
        <f t="shared" si="63"/>
        <v>05.17.05.01.</v>
      </c>
      <c r="N422" s="56" t="s">
        <v>324</v>
      </c>
      <c r="O422" s="56" t="s">
        <v>1305</v>
      </c>
      <c r="P422" s="62" t="s">
        <v>36</v>
      </c>
      <c r="Q422" s="56" t="str">
        <f t="shared" si="60"/>
        <v>05.16.01.03.</v>
      </c>
      <c r="R422" s="56" t="str">
        <f t="shared" si="61"/>
        <v>05.16.01.03.01.01.</v>
      </c>
      <c r="S422" s="56" t="s">
        <v>1054</v>
      </c>
      <c r="T422" s="64">
        <v>24</v>
      </c>
    </row>
    <row r="423" spans="1:20" x14ac:dyDescent="0.2">
      <c r="A423" s="56" t="str">
        <f t="shared" si="64"/>
        <v/>
      </c>
      <c r="B423" s="56"/>
      <c r="C423" s="62" t="s">
        <v>36</v>
      </c>
      <c r="D423" s="56" t="str">
        <f t="shared" si="65"/>
        <v/>
      </c>
      <c r="E423" s="56" t="str">
        <f t="shared" si="66"/>
        <v/>
      </c>
      <c r="F423" s="56"/>
      <c r="G423" s="62" t="s">
        <v>36</v>
      </c>
      <c r="H423" s="56" t="str">
        <f t="shared" si="45"/>
        <v>06.02.</v>
      </c>
      <c r="I423" s="56" t="str">
        <f t="shared" si="46"/>
        <v>06.02.03.</v>
      </c>
      <c r="J423" s="55" t="s">
        <v>1740</v>
      </c>
      <c r="K423" s="62" t="s">
        <v>36</v>
      </c>
      <c r="L423" s="56" t="str">
        <f t="shared" si="62"/>
        <v>05.17.06.</v>
      </c>
      <c r="M423" s="56" t="str">
        <f t="shared" si="63"/>
        <v>05.17.06.01.</v>
      </c>
      <c r="N423" s="56" t="s">
        <v>1208</v>
      </c>
      <c r="O423" s="56" t="s">
        <v>1213</v>
      </c>
      <c r="P423" s="62" t="s">
        <v>36</v>
      </c>
      <c r="Q423" s="56" t="str">
        <f t="shared" si="60"/>
        <v>05.16.02.01.</v>
      </c>
      <c r="R423" s="56" t="str">
        <f t="shared" si="61"/>
        <v>05.16.02.01.01.01.</v>
      </c>
      <c r="S423" s="56" t="s">
        <v>1055</v>
      </c>
      <c r="T423" s="64">
        <v>3</v>
      </c>
    </row>
    <row r="424" spans="1:20" x14ac:dyDescent="0.2">
      <c r="A424" s="56" t="str">
        <f t="shared" si="64"/>
        <v/>
      </c>
      <c r="B424" s="56"/>
      <c r="C424" s="62" t="s">
        <v>36</v>
      </c>
      <c r="D424" s="56" t="str">
        <f t="shared" si="65"/>
        <v/>
      </c>
      <c r="E424" s="56" t="str">
        <f t="shared" si="66"/>
        <v/>
      </c>
      <c r="F424" s="56"/>
      <c r="G424" s="62" t="s">
        <v>36</v>
      </c>
      <c r="H424" s="56" t="str">
        <f t="shared" ref="H424:H488" si="71">IF(NOT(ISBLANK($J424)),LEFT($J424,6),"")</f>
        <v>06.02.</v>
      </c>
      <c r="I424" s="56" t="str">
        <f t="shared" ref="I424:I488" si="72">IF(NOT(ISBLANK($J424)),LEFT($J424,9),"")</f>
        <v>06.02.04.</v>
      </c>
      <c r="J424" s="55" t="s">
        <v>1741</v>
      </c>
      <c r="K424" s="62" t="s">
        <v>36</v>
      </c>
      <c r="L424" s="56" t="str">
        <f t="shared" si="62"/>
        <v>05.17.07.</v>
      </c>
      <c r="M424" s="56" t="str">
        <f t="shared" si="63"/>
        <v>05.17.07.01.</v>
      </c>
      <c r="N424" s="56" t="s">
        <v>1209</v>
      </c>
      <c r="O424" s="56" t="s">
        <v>1214</v>
      </c>
      <c r="P424" s="62" t="s">
        <v>36</v>
      </c>
      <c r="Q424" s="56" t="str">
        <f t="shared" si="60"/>
        <v>05.16.02.02.</v>
      </c>
      <c r="R424" s="56" t="str">
        <f t="shared" si="61"/>
        <v>05.16.02.02.01.01.</v>
      </c>
      <c r="S424" s="56" t="s">
        <v>1056</v>
      </c>
      <c r="T424" s="64">
        <v>6</v>
      </c>
    </row>
    <row r="425" spans="1:20" x14ac:dyDescent="0.2">
      <c r="A425" s="56" t="str">
        <f t="shared" si="64"/>
        <v/>
      </c>
      <c r="B425" s="56"/>
      <c r="C425" s="62" t="s">
        <v>36</v>
      </c>
      <c r="D425" s="56" t="str">
        <f t="shared" si="65"/>
        <v/>
      </c>
      <c r="E425" s="56" t="str">
        <f t="shared" si="66"/>
        <v/>
      </c>
      <c r="F425" s="56"/>
      <c r="G425" s="62" t="s">
        <v>36</v>
      </c>
      <c r="H425" s="56" t="str">
        <f t="shared" si="71"/>
        <v>06.02.</v>
      </c>
      <c r="I425" s="56" t="str">
        <f t="shared" si="72"/>
        <v>06.02.05.</v>
      </c>
      <c r="J425" s="55" t="s">
        <v>1742</v>
      </c>
      <c r="K425" s="62" t="s">
        <v>36</v>
      </c>
      <c r="L425" s="56" t="str">
        <f t="shared" si="62"/>
        <v>05.17.08.</v>
      </c>
      <c r="M425" s="56" t="str">
        <f t="shared" si="63"/>
        <v>05.17.08.01.</v>
      </c>
      <c r="N425" s="56" t="s">
        <v>1210</v>
      </c>
      <c r="O425" s="56" t="s">
        <v>1215</v>
      </c>
      <c r="P425" s="62" t="s">
        <v>36</v>
      </c>
      <c r="Q425" s="56" t="str">
        <f t="shared" si="60"/>
        <v>05.16.02.03.</v>
      </c>
      <c r="R425" s="56" t="str">
        <f t="shared" si="61"/>
        <v>05.16.02.03.01.01.</v>
      </c>
      <c r="S425" s="56" t="s">
        <v>1057</v>
      </c>
      <c r="T425" s="64">
        <v>12</v>
      </c>
    </row>
    <row r="426" spans="1:20" x14ac:dyDescent="0.2">
      <c r="A426" s="56" t="str">
        <f t="shared" si="64"/>
        <v/>
      </c>
      <c r="B426" s="56"/>
      <c r="C426" s="62" t="s">
        <v>36</v>
      </c>
      <c r="D426" s="56" t="str">
        <f t="shared" si="65"/>
        <v/>
      </c>
      <c r="E426" s="56" t="str">
        <f t="shared" si="66"/>
        <v/>
      </c>
      <c r="F426" s="56"/>
      <c r="G426" s="62" t="s">
        <v>36</v>
      </c>
      <c r="H426" s="56" t="str">
        <f>IF(NOT(ISBLANK($J426)),LEFT($J426,6),"")</f>
        <v>06.02.</v>
      </c>
      <c r="I426" s="56" t="str">
        <f>IF(NOT(ISBLANK($J426)),LEFT($J426,9),"")</f>
        <v>06.02.06.</v>
      </c>
      <c r="J426" s="55" t="s">
        <v>1743</v>
      </c>
      <c r="K426" s="62" t="s">
        <v>36</v>
      </c>
      <c r="L426" s="56" t="str">
        <f t="shared" si="62"/>
        <v>05.17.09.</v>
      </c>
      <c r="M426" s="56" t="str">
        <f t="shared" si="63"/>
        <v>05.17.09.01.</v>
      </c>
      <c r="N426" s="56" t="s">
        <v>1211</v>
      </c>
      <c r="O426" s="56" t="s">
        <v>1216</v>
      </c>
      <c r="P426" s="62" t="s">
        <v>36</v>
      </c>
      <c r="Q426" s="56" t="str">
        <f t="shared" si="60"/>
        <v>05.16.03.01.</v>
      </c>
      <c r="R426" s="56" t="str">
        <f t="shared" si="61"/>
        <v>05.16.03.01.01.01.</v>
      </c>
      <c r="S426" s="56" t="s">
        <v>1058</v>
      </c>
      <c r="T426" s="64">
        <v>10</v>
      </c>
    </row>
    <row r="427" spans="1:20" x14ac:dyDescent="0.2">
      <c r="A427" s="56" t="str">
        <f t="shared" si="64"/>
        <v/>
      </c>
      <c r="B427" s="56"/>
      <c r="C427" s="62" t="s">
        <v>36</v>
      </c>
      <c r="D427" s="56" t="str">
        <f t="shared" si="65"/>
        <v/>
      </c>
      <c r="E427" s="56" t="str">
        <f t="shared" si="66"/>
        <v/>
      </c>
      <c r="F427" s="56"/>
      <c r="G427" s="62" t="s">
        <v>36</v>
      </c>
      <c r="H427" s="56" t="str">
        <f>IF(NOT(ISBLANK($J427)),LEFT($J427,6),"")</f>
        <v>06.02.</v>
      </c>
      <c r="I427" s="56" t="str">
        <f>IF(NOT(ISBLANK($J427)),LEFT($J427,9),"")</f>
        <v>06.02.07.</v>
      </c>
      <c r="J427" s="55" t="s">
        <v>1744</v>
      </c>
      <c r="K427" s="62" t="s">
        <v>36</v>
      </c>
      <c r="L427" s="56" t="str">
        <f t="shared" si="62"/>
        <v>05.17.10.</v>
      </c>
      <c r="M427" s="56" t="str">
        <f t="shared" si="63"/>
        <v>05.17.10.01.</v>
      </c>
      <c r="N427" s="56" t="s">
        <v>1212</v>
      </c>
      <c r="O427" s="56" t="s">
        <v>1217</v>
      </c>
      <c r="P427" s="62" t="s">
        <v>36</v>
      </c>
      <c r="Q427" s="56" t="str">
        <f t="shared" si="60"/>
        <v>05.16.03.02.</v>
      </c>
      <c r="R427" s="56" t="str">
        <f t="shared" si="61"/>
        <v>05.16.03.02.01.01.</v>
      </c>
      <c r="S427" s="56" t="s">
        <v>1059</v>
      </c>
      <c r="T427" s="64">
        <v>20</v>
      </c>
    </row>
    <row r="428" spans="1:20" x14ac:dyDescent="0.2">
      <c r="A428" s="56" t="str">
        <f t="shared" si="64"/>
        <v/>
      </c>
      <c r="B428" s="56"/>
      <c r="C428" s="62" t="s">
        <v>36</v>
      </c>
      <c r="D428" s="56" t="str">
        <f t="shared" si="65"/>
        <v/>
      </c>
      <c r="E428" s="56" t="str">
        <f t="shared" si="66"/>
        <v/>
      </c>
      <c r="F428" s="56"/>
      <c r="G428" s="62" t="s">
        <v>36</v>
      </c>
      <c r="H428" s="56" t="str">
        <f t="shared" si="71"/>
        <v>06.02.</v>
      </c>
      <c r="I428" s="56" t="str">
        <f t="shared" si="72"/>
        <v>06.02.08.</v>
      </c>
      <c r="J428" s="55" t="s">
        <v>1745</v>
      </c>
      <c r="K428" s="62" t="s">
        <v>36</v>
      </c>
      <c r="L428" s="56" t="str">
        <f t="shared" si="62"/>
        <v>05.17.11.</v>
      </c>
      <c r="M428" s="56" t="str">
        <f t="shared" si="63"/>
        <v>05.17.11.01.</v>
      </c>
      <c r="N428" s="56" t="s">
        <v>1397</v>
      </c>
      <c r="O428" s="56" t="s">
        <v>1841</v>
      </c>
      <c r="P428" s="62" t="s">
        <v>36</v>
      </c>
      <c r="Q428" s="56" t="str">
        <f t="shared" ref="Q428:Q479" si="73">IF(NOT(ISBLANK($S428)),LEFT($S428,12),"")</f>
        <v>05.16.03.03.</v>
      </c>
      <c r="R428" s="56" t="str">
        <f t="shared" ref="R428:R479" si="74">IF(NOT(ISBLANK($S428)),LEFT($S428,18),"")</f>
        <v>05.16.03.03.01.01.</v>
      </c>
      <c r="S428" s="56" t="s">
        <v>1060</v>
      </c>
      <c r="T428" s="64">
        <v>40</v>
      </c>
    </row>
    <row r="429" spans="1:20" x14ac:dyDescent="0.2">
      <c r="A429" s="56" t="str">
        <f t="shared" si="64"/>
        <v/>
      </c>
      <c r="B429" s="56"/>
      <c r="C429" s="62" t="s">
        <v>36</v>
      </c>
      <c r="D429" s="56" t="str">
        <f t="shared" si="65"/>
        <v/>
      </c>
      <c r="E429" s="56" t="str">
        <f t="shared" si="66"/>
        <v/>
      </c>
      <c r="F429" s="56"/>
      <c r="G429" s="62" t="s">
        <v>36</v>
      </c>
      <c r="H429" s="56" t="str">
        <f t="shared" si="71"/>
        <v>06.02.</v>
      </c>
      <c r="I429" s="56" t="str">
        <f t="shared" si="72"/>
        <v>06.02.09.</v>
      </c>
      <c r="J429" s="55" t="s">
        <v>1746</v>
      </c>
      <c r="K429" s="62" t="s">
        <v>36</v>
      </c>
      <c r="L429" s="56" t="str">
        <f t="shared" si="62"/>
        <v>05.17.12.</v>
      </c>
      <c r="M429" s="56" t="str">
        <f t="shared" si="63"/>
        <v>05.17.12.01.</v>
      </c>
      <c r="N429" s="56" t="s">
        <v>1493</v>
      </c>
      <c r="O429" s="56" t="s">
        <v>1494</v>
      </c>
      <c r="P429" s="62" t="s">
        <v>36</v>
      </c>
      <c r="Q429" s="56" t="str">
        <f t="shared" si="73"/>
        <v>05.16.04.01.</v>
      </c>
      <c r="R429" s="56" t="str">
        <f t="shared" si="74"/>
        <v>05.16.04.01.01.01.</v>
      </c>
      <c r="S429" s="56" t="s">
        <v>1061</v>
      </c>
      <c r="T429" s="64">
        <v>5</v>
      </c>
    </row>
    <row r="430" spans="1:20" x14ac:dyDescent="0.2">
      <c r="A430" s="56" t="str">
        <f t="shared" si="64"/>
        <v/>
      </c>
      <c r="B430" s="56"/>
      <c r="C430" s="62" t="s">
        <v>36</v>
      </c>
      <c r="D430" s="56" t="str">
        <f t="shared" si="65"/>
        <v/>
      </c>
      <c r="E430" s="56" t="str">
        <f t="shared" si="66"/>
        <v/>
      </c>
      <c r="F430" s="56"/>
      <c r="G430" s="62" t="s">
        <v>36</v>
      </c>
      <c r="H430" s="56" t="str">
        <f t="shared" si="71"/>
        <v>06.02.</v>
      </c>
      <c r="I430" s="56" t="str">
        <f t="shared" si="72"/>
        <v>06.02.10.</v>
      </c>
      <c r="J430" s="56" t="s">
        <v>1747</v>
      </c>
      <c r="K430" s="62" t="s">
        <v>36</v>
      </c>
      <c r="L430" s="56" t="str">
        <f t="shared" si="62"/>
        <v>05.17.13.</v>
      </c>
      <c r="M430" s="56" t="str">
        <f t="shared" si="63"/>
        <v>05.17.13.01.</v>
      </c>
      <c r="N430" s="56" t="s">
        <v>2185</v>
      </c>
      <c r="O430" s="56" t="s">
        <v>2188</v>
      </c>
      <c r="P430" s="62" t="s">
        <v>36</v>
      </c>
      <c r="Q430" s="56" t="str">
        <f t="shared" si="73"/>
        <v>05.16.04.02.</v>
      </c>
      <c r="R430" s="56" t="str">
        <f t="shared" si="74"/>
        <v>05.16.04.02.01.01.</v>
      </c>
      <c r="S430" s="56" t="s">
        <v>1062</v>
      </c>
      <c r="T430" s="64">
        <v>10</v>
      </c>
    </row>
    <row r="431" spans="1:20" x14ac:dyDescent="0.2">
      <c r="A431" s="56" t="str">
        <f t="shared" si="64"/>
        <v/>
      </c>
      <c r="B431" s="56"/>
      <c r="C431" s="62" t="s">
        <v>36</v>
      </c>
      <c r="D431" s="56" t="str">
        <f t="shared" si="65"/>
        <v/>
      </c>
      <c r="E431" s="56" t="str">
        <f t="shared" si="66"/>
        <v/>
      </c>
      <c r="F431" s="56"/>
      <c r="G431" s="62" t="s">
        <v>36</v>
      </c>
      <c r="H431" s="56" t="str">
        <f t="shared" si="71"/>
        <v>06.02.</v>
      </c>
      <c r="I431" s="56" t="str">
        <f t="shared" si="72"/>
        <v>06.02.11.</v>
      </c>
      <c r="J431" s="56" t="s">
        <v>1748</v>
      </c>
      <c r="K431" s="62" t="s">
        <v>36</v>
      </c>
      <c r="L431" s="56" t="str">
        <f t="shared" si="62"/>
        <v>05.17.14.</v>
      </c>
      <c r="M431" s="56" t="str">
        <f t="shared" si="63"/>
        <v>05.17.14.01.</v>
      </c>
      <c r="N431" s="56" t="s">
        <v>2186</v>
      </c>
      <c r="O431" s="56" t="s">
        <v>2189</v>
      </c>
      <c r="P431" s="62" t="s">
        <v>36</v>
      </c>
      <c r="Q431" s="56" t="str">
        <f t="shared" si="73"/>
        <v>05.16.04.03.</v>
      </c>
      <c r="R431" s="56" t="str">
        <f t="shared" si="74"/>
        <v>05.16.04.03.01.01.</v>
      </c>
      <c r="S431" s="56" t="s">
        <v>1063</v>
      </c>
      <c r="T431" s="64">
        <v>20</v>
      </c>
    </row>
    <row r="432" spans="1:20" x14ac:dyDescent="0.2">
      <c r="A432" s="56" t="str">
        <f t="shared" si="64"/>
        <v/>
      </c>
      <c r="B432" s="56"/>
      <c r="C432" s="62" t="s">
        <v>36</v>
      </c>
      <c r="D432" s="56" t="str">
        <f t="shared" si="65"/>
        <v/>
      </c>
      <c r="E432" s="56" t="str">
        <f t="shared" si="66"/>
        <v/>
      </c>
      <c r="F432" s="56"/>
      <c r="G432" s="62" t="s">
        <v>36</v>
      </c>
      <c r="H432" s="56" t="str">
        <f t="shared" si="71"/>
        <v>06.02.</v>
      </c>
      <c r="I432" s="56" t="str">
        <f t="shared" si="72"/>
        <v>06.02.12.</v>
      </c>
      <c r="J432" s="56" t="s">
        <v>1749</v>
      </c>
      <c r="K432" s="62" t="s">
        <v>36</v>
      </c>
      <c r="L432" s="56" t="str">
        <f t="shared" si="62"/>
        <v>05.17.15.</v>
      </c>
      <c r="M432" s="56" t="str">
        <f t="shared" si="63"/>
        <v>05.17.15.01.</v>
      </c>
      <c r="N432" s="56" t="s">
        <v>2187</v>
      </c>
      <c r="O432" s="56" t="s">
        <v>2190</v>
      </c>
      <c r="P432" s="62" t="s">
        <v>36</v>
      </c>
      <c r="Q432" s="56" t="str">
        <f t="shared" si="73"/>
        <v>05.16.05.01.</v>
      </c>
      <c r="R432" s="56" t="str">
        <f t="shared" si="74"/>
        <v>05.16.05.01.01.01.</v>
      </c>
      <c r="S432" s="56" t="s">
        <v>1064</v>
      </c>
      <c r="T432" s="64">
        <v>6</v>
      </c>
    </row>
    <row r="433" spans="1:20" x14ac:dyDescent="0.2">
      <c r="A433" s="56" t="str">
        <f t="shared" si="64"/>
        <v/>
      </c>
      <c r="B433" s="56"/>
      <c r="C433" s="62" t="s">
        <v>36</v>
      </c>
      <c r="D433" s="56" t="str">
        <f t="shared" si="65"/>
        <v/>
      </c>
      <c r="E433" s="56" t="str">
        <f t="shared" si="66"/>
        <v/>
      </c>
      <c r="F433" s="56"/>
      <c r="G433" s="62" t="s">
        <v>36</v>
      </c>
      <c r="H433" s="56" t="str">
        <f t="shared" si="71"/>
        <v>06.02.</v>
      </c>
      <c r="I433" s="56" t="str">
        <f t="shared" si="72"/>
        <v>06.02.13.</v>
      </c>
      <c r="J433" s="56" t="s">
        <v>1750</v>
      </c>
      <c r="K433" s="62" t="s">
        <v>36</v>
      </c>
      <c r="L433" s="56" t="str">
        <f t="shared" si="62"/>
        <v>05.17.16.</v>
      </c>
      <c r="M433" s="56" t="str">
        <f t="shared" si="63"/>
        <v>05.17.16.01.</v>
      </c>
      <c r="N433" s="56" t="s">
        <v>2349</v>
      </c>
      <c r="O433" s="56" t="s">
        <v>2348</v>
      </c>
      <c r="P433" s="62" t="s">
        <v>36</v>
      </c>
      <c r="Q433" s="56" t="str">
        <f t="shared" si="73"/>
        <v>05.16.05.02.</v>
      </c>
      <c r="R433" s="56" t="str">
        <f t="shared" si="74"/>
        <v>05.16.05.02.01.01.</v>
      </c>
      <c r="S433" s="56" t="s">
        <v>1066</v>
      </c>
      <c r="T433" s="64">
        <v>12</v>
      </c>
    </row>
    <row r="434" spans="1:20" x14ac:dyDescent="0.2">
      <c r="A434" s="56" t="str">
        <f t="shared" si="64"/>
        <v/>
      </c>
      <c r="B434" s="56"/>
      <c r="C434" s="62" t="s">
        <v>36</v>
      </c>
      <c r="D434" s="56" t="str">
        <f t="shared" si="65"/>
        <v/>
      </c>
      <c r="E434" s="56" t="str">
        <f t="shared" si="66"/>
        <v/>
      </c>
      <c r="F434" s="56"/>
      <c r="G434" s="62" t="s">
        <v>36</v>
      </c>
      <c r="H434" s="56" t="str">
        <f t="shared" si="71"/>
        <v>06.02.</v>
      </c>
      <c r="I434" s="56" t="str">
        <f t="shared" si="72"/>
        <v>06.02.14.</v>
      </c>
      <c r="J434" s="56" t="s">
        <v>1751</v>
      </c>
      <c r="K434" s="62" t="s">
        <v>36</v>
      </c>
      <c r="L434" s="56" t="str">
        <f t="shared" si="62"/>
        <v>05.17.17.</v>
      </c>
      <c r="M434" s="56" t="str">
        <f t="shared" si="63"/>
        <v>05.17.17.01.</v>
      </c>
      <c r="N434" s="56" t="s">
        <v>2350</v>
      </c>
      <c r="O434" s="56" t="s">
        <v>2352</v>
      </c>
      <c r="P434" s="62" t="s">
        <v>36</v>
      </c>
      <c r="Q434" s="56" t="str">
        <f t="shared" si="73"/>
        <v>05.16.05.03.</v>
      </c>
      <c r="R434" s="56" t="str">
        <f t="shared" si="74"/>
        <v>05.16.05.03.01.01.</v>
      </c>
      <c r="S434" s="56" t="s">
        <v>1068</v>
      </c>
      <c r="T434" s="64">
        <v>20</v>
      </c>
    </row>
    <row r="435" spans="1:20" x14ac:dyDescent="0.2">
      <c r="A435" s="56" t="str">
        <f t="shared" si="64"/>
        <v/>
      </c>
      <c r="B435" s="56"/>
      <c r="C435" s="62" t="s">
        <v>36</v>
      </c>
      <c r="D435" s="56" t="str">
        <f t="shared" si="65"/>
        <v/>
      </c>
      <c r="E435" s="56" t="str">
        <f t="shared" si="66"/>
        <v/>
      </c>
      <c r="F435" s="56"/>
      <c r="G435" s="62" t="s">
        <v>36</v>
      </c>
      <c r="H435" s="56" t="str">
        <f t="shared" si="71"/>
        <v>06.02.</v>
      </c>
      <c r="I435" s="56" t="str">
        <f t="shared" si="72"/>
        <v>06.02.15.</v>
      </c>
      <c r="J435" s="56" t="s">
        <v>1752</v>
      </c>
      <c r="K435" s="62" t="s">
        <v>36</v>
      </c>
      <c r="L435" s="56" t="str">
        <f t="shared" si="62"/>
        <v>05.17.18.</v>
      </c>
      <c r="M435" s="56" t="str">
        <f t="shared" si="63"/>
        <v>05.17.18.01.</v>
      </c>
      <c r="N435" s="56" t="s">
        <v>2351</v>
      </c>
      <c r="O435" s="56" t="s">
        <v>2353</v>
      </c>
      <c r="P435" s="62" t="s">
        <v>36</v>
      </c>
      <c r="Q435" s="56" t="str">
        <f t="shared" si="73"/>
        <v>05.16.05.04.</v>
      </c>
      <c r="R435" s="56" t="str">
        <f t="shared" si="74"/>
        <v>05.16.05.04.01.01.</v>
      </c>
      <c r="S435" s="56" t="s">
        <v>1070</v>
      </c>
      <c r="T435" s="64">
        <v>30</v>
      </c>
    </row>
    <row r="436" spans="1:20" x14ac:dyDescent="0.2">
      <c r="A436" s="56" t="str">
        <f t="shared" si="64"/>
        <v/>
      </c>
      <c r="B436" s="56"/>
      <c r="C436" s="62" t="s">
        <v>36</v>
      </c>
      <c r="D436" s="56" t="str">
        <f t="shared" si="65"/>
        <v/>
      </c>
      <c r="E436" s="56" t="str">
        <f t="shared" si="66"/>
        <v/>
      </c>
      <c r="F436" s="56"/>
      <c r="G436" s="62" t="s">
        <v>36</v>
      </c>
      <c r="H436" s="56" t="str">
        <f t="shared" si="71"/>
        <v>06.02.</v>
      </c>
      <c r="I436" s="56" t="str">
        <f t="shared" si="72"/>
        <v>06.02.16.</v>
      </c>
      <c r="J436" s="56" t="s">
        <v>1753</v>
      </c>
      <c r="K436" s="62" t="s">
        <v>36</v>
      </c>
      <c r="L436" s="56" t="str">
        <f t="shared" si="62"/>
        <v>05.18.01.</v>
      </c>
      <c r="M436" s="56" t="str">
        <f t="shared" si="63"/>
        <v>05.18.01.01.</v>
      </c>
      <c r="N436" s="56" t="s">
        <v>2045</v>
      </c>
      <c r="O436" s="56" t="s">
        <v>2071</v>
      </c>
      <c r="P436" s="62" t="s">
        <v>36</v>
      </c>
      <c r="Q436" s="56" t="str">
        <f t="shared" si="73"/>
        <v>05.16.06.01.</v>
      </c>
      <c r="R436" s="56" t="str">
        <f t="shared" si="74"/>
        <v>05.16.06.01.01.01.</v>
      </c>
      <c r="S436" s="56" t="s">
        <v>1072</v>
      </c>
      <c r="T436" s="64">
        <v>3</v>
      </c>
    </row>
    <row r="437" spans="1:20" x14ac:dyDescent="0.2">
      <c r="A437" s="56" t="str">
        <f t="shared" si="64"/>
        <v/>
      </c>
      <c r="B437" s="56"/>
      <c r="C437" s="62" t="s">
        <v>36</v>
      </c>
      <c r="D437" s="56" t="str">
        <f t="shared" si="65"/>
        <v/>
      </c>
      <c r="E437" s="56" t="str">
        <f t="shared" si="66"/>
        <v/>
      </c>
      <c r="F437" s="56"/>
      <c r="G437" s="62" t="s">
        <v>36</v>
      </c>
      <c r="H437" s="56" t="str">
        <f t="shared" si="71"/>
        <v>06.02.</v>
      </c>
      <c r="I437" s="56" t="str">
        <f t="shared" si="72"/>
        <v>06.02.17.</v>
      </c>
      <c r="J437" s="56" t="s">
        <v>1754</v>
      </c>
      <c r="K437" s="62" t="s">
        <v>36</v>
      </c>
      <c r="L437" s="56" t="str">
        <f t="shared" si="62"/>
        <v>05.18.02.</v>
      </c>
      <c r="M437" s="56" t="str">
        <f t="shared" si="63"/>
        <v>05.18.02.01.</v>
      </c>
      <c r="N437" s="56" t="s">
        <v>2046</v>
      </c>
      <c r="O437" s="56" t="s">
        <v>2072</v>
      </c>
      <c r="P437" s="62" t="s">
        <v>36</v>
      </c>
      <c r="Q437" s="56" t="str">
        <f t="shared" si="73"/>
        <v>05.16.06.02.</v>
      </c>
      <c r="R437" s="56" t="str">
        <f t="shared" si="74"/>
        <v>05.16.06.02.01.01.</v>
      </c>
      <c r="S437" s="56" t="s">
        <v>1074</v>
      </c>
      <c r="T437" s="64">
        <v>6</v>
      </c>
    </row>
    <row r="438" spans="1:20" x14ac:dyDescent="0.2">
      <c r="A438" s="56" t="str">
        <f t="shared" si="64"/>
        <v/>
      </c>
      <c r="B438" s="56"/>
      <c r="C438" s="62" t="s">
        <v>36</v>
      </c>
      <c r="D438" s="56" t="str">
        <f t="shared" si="65"/>
        <v/>
      </c>
      <c r="E438" s="56" t="str">
        <f t="shared" si="66"/>
        <v/>
      </c>
      <c r="F438" s="56"/>
      <c r="G438" s="62" t="s">
        <v>36</v>
      </c>
      <c r="H438" s="56" t="str">
        <f t="shared" si="71"/>
        <v>06.02.</v>
      </c>
      <c r="I438" s="56" t="str">
        <f t="shared" si="72"/>
        <v>06.02.18.</v>
      </c>
      <c r="J438" s="56" t="s">
        <v>1755</v>
      </c>
      <c r="K438" s="62" t="s">
        <v>36</v>
      </c>
      <c r="L438" s="56" t="str">
        <f t="shared" si="62"/>
        <v>05.18.03.</v>
      </c>
      <c r="M438" s="56" t="str">
        <f t="shared" si="63"/>
        <v>05.18.03.01.</v>
      </c>
      <c r="N438" s="56" t="s">
        <v>2047</v>
      </c>
      <c r="O438" s="56" t="s">
        <v>2073</v>
      </c>
      <c r="P438" s="62" t="s">
        <v>36</v>
      </c>
      <c r="Q438" s="56" t="str">
        <f t="shared" si="73"/>
        <v>05.16.06.03.</v>
      </c>
      <c r="R438" s="56" t="str">
        <f t="shared" si="74"/>
        <v>05.16.06.03.01.01.</v>
      </c>
      <c r="S438" s="56" t="s">
        <v>1075</v>
      </c>
      <c r="T438" s="64">
        <v>10</v>
      </c>
    </row>
    <row r="439" spans="1:20" x14ac:dyDescent="0.2">
      <c r="A439" s="56" t="str">
        <f t="shared" si="64"/>
        <v/>
      </c>
      <c r="B439" s="56"/>
      <c r="C439" s="62" t="s">
        <v>36</v>
      </c>
      <c r="D439" s="56" t="str">
        <f t="shared" si="65"/>
        <v/>
      </c>
      <c r="E439" s="56" t="str">
        <f t="shared" si="66"/>
        <v/>
      </c>
      <c r="F439" s="56"/>
      <c r="G439" s="62" t="s">
        <v>36</v>
      </c>
      <c r="H439" s="56" t="str">
        <f t="shared" si="71"/>
        <v/>
      </c>
      <c r="I439" s="56" t="str">
        <f t="shared" si="72"/>
        <v/>
      </c>
      <c r="J439" s="56"/>
      <c r="K439" s="62" t="s">
        <v>36</v>
      </c>
      <c r="L439" s="56" t="str">
        <f t="shared" si="62"/>
        <v>05.18.04.</v>
      </c>
      <c r="M439" s="56" t="str">
        <f t="shared" si="63"/>
        <v>05.18.04.01.</v>
      </c>
      <c r="N439" s="56" t="s">
        <v>2048</v>
      </c>
      <c r="O439" s="56" t="s">
        <v>2074</v>
      </c>
      <c r="P439" s="62" t="s">
        <v>36</v>
      </c>
      <c r="Q439" s="56" t="str">
        <f t="shared" si="73"/>
        <v>05.16.06.04.</v>
      </c>
      <c r="R439" s="56" t="str">
        <f t="shared" si="74"/>
        <v>05.16.06.04.01.01.</v>
      </c>
      <c r="S439" s="56" t="s">
        <v>1076</v>
      </c>
      <c r="T439" s="64">
        <v>15</v>
      </c>
    </row>
    <row r="440" spans="1:20" x14ac:dyDescent="0.2">
      <c r="A440" s="56" t="str">
        <f t="shared" si="64"/>
        <v/>
      </c>
      <c r="B440" s="56"/>
      <c r="C440" s="62" t="s">
        <v>36</v>
      </c>
      <c r="D440" s="56" t="str">
        <f t="shared" si="65"/>
        <v/>
      </c>
      <c r="E440" s="56" t="str">
        <f t="shared" si="66"/>
        <v/>
      </c>
      <c r="F440" s="56"/>
      <c r="G440" s="62" t="s">
        <v>36</v>
      </c>
      <c r="H440" s="56" t="str">
        <f t="shared" si="71"/>
        <v/>
      </c>
      <c r="I440" s="56" t="str">
        <f t="shared" si="72"/>
        <v/>
      </c>
      <c r="J440" s="56"/>
      <c r="K440" s="62" t="s">
        <v>36</v>
      </c>
      <c r="L440" s="56" t="str">
        <f t="shared" ref="L440:L510" si="75">IF(NOT(ISBLANK($N440)),LEFT($N440,9),"")</f>
        <v>05.18.05.</v>
      </c>
      <c r="M440" s="56" t="str">
        <f t="shared" ref="M440:M510" si="76">IF(NOT(ISBLANK($N440)),LEFT($N440,12),"")</f>
        <v>05.18.05.01.</v>
      </c>
      <c r="N440" s="56" t="s">
        <v>2049</v>
      </c>
      <c r="O440" s="56" t="s">
        <v>2075</v>
      </c>
      <c r="P440" s="62" t="s">
        <v>36</v>
      </c>
      <c r="Q440" s="56" t="str">
        <f t="shared" si="73"/>
        <v>05.16.07.01.</v>
      </c>
      <c r="R440" s="56" t="str">
        <f t="shared" si="74"/>
        <v>05.16.07.01.01.01.</v>
      </c>
      <c r="S440" s="56" t="s">
        <v>1077</v>
      </c>
      <c r="T440" s="64">
        <v>1</v>
      </c>
    </row>
    <row r="441" spans="1:20" x14ac:dyDescent="0.2">
      <c r="A441" s="56" t="str">
        <f t="shared" si="64"/>
        <v/>
      </c>
      <c r="B441" s="56"/>
      <c r="C441" s="62" t="s">
        <v>36</v>
      </c>
      <c r="D441" s="56" t="str">
        <f t="shared" si="65"/>
        <v/>
      </c>
      <c r="E441" s="56" t="str">
        <f t="shared" si="66"/>
        <v/>
      </c>
      <c r="F441" s="56"/>
      <c r="G441" s="62" t="s">
        <v>36</v>
      </c>
      <c r="H441" s="56" t="str">
        <f t="shared" si="71"/>
        <v/>
      </c>
      <c r="I441" s="56" t="str">
        <f t="shared" si="72"/>
        <v/>
      </c>
      <c r="J441" s="56"/>
      <c r="K441" s="62" t="s">
        <v>36</v>
      </c>
      <c r="L441" s="56" t="str">
        <f t="shared" si="75"/>
        <v>05.18.06.</v>
      </c>
      <c r="M441" s="56" t="str">
        <f t="shared" si="76"/>
        <v>05.18.06.01.</v>
      </c>
      <c r="N441" s="56" t="s">
        <v>2050</v>
      </c>
      <c r="O441" s="56" t="s">
        <v>2076</v>
      </c>
      <c r="P441" s="62" t="s">
        <v>36</v>
      </c>
      <c r="Q441" s="56" t="str">
        <f t="shared" si="73"/>
        <v>05.16.08.01.</v>
      </c>
      <c r="R441" s="56" t="str">
        <f t="shared" si="74"/>
        <v>05.16.08.01.01.01.</v>
      </c>
      <c r="S441" s="56" t="s">
        <v>1078</v>
      </c>
      <c r="T441" s="64">
        <v>0.5</v>
      </c>
    </row>
    <row r="442" spans="1:20" x14ac:dyDescent="0.2">
      <c r="A442" s="56" t="str">
        <f t="shared" si="64"/>
        <v/>
      </c>
      <c r="B442" s="56"/>
      <c r="C442" s="62" t="s">
        <v>36</v>
      </c>
      <c r="D442" s="56" t="str">
        <f t="shared" si="65"/>
        <v/>
      </c>
      <c r="E442" s="56" t="str">
        <f t="shared" si="66"/>
        <v/>
      </c>
      <c r="F442" s="56"/>
      <c r="G442" s="62" t="s">
        <v>36</v>
      </c>
      <c r="H442" s="56" t="str">
        <f t="shared" si="71"/>
        <v/>
      </c>
      <c r="I442" s="56" t="str">
        <f t="shared" si="72"/>
        <v/>
      </c>
      <c r="J442" s="56"/>
      <c r="K442" s="62" t="s">
        <v>36</v>
      </c>
      <c r="L442" s="56" t="str">
        <f t="shared" si="75"/>
        <v>05.18.07.</v>
      </c>
      <c r="M442" s="56" t="str">
        <f t="shared" si="76"/>
        <v>05.18.07.01.</v>
      </c>
      <c r="N442" s="56" t="s">
        <v>2051</v>
      </c>
      <c r="O442" s="56" t="s">
        <v>2077</v>
      </c>
      <c r="P442" s="62" t="s">
        <v>36</v>
      </c>
      <c r="Q442" s="56" t="str">
        <f t="shared" si="73"/>
        <v>05.16.09.01.</v>
      </c>
      <c r="R442" s="56" t="str">
        <f t="shared" si="74"/>
        <v>05.16.09.01.01.01.</v>
      </c>
      <c r="S442" s="56" t="s">
        <v>1079</v>
      </c>
      <c r="T442" s="64">
        <v>10</v>
      </c>
    </row>
    <row r="443" spans="1:20" x14ac:dyDescent="0.2">
      <c r="A443" s="56" t="str">
        <f t="shared" si="64"/>
        <v/>
      </c>
      <c r="B443" s="56"/>
      <c r="C443" s="62" t="s">
        <v>36</v>
      </c>
      <c r="D443" s="56" t="str">
        <f t="shared" si="65"/>
        <v/>
      </c>
      <c r="E443" s="56" t="str">
        <f t="shared" si="66"/>
        <v/>
      </c>
      <c r="F443" s="56"/>
      <c r="G443" s="62" t="s">
        <v>36</v>
      </c>
      <c r="H443" s="56" t="str">
        <f t="shared" si="71"/>
        <v/>
      </c>
      <c r="I443" s="56" t="str">
        <f t="shared" si="72"/>
        <v/>
      </c>
      <c r="J443" s="56"/>
      <c r="K443" s="62" t="s">
        <v>36</v>
      </c>
      <c r="L443" s="56" t="str">
        <f t="shared" si="75"/>
        <v>05.18.08.</v>
      </c>
      <c r="M443" s="56" t="str">
        <f t="shared" si="76"/>
        <v>05.18.08.01.</v>
      </c>
      <c r="N443" s="56" t="s">
        <v>2052</v>
      </c>
      <c r="O443" s="56" t="s">
        <v>2078</v>
      </c>
      <c r="P443" s="62" t="s">
        <v>36</v>
      </c>
      <c r="Q443" s="56" t="str">
        <f t="shared" si="73"/>
        <v>05.16.09.02.</v>
      </c>
      <c r="R443" s="56" t="str">
        <f t="shared" si="74"/>
        <v>05.16.09.02.01.01.</v>
      </c>
      <c r="S443" s="56" t="s">
        <v>1080</v>
      </c>
      <c r="T443" s="64">
        <v>20</v>
      </c>
    </row>
    <row r="444" spans="1:20" x14ac:dyDescent="0.2">
      <c r="A444" s="56" t="str">
        <f t="shared" si="64"/>
        <v/>
      </c>
      <c r="B444" s="56"/>
      <c r="D444" s="56" t="str">
        <f t="shared" si="65"/>
        <v/>
      </c>
      <c r="E444" s="56" t="str">
        <f t="shared" si="66"/>
        <v/>
      </c>
      <c r="F444" s="56"/>
      <c r="G444" s="62" t="s">
        <v>36</v>
      </c>
      <c r="H444" s="56" t="str">
        <f t="shared" si="71"/>
        <v/>
      </c>
      <c r="I444" s="56" t="str">
        <f t="shared" si="72"/>
        <v/>
      </c>
      <c r="J444" s="56"/>
      <c r="K444" s="62" t="s">
        <v>36</v>
      </c>
      <c r="L444" s="56" t="str">
        <f t="shared" si="75"/>
        <v>05.18.09.</v>
      </c>
      <c r="M444" s="56" t="str">
        <f t="shared" si="76"/>
        <v>05.18.09.01.</v>
      </c>
      <c r="N444" s="56" t="s">
        <v>2053</v>
      </c>
      <c r="O444" s="56" t="s">
        <v>2079</v>
      </c>
      <c r="P444" s="62" t="s">
        <v>36</v>
      </c>
      <c r="Q444" s="56" t="str">
        <f t="shared" si="73"/>
        <v>05.16.09.03.</v>
      </c>
      <c r="R444" s="56" t="str">
        <f t="shared" si="74"/>
        <v>05.16.09.03.01.01.</v>
      </c>
      <c r="S444" s="56" t="s">
        <v>1081</v>
      </c>
      <c r="T444" s="64">
        <v>30</v>
      </c>
    </row>
    <row r="445" spans="1:20" x14ac:dyDescent="0.2">
      <c r="A445" s="56" t="str">
        <f t="shared" si="64"/>
        <v/>
      </c>
      <c r="B445" s="56"/>
      <c r="D445" s="56" t="str">
        <f t="shared" si="65"/>
        <v/>
      </c>
      <c r="E445" s="56" t="str">
        <f t="shared" si="66"/>
        <v/>
      </c>
      <c r="F445" s="56"/>
      <c r="G445" s="62" t="s">
        <v>36</v>
      </c>
      <c r="H445" s="56" t="str">
        <f t="shared" si="71"/>
        <v/>
      </c>
      <c r="I445" s="56" t="str">
        <f t="shared" si="72"/>
        <v/>
      </c>
      <c r="J445" s="56"/>
      <c r="K445" s="62" t="s">
        <v>36</v>
      </c>
      <c r="L445" s="56" t="str">
        <f t="shared" si="75"/>
        <v>05.18.10.</v>
      </c>
      <c r="M445" s="56" t="str">
        <f t="shared" si="76"/>
        <v>05.18.10.01.</v>
      </c>
      <c r="N445" s="56" t="s">
        <v>2054</v>
      </c>
      <c r="O445" s="56" t="s">
        <v>2080</v>
      </c>
      <c r="P445" s="62" t="s">
        <v>36</v>
      </c>
      <c r="Q445" s="56" t="str">
        <f t="shared" si="73"/>
        <v>05.16.10.01.</v>
      </c>
      <c r="R445" s="56" t="str">
        <f t="shared" si="74"/>
        <v>05.16.10.01.01.01.</v>
      </c>
      <c r="S445" s="56" t="s">
        <v>1082</v>
      </c>
      <c r="T445" s="64">
        <v>10</v>
      </c>
    </row>
    <row r="446" spans="1:20" x14ac:dyDescent="0.2">
      <c r="A446" s="56" t="str">
        <f t="shared" si="64"/>
        <v/>
      </c>
      <c r="B446" s="56"/>
      <c r="D446" s="56" t="str">
        <f t="shared" si="65"/>
        <v/>
      </c>
      <c r="E446" s="56" t="str">
        <f t="shared" si="66"/>
        <v/>
      </c>
      <c r="F446" s="56"/>
      <c r="G446" s="62" t="s">
        <v>36</v>
      </c>
      <c r="H446" s="56" t="str">
        <f t="shared" si="71"/>
        <v/>
      </c>
      <c r="I446" s="56" t="str">
        <f t="shared" si="72"/>
        <v/>
      </c>
      <c r="J446" s="56"/>
      <c r="K446" s="62" t="s">
        <v>36</v>
      </c>
      <c r="L446" s="56" t="str">
        <f t="shared" si="75"/>
        <v>05.18.11.</v>
      </c>
      <c r="M446" s="56" t="str">
        <f t="shared" si="76"/>
        <v>05.18.11.01.</v>
      </c>
      <c r="N446" s="56" t="s">
        <v>2055</v>
      </c>
      <c r="O446" s="56" t="s">
        <v>2081</v>
      </c>
      <c r="P446" s="62" t="s">
        <v>36</v>
      </c>
      <c r="Q446" s="56" t="str">
        <f t="shared" si="73"/>
        <v>05.16.10.02.</v>
      </c>
      <c r="R446" s="56" t="str">
        <f t="shared" si="74"/>
        <v>05.16.10.02.01.01.</v>
      </c>
      <c r="S446" s="56" t="s">
        <v>1083</v>
      </c>
      <c r="T446" s="64">
        <v>20</v>
      </c>
    </row>
    <row r="447" spans="1:20" x14ac:dyDescent="0.2">
      <c r="A447" s="56" t="str">
        <f t="shared" si="64"/>
        <v/>
      </c>
      <c r="B447" s="56"/>
      <c r="D447" s="56" t="str">
        <f t="shared" si="65"/>
        <v/>
      </c>
      <c r="E447" s="56" t="str">
        <f t="shared" si="66"/>
        <v/>
      </c>
      <c r="F447" s="56"/>
      <c r="G447" s="62" t="s">
        <v>36</v>
      </c>
      <c r="H447" s="56" t="str">
        <f t="shared" si="71"/>
        <v/>
      </c>
      <c r="I447" s="56" t="str">
        <f t="shared" si="72"/>
        <v/>
      </c>
      <c r="J447" s="56"/>
      <c r="K447" s="62" t="s">
        <v>36</v>
      </c>
      <c r="L447" s="56" t="str">
        <f t="shared" si="75"/>
        <v>05.18.12.</v>
      </c>
      <c r="M447" s="56" t="str">
        <f t="shared" si="76"/>
        <v>05.18.12.01.</v>
      </c>
      <c r="N447" s="56" t="s">
        <v>2056</v>
      </c>
      <c r="O447" s="56" t="s">
        <v>2082</v>
      </c>
      <c r="P447" s="62" t="s">
        <v>36</v>
      </c>
      <c r="Q447" s="56" t="str">
        <f t="shared" si="73"/>
        <v>05.16.11.01.</v>
      </c>
      <c r="R447" s="56" t="str">
        <f t="shared" si="74"/>
        <v>05.16.11.01.01.01.</v>
      </c>
      <c r="S447" s="56" t="s">
        <v>1084</v>
      </c>
      <c r="T447" s="64">
        <v>40</v>
      </c>
    </row>
    <row r="448" spans="1:20" x14ac:dyDescent="0.2">
      <c r="A448" s="56" t="str">
        <f t="shared" si="64"/>
        <v/>
      </c>
      <c r="B448" s="56"/>
      <c r="D448" s="56" t="str">
        <f t="shared" si="65"/>
        <v/>
      </c>
      <c r="E448" s="56" t="str">
        <f t="shared" si="66"/>
        <v/>
      </c>
      <c r="F448" s="56"/>
      <c r="G448" s="62" t="s">
        <v>36</v>
      </c>
      <c r="H448" s="56" t="str">
        <f t="shared" si="71"/>
        <v/>
      </c>
      <c r="I448" s="56" t="str">
        <f t="shared" si="72"/>
        <v/>
      </c>
      <c r="J448" s="56"/>
      <c r="K448" s="62" t="s">
        <v>36</v>
      </c>
      <c r="L448" s="56" t="str">
        <f t="shared" si="75"/>
        <v>05.18.13.</v>
      </c>
      <c r="M448" s="56" t="str">
        <f t="shared" si="76"/>
        <v>05.18.13.01.</v>
      </c>
      <c r="N448" s="56" t="s">
        <v>2057</v>
      </c>
      <c r="O448" s="56" t="s">
        <v>2083</v>
      </c>
      <c r="P448" s="62" t="s">
        <v>36</v>
      </c>
      <c r="Q448" s="56" t="str">
        <f t="shared" si="73"/>
        <v>05.16.12.01.</v>
      </c>
      <c r="R448" s="56" t="str">
        <f t="shared" si="74"/>
        <v>05.16.12.01.01.01.</v>
      </c>
      <c r="S448" s="56" t="s">
        <v>1085</v>
      </c>
      <c r="T448" s="64">
        <v>4</v>
      </c>
    </row>
    <row r="449" spans="1:20" x14ac:dyDescent="0.2">
      <c r="A449" s="56" t="str">
        <f t="shared" si="64"/>
        <v/>
      </c>
      <c r="B449" s="56"/>
      <c r="D449" s="56" t="str">
        <f t="shared" si="65"/>
        <v/>
      </c>
      <c r="E449" s="56" t="str">
        <f t="shared" si="66"/>
        <v/>
      </c>
      <c r="F449" s="56"/>
      <c r="G449" s="62" t="s">
        <v>36</v>
      </c>
      <c r="H449" s="56" t="str">
        <f t="shared" si="71"/>
        <v/>
      </c>
      <c r="I449" s="56" t="str">
        <f t="shared" si="72"/>
        <v/>
      </c>
      <c r="J449" s="56"/>
      <c r="K449" s="62" t="s">
        <v>36</v>
      </c>
      <c r="L449" s="56" t="str">
        <f t="shared" si="75"/>
        <v>05.18.14.</v>
      </c>
      <c r="M449" s="56" t="str">
        <f t="shared" si="76"/>
        <v>05.18.14.01.</v>
      </c>
      <c r="N449" s="56" t="s">
        <v>2058</v>
      </c>
      <c r="O449" s="56" t="s">
        <v>2084</v>
      </c>
      <c r="P449" s="62" t="s">
        <v>36</v>
      </c>
      <c r="Q449" s="56" t="str">
        <f t="shared" si="73"/>
        <v>05.16.13.01.</v>
      </c>
      <c r="R449" s="56" t="str">
        <f t="shared" si="74"/>
        <v>05.16.13.01.01.01.</v>
      </c>
      <c r="S449" s="56" t="s">
        <v>1086</v>
      </c>
      <c r="T449" s="64">
        <v>4</v>
      </c>
    </row>
    <row r="450" spans="1:20" x14ac:dyDescent="0.2">
      <c r="A450" s="56" t="str">
        <f t="shared" si="64"/>
        <v/>
      </c>
      <c r="B450" s="56"/>
      <c r="D450" s="56" t="str">
        <f t="shared" si="65"/>
        <v/>
      </c>
      <c r="E450" s="56" t="str">
        <f t="shared" si="66"/>
        <v/>
      </c>
      <c r="F450" s="56"/>
      <c r="G450" s="62" t="s">
        <v>36</v>
      </c>
      <c r="H450" s="56" t="str">
        <f t="shared" si="71"/>
        <v/>
      </c>
      <c r="I450" s="56" t="str">
        <f t="shared" si="72"/>
        <v/>
      </c>
      <c r="J450" s="56"/>
      <c r="K450" s="62" t="s">
        <v>36</v>
      </c>
      <c r="L450" s="56" t="str">
        <f t="shared" si="75"/>
        <v>05.18.15.</v>
      </c>
      <c r="M450" s="56" t="str">
        <f t="shared" si="76"/>
        <v>05.18.15.01.</v>
      </c>
      <c r="N450" s="56" t="s">
        <v>2059</v>
      </c>
      <c r="O450" s="56" t="s">
        <v>2085</v>
      </c>
      <c r="P450" s="62" t="s">
        <v>36</v>
      </c>
      <c r="Q450" s="56" t="str">
        <f t="shared" si="73"/>
        <v>05.16.14.01.</v>
      </c>
      <c r="R450" s="56" t="str">
        <f t="shared" si="74"/>
        <v>05.16.14.01.01.01.</v>
      </c>
      <c r="S450" s="56" t="s">
        <v>1087</v>
      </c>
      <c r="T450" s="64">
        <v>40</v>
      </c>
    </row>
    <row r="451" spans="1:20" x14ac:dyDescent="0.2">
      <c r="A451" s="56" t="str">
        <f t="shared" ref="A451:A514" si="77">IF(NOT(ISBLANK($B451)),LEFT($B451,3),"")</f>
        <v/>
      </c>
      <c r="B451" s="56"/>
      <c r="D451" s="56" t="str">
        <f t="shared" si="65"/>
        <v/>
      </c>
      <c r="E451" s="56" t="str">
        <f t="shared" si="66"/>
        <v/>
      </c>
      <c r="F451" s="56"/>
      <c r="G451" s="62" t="s">
        <v>36</v>
      </c>
      <c r="H451" s="56" t="str">
        <f t="shared" si="71"/>
        <v/>
      </c>
      <c r="I451" s="56" t="str">
        <f t="shared" si="72"/>
        <v/>
      </c>
      <c r="J451" s="56"/>
      <c r="K451" s="62" t="s">
        <v>36</v>
      </c>
      <c r="L451" s="56" t="str">
        <f t="shared" si="75"/>
        <v>05.18.16.</v>
      </c>
      <c r="M451" s="56" t="str">
        <f t="shared" si="76"/>
        <v>05.18.16.01.</v>
      </c>
      <c r="N451" s="56" t="s">
        <v>2060</v>
      </c>
      <c r="O451" s="56" t="s">
        <v>2086</v>
      </c>
      <c r="P451" s="62" t="s">
        <v>36</v>
      </c>
      <c r="Q451" s="56" t="str">
        <f t="shared" si="73"/>
        <v>05.16.15.01.</v>
      </c>
      <c r="R451" s="56" t="str">
        <f t="shared" si="74"/>
        <v>05.16.15.01.01.01.</v>
      </c>
      <c r="S451" s="56" t="s">
        <v>1088</v>
      </c>
      <c r="T451" s="64">
        <v>20</v>
      </c>
    </row>
    <row r="452" spans="1:20" x14ac:dyDescent="0.2">
      <c r="A452" s="56" t="str">
        <f t="shared" si="77"/>
        <v/>
      </c>
      <c r="B452" s="56"/>
      <c r="D452" s="56" t="str">
        <f t="shared" si="65"/>
        <v/>
      </c>
      <c r="E452" s="56" t="str">
        <f t="shared" si="66"/>
        <v/>
      </c>
      <c r="F452" s="56"/>
      <c r="G452" s="62" t="s">
        <v>36</v>
      </c>
      <c r="H452" s="56" t="str">
        <f t="shared" si="71"/>
        <v/>
      </c>
      <c r="I452" s="56" t="str">
        <f t="shared" si="72"/>
        <v/>
      </c>
      <c r="J452" s="56"/>
      <c r="K452" s="62" t="s">
        <v>36</v>
      </c>
      <c r="L452" s="56" t="str">
        <f t="shared" si="75"/>
        <v>05.18.17.</v>
      </c>
      <c r="M452" s="56" t="str">
        <f t="shared" si="76"/>
        <v>05.18.17.01.</v>
      </c>
      <c r="N452" s="56" t="s">
        <v>2061</v>
      </c>
      <c r="O452" s="56" t="s">
        <v>2087</v>
      </c>
      <c r="P452" s="62" t="s">
        <v>36</v>
      </c>
      <c r="Q452" s="56" t="str">
        <f t="shared" si="73"/>
        <v>05.16.16.01.</v>
      </c>
      <c r="R452" s="56" t="str">
        <f t="shared" si="74"/>
        <v>05.16.16.01.01.01.</v>
      </c>
      <c r="S452" s="56" t="s">
        <v>1089</v>
      </c>
      <c r="T452" s="64">
        <v>48</v>
      </c>
    </row>
    <row r="453" spans="1:20" x14ac:dyDescent="0.2">
      <c r="A453" s="56" t="str">
        <f t="shared" si="77"/>
        <v/>
      </c>
      <c r="B453" s="56"/>
      <c r="D453" s="56" t="str">
        <f t="shared" si="65"/>
        <v/>
      </c>
      <c r="E453" s="56" t="str">
        <f t="shared" si="66"/>
        <v/>
      </c>
      <c r="F453" s="56"/>
      <c r="G453" s="62" t="s">
        <v>36</v>
      </c>
      <c r="H453" s="56" t="str">
        <f t="shared" si="71"/>
        <v/>
      </c>
      <c r="I453" s="56" t="str">
        <f t="shared" si="72"/>
        <v/>
      </c>
      <c r="J453" s="56"/>
      <c r="K453" s="62" t="s">
        <v>36</v>
      </c>
      <c r="L453" s="56" t="str">
        <f t="shared" si="75"/>
        <v>05.18.18.</v>
      </c>
      <c r="M453" s="56" t="str">
        <f t="shared" si="76"/>
        <v>05.18.18.01.</v>
      </c>
      <c r="N453" s="56" t="s">
        <v>2062</v>
      </c>
      <c r="O453" s="56" t="s">
        <v>2088</v>
      </c>
      <c r="P453" s="62" t="s">
        <v>36</v>
      </c>
      <c r="Q453" s="56" t="str">
        <f t="shared" si="73"/>
        <v>05.16.17.01.</v>
      </c>
      <c r="R453" s="56" t="str">
        <f t="shared" si="74"/>
        <v>05.16.17.01.01.01.</v>
      </c>
      <c r="S453" s="56" t="s">
        <v>1090</v>
      </c>
      <c r="T453" s="64">
        <v>1</v>
      </c>
    </row>
    <row r="454" spans="1:20" x14ac:dyDescent="0.2">
      <c r="A454" s="56" t="str">
        <f t="shared" si="77"/>
        <v/>
      </c>
      <c r="B454" s="56"/>
      <c r="D454" s="56" t="str">
        <f t="shared" si="65"/>
        <v/>
      </c>
      <c r="E454" s="56" t="str">
        <f t="shared" si="66"/>
        <v/>
      </c>
      <c r="F454" s="56"/>
      <c r="G454" s="62" t="s">
        <v>36</v>
      </c>
      <c r="H454" s="56" t="str">
        <f t="shared" si="71"/>
        <v/>
      </c>
      <c r="I454" s="56" t="str">
        <f t="shared" si="72"/>
        <v/>
      </c>
      <c r="J454" s="56"/>
      <c r="K454" s="62" t="s">
        <v>36</v>
      </c>
      <c r="L454" s="56" t="str">
        <f t="shared" si="75"/>
        <v>05.18.19.</v>
      </c>
      <c r="M454" s="56" t="str">
        <f t="shared" si="76"/>
        <v>05.18.19.01.</v>
      </c>
      <c r="N454" s="56" t="s">
        <v>2063</v>
      </c>
      <c r="O454" s="56" t="s">
        <v>2089</v>
      </c>
      <c r="P454" s="62" t="s">
        <v>36</v>
      </c>
      <c r="Q454" s="56" t="str">
        <f t="shared" si="73"/>
        <v>05.16.17.02.</v>
      </c>
      <c r="R454" s="56" t="str">
        <f t="shared" si="74"/>
        <v>05.16.17.02.01.01.</v>
      </c>
      <c r="S454" s="56" t="s">
        <v>1091</v>
      </c>
      <c r="T454" s="64">
        <v>4</v>
      </c>
    </row>
    <row r="455" spans="1:20" x14ac:dyDescent="0.2">
      <c r="A455" s="56" t="str">
        <f t="shared" si="77"/>
        <v/>
      </c>
      <c r="B455" s="56"/>
      <c r="D455" s="56" t="str">
        <f t="shared" si="65"/>
        <v/>
      </c>
      <c r="E455" s="56" t="str">
        <f t="shared" si="66"/>
        <v/>
      </c>
      <c r="F455" s="56"/>
      <c r="G455" s="62" t="s">
        <v>36</v>
      </c>
      <c r="H455" s="56" t="str">
        <f t="shared" si="71"/>
        <v/>
      </c>
      <c r="I455" s="56" t="str">
        <f t="shared" si="72"/>
        <v/>
      </c>
      <c r="J455" s="56"/>
      <c r="K455" s="62" t="s">
        <v>36</v>
      </c>
      <c r="L455" s="56" t="str">
        <f t="shared" si="75"/>
        <v>05.18.20.</v>
      </c>
      <c r="M455" s="56" t="str">
        <f t="shared" si="76"/>
        <v>05.18.20.01.</v>
      </c>
      <c r="N455" s="56" t="s">
        <v>2064</v>
      </c>
      <c r="O455" s="56" t="s">
        <v>2090</v>
      </c>
      <c r="P455" s="62" t="s">
        <v>36</v>
      </c>
      <c r="Q455" s="56" t="str">
        <f t="shared" si="73"/>
        <v>05.16.18.01.</v>
      </c>
      <c r="R455" s="56" t="str">
        <f t="shared" si="74"/>
        <v>05.16.18.01.01.01.</v>
      </c>
      <c r="S455" s="56" t="s">
        <v>1092</v>
      </c>
      <c r="T455" s="64">
        <v>16</v>
      </c>
    </row>
    <row r="456" spans="1:20" x14ac:dyDescent="0.2">
      <c r="A456" s="56" t="str">
        <f t="shared" si="77"/>
        <v/>
      </c>
      <c r="B456" s="56"/>
      <c r="D456" s="56" t="str">
        <f t="shared" si="65"/>
        <v/>
      </c>
      <c r="E456" s="56" t="str">
        <f t="shared" si="66"/>
        <v/>
      </c>
      <c r="F456" s="56"/>
      <c r="G456" s="62" t="s">
        <v>36</v>
      </c>
      <c r="H456" s="56" t="str">
        <f t="shared" si="71"/>
        <v/>
      </c>
      <c r="I456" s="56" t="str">
        <f t="shared" si="72"/>
        <v/>
      </c>
      <c r="J456" s="56"/>
      <c r="K456" s="62" t="s">
        <v>36</v>
      </c>
      <c r="L456" s="56" t="str">
        <f t="shared" si="75"/>
        <v>05.18.21.</v>
      </c>
      <c r="M456" s="56" t="str">
        <f t="shared" si="76"/>
        <v>05.18.21.01.</v>
      </c>
      <c r="N456" s="56" t="s">
        <v>2065</v>
      </c>
      <c r="O456" s="56" t="s">
        <v>2091</v>
      </c>
      <c r="P456" s="62" t="s">
        <v>36</v>
      </c>
      <c r="Q456" s="56" t="str">
        <f t="shared" si="73"/>
        <v>05.16.19.01.</v>
      </c>
      <c r="R456" s="56" t="str">
        <f t="shared" si="74"/>
        <v>05.16.19.01.01.01.</v>
      </c>
      <c r="S456" s="56" t="s">
        <v>1093</v>
      </c>
      <c r="T456" s="64">
        <v>30</v>
      </c>
    </row>
    <row r="457" spans="1:20" x14ac:dyDescent="0.2">
      <c r="A457" s="56" t="str">
        <f t="shared" si="77"/>
        <v/>
      </c>
      <c r="B457" s="56"/>
      <c r="D457" s="56" t="str">
        <f t="shared" si="65"/>
        <v/>
      </c>
      <c r="E457" s="56" t="str">
        <f t="shared" si="66"/>
        <v/>
      </c>
      <c r="F457" s="56"/>
      <c r="G457" s="62" t="s">
        <v>36</v>
      </c>
      <c r="H457" s="56" t="str">
        <f t="shared" si="71"/>
        <v/>
      </c>
      <c r="I457" s="56" t="str">
        <f t="shared" si="72"/>
        <v/>
      </c>
      <c r="J457" s="56"/>
      <c r="K457" s="62" t="s">
        <v>36</v>
      </c>
      <c r="L457" s="56" t="str">
        <f t="shared" si="75"/>
        <v>05.18.22.</v>
      </c>
      <c r="M457" s="56" t="str">
        <f t="shared" si="76"/>
        <v>05.18.22.01.</v>
      </c>
      <c r="N457" s="56" t="s">
        <v>2066</v>
      </c>
      <c r="O457" s="56" t="s">
        <v>2092</v>
      </c>
      <c r="P457" s="62" t="s">
        <v>36</v>
      </c>
      <c r="Q457" s="56" t="str">
        <f t="shared" si="73"/>
        <v>05.16.20.01.</v>
      </c>
      <c r="R457" s="56" t="str">
        <f t="shared" si="74"/>
        <v>05.16.20.01.01.01.</v>
      </c>
      <c r="S457" s="56" t="s">
        <v>1094</v>
      </c>
      <c r="T457" s="64">
        <v>24</v>
      </c>
    </row>
    <row r="458" spans="1:20" x14ac:dyDescent="0.2">
      <c r="A458" s="56" t="str">
        <f t="shared" si="77"/>
        <v/>
      </c>
      <c r="B458" s="56"/>
      <c r="D458" s="56" t="str">
        <f t="shared" si="65"/>
        <v/>
      </c>
      <c r="E458" s="56" t="str">
        <f t="shared" si="66"/>
        <v/>
      </c>
      <c r="F458" s="56"/>
      <c r="G458" s="62" t="s">
        <v>36</v>
      </c>
      <c r="H458" s="56" t="str">
        <f t="shared" si="71"/>
        <v/>
      </c>
      <c r="I458" s="56" t="str">
        <f t="shared" si="72"/>
        <v/>
      </c>
      <c r="J458" s="56"/>
      <c r="K458" s="62" t="s">
        <v>36</v>
      </c>
      <c r="L458" s="56" t="str">
        <f t="shared" si="75"/>
        <v>05.18.23.</v>
      </c>
      <c r="M458" s="56" t="str">
        <f t="shared" si="76"/>
        <v>05.18.23.01.</v>
      </c>
      <c r="N458" s="56" t="s">
        <v>2067</v>
      </c>
      <c r="O458" s="56" t="s">
        <v>2093</v>
      </c>
      <c r="P458" s="62" t="s">
        <v>36</v>
      </c>
      <c r="Q458" s="56" t="str">
        <f t="shared" si="73"/>
        <v>05.16.21.01.</v>
      </c>
      <c r="R458" s="56" t="str">
        <f t="shared" si="74"/>
        <v>05.16.21.01.01.01.</v>
      </c>
      <c r="S458" s="56" t="s">
        <v>1095</v>
      </c>
      <c r="T458" s="64">
        <v>8</v>
      </c>
    </row>
    <row r="459" spans="1:20" x14ac:dyDescent="0.2">
      <c r="A459" s="56" t="str">
        <f t="shared" si="77"/>
        <v/>
      </c>
      <c r="B459" s="56"/>
      <c r="D459" s="56" t="str">
        <f t="shared" si="65"/>
        <v/>
      </c>
      <c r="E459" s="56" t="str">
        <f t="shared" si="66"/>
        <v/>
      </c>
      <c r="F459" s="56"/>
      <c r="G459" s="62" t="s">
        <v>36</v>
      </c>
      <c r="H459" s="56" t="str">
        <f t="shared" si="71"/>
        <v/>
      </c>
      <c r="I459" s="56" t="str">
        <f t="shared" si="72"/>
        <v/>
      </c>
      <c r="J459" s="56"/>
      <c r="K459" s="62" t="s">
        <v>36</v>
      </c>
      <c r="L459" s="56" t="str">
        <f t="shared" si="75"/>
        <v>05.18.24.</v>
      </c>
      <c r="M459" s="56" t="str">
        <f t="shared" si="76"/>
        <v>05.18.24.01.</v>
      </c>
      <c r="N459" s="56" t="s">
        <v>2068</v>
      </c>
      <c r="O459" s="56" t="s">
        <v>2094</v>
      </c>
      <c r="P459" s="62" t="s">
        <v>36</v>
      </c>
      <c r="Q459" s="56" t="str">
        <f t="shared" si="73"/>
        <v>05.16.22.01.</v>
      </c>
      <c r="R459" s="56" t="str">
        <f t="shared" si="74"/>
        <v>05.16.22.01.01.01.</v>
      </c>
      <c r="S459" s="56" t="s">
        <v>1096</v>
      </c>
      <c r="T459" s="64">
        <v>4</v>
      </c>
    </row>
    <row r="460" spans="1:20" x14ac:dyDescent="0.2">
      <c r="A460" s="56" t="str">
        <f t="shared" si="77"/>
        <v/>
      </c>
      <c r="B460" s="56"/>
      <c r="D460" s="56" t="str">
        <f t="shared" si="65"/>
        <v/>
      </c>
      <c r="E460" s="56" t="str">
        <f t="shared" si="66"/>
        <v/>
      </c>
      <c r="F460" s="56"/>
      <c r="G460" s="62" t="s">
        <v>36</v>
      </c>
      <c r="H460" s="56" t="str">
        <f t="shared" si="71"/>
        <v/>
      </c>
      <c r="I460" s="56" t="str">
        <f t="shared" si="72"/>
        <v/>
      </c>
      <c r="J460" s="56"/>
      <c r="K460" s="62" t="s">
        <v>36</v>
      </c>
      <c r="L460" s="56" t="str">
        <f t="shared" si="75"/>
        <v>05.18.25.</v>
      </c>
      <c r="M460" s="56" t="str">
        <f t="shared" si="76"/>
        <v>05.18.25.01.</v>
      </c>
      <c r="N460" s="56" t="s">
        <v>2069</v>
      </c>
      <c r="O460" s="56" t="s">
        <v>2095</v>
      </c>
      <c r="P460" s="62" t="s">
        <v>36</v>
      </c>
      <c r="Q460" s="56" t="str">
        <f t="shared" si="73"/>
        <v>05.16.22.02.</v>
      </c>
      <c r="R460" s="56" t="str">
        <f t="shared" si="74"/>
        <v>05.16.22.02.01.01.</v>
      </c>
      <c r="S460" s="56" t="s">
        <v>1097</v>
      </c>
      <c r="T460" s="64">
        <v>12</v>
      </c>
    </row>
    <row r="461" spans="1:20" x14ac:dyDescent="0.2">
      <c r="A461" s="56" t="str">
        <f t="shared" si="77"/>
        <v/>
      </c>
      <c r="B461" s="56"/>
      <c r="D461" s="56" t="str">
        <f t="shared" si="65"/>
        <v/>
      </c>
      <c r="E461" s="56" t="str">
        <f t="shared" si="66"/>
        <v/>
      </c>
      <c r="F461" s="56"/>
      <c r="G461" s="62" t="s">
        <v>36</v>
      </c>
      <c r="H461" s="56" t="str">
        <f t="shared" si="71"/>
        <v/>
      </c>
      <c r="I461" s="56" t="str">
        <f t="shared" si="72"/>
        <v/>
      </c>
      <c r="J461" s="56"/>
      <c r="K461" s="62" t="s">
        <v>36</v>
      </c>
      <c r="L461" s="56" t="str">
        <f t="shared" si="75"/>
        <v>05.18.26.</v>
      </c>
      <c r="M461" s="56" t="str">
        <f t="shared" si="76"/>
        <v>05.18.26.01.</v>
      </c>
      <c r="N461" s="56" t="s">
        <v>2070</v>
      </c>
      <c r="O461" s="56" t="s">
        <v>2096</v>
      </c>
      <c r="P461" s="62" t="s">
        <v>36</v>
      </c>
      <c r="Q461" s="56" t="str">
        <f t="shared" si="73"/>
        <v>05.16.22.03.</v>
      </c>
      <c r="R461" s="56" t="str">
        <f t="shared" si="74"/>
        <v>05.16.22.03.01.01.</v>
      </c>
      <c r="S461" s="56" t="s">
        <v>1098</v>
      </c>
      <c r="T461" s="64">
        <v>20</v>
      </c>
    </row>
    <row r="462" spans="1:20" x14ac:dyDescent="0.2">
      <c r="A462" s="56" t="str">
        <f t="shared" si="77"/>
        <v/>
      </c>
      <c r="B462" s="56"/>
      <c r="D462" s="56" t="str">
        <f t="shared" si="65"/>
        <v/>
      </c>
      <c r="E462" s="56" t="str">
        <f t="shared" si="66"/>
        <v/>
      </c>
      <c r="F462" s="56"/>
      <c r="G462" s="62" t="s">
        <v>36</v>
      </c>
      <c r="H462" s="56" t="str">
        <f t="shared" si="71"/>
        <v/>
      </c>
      <c r="I462" s="56" t="str">
        <f t="shared" si="72"/>
        <v/>
      </c>
      <c r="J462" s="56"/>
      <c r="K462" s="62" t="s">
        <v>36</v>
      </c>
      <c r="L462" s="56" t="str">
        <f t="shared" si="75"/>
        <v>05.19.01.</v>
      </c>
      <c r="M462" s="56" t="str">
        <f t="shared" si="76"/>
        <v>05.19.01.01.</v>
      </c>
      <c r="N462" s="56" t="s">
        <v>325</v>
      </c>
      <c r="O462" s="56" t="s">
        <v>1188</v>
      </c>
      <c r="P462" s="62" t="s">
        <v>36</v>
      </c>
      <c r="Q462" s="56" t="str">
        <f t="shared" si="73"/>
        <v>05.17.01.01.</v>
      </c>
      <c r="R462" s="56" t="str">
        <f t="shared" si="74"/>
        <v>05.17.01.01.01.01.</v>
      </c>
      <c r="S462" s="56" t="s">
        <v>1099</v>
      </c>
      <c r="T462" s="64">
        <v>0.5</v>
      </c>
    </row>
    <row r="463" spans="1:20" x14ac:dyDescent="0.2">
      <c r="A463" s="56" t="str">
        <f t="shared" si="77"/>
        <v/>
      </c>
      <c r="B463" s="56"/>
      <c r="D463" s="56" t="str">
        <f t="shared" si="65"/>
        <v/>
      </c>
      <c r="E463" s="56" t="str">
        <f t="shared" si="66"/>
        <v/>
      </c>
      <c r="F463" s="56"/>
      <c r="G463" s="62" t="s">
        <v>36</v>
      </c>
      <c r="H463" s="56" t="str">
        <f t="shared" si="71"/>
        <v/>
      </c>
      <c r="I463" s="56" t="str">
        <f t="shared" si="72"/>
        <v/>
      </c>
      <c r="J463" s="56"/>
      <c r="K463" s="62" t="s">
        <v>36</v>
      </c>
      <c r="L463" s="56" t="str">
        <f t="shared" si="75"/>
        <v>05.19.01.</v>
      </c>
      <c r="M463" s="56" t="str">
        <f t="shared" si="76"/>
        <v>05.19.01.02.</v>
      </c>
      <c r="N463" s="56" t="s">
        <v>326</v>
      </c>
      <c r="O463" s="56" t="s">
        <v>1189</v>
      </c>
      <c r="P463" s="62" t="s">
        <v>36</v>
      </c>
      <c r="Q463" s="56" t="str">
        <f t="shared" si="73"/>
        <v>05.17.02.01.</v>
      </c>
      <c r="R463" s="56" t="str">
        <f t="shared" si="74"/>
        <v>05.17.02.01.01.01.</v>
      </c>
      <c r="S463" s="56" t="s">
        <v>1100</v>
      </c>
      <c r="T463" s="64">
        <v>0.5</v>
      </c>
    </row>
    <row r="464" spans="1:20" x14ac:dyDescent="0.2">
      <c r="A464" s="56" t="str">
        <f t="shared" si="77"/>
        <v/>
      </c>
      <c r="B464" s="56"/>
      <c r="D464" s="56" t="str">
        <f t="shared" ref="D464:D527" si="78">IF(NOT(ISBLANK($F464)),LEFT($F464,3),"")</f>
        <v/>
      </c>
      <c r="E464" s="56" t="str">
        <f t="shared" ref="E464:E527" si="79">IF(NOT(ISBLANK($F464)),LEFT($F464,6),"")</f>
        <v/>
      </c>
      <c r="F464" s="56"/>
      <c r="G464" s="62" t="s">
        <v>36</v>
      </c>
      <c r="H464" s="56" t="str">
        <f t="shared" si="71"/>
        <v/>
      </c>
      <c r="I464" s="56" t="str">
        <f t="shared" si="72"/>
        <v/>
      </c>
      <c r="J464" s="56"/>
      <c r="K464" s="62" t="s">
        <v>36</v>
      </c>
      <c r="L464" s="56" t="str">
        <f t="shared" si="75"/>
        <v>05.19.01.</v>
      </c>
      <c r="M464" s="56" t="str">
        <f t="shared" si="76"/>
        <v>05.19.01.03.</v>
      </c>
      <c r="N464" s="56" t="s">
        <v>327</v>
      </c>
      <c r="O464" s="56" t="s">
        <v>1190</v>
      </c>
      <c r="P464" s="62" t="s">
        <v>36</v>
      </c>
      <c r="Q464" s="56" t="str">
        <f t="shared" si="73"/>
        <v>05.17.03.01.</v>
      </c>
      <c r="R464" s="56" t="str">
        <f t="shared" si="74"/>
        <v>05.17.03.01.01.01.</v>
      </c>
      <c r="S464" s="56" t="s">
        <v>1101</v>
      </c>
      <c r="T464" s="64">
        <v>2</v>
      </c>
    </row>
    <row r="465" spans="1:20" x14ac:dyDescent="0.2">
      <c r="A465" s="56" t="str">
        <f t="shared" si="77"/>
        <v/>
      </c>
      <c r="B465" s="56"/>
      <c r="D465" s="56" t="str">
        <f t="shared" si="78"/>
        <v/>
      </c>
      <c r="E465" s="56" t="str">
        <f t="shared" si="79"/>
        <v/>
      </c>
      <c r="F465" s="56"/>
      <c r="G465" s="62" t="s">
        <v>36</v>
      </c>
      <c r="H465" s="56" t="str">
        <f t="shared" si="71"/>
        <v/>
      </c>
      <c r="I465" s="56" t="str">
        <f t="shared" si="72"/>
        <v/>
      </c>
      <c r="J465" s="56"/>
      <c r="K465" s="62" t="s">
        <v>36</v>
      </c>
      <c r="L465" s="56" t="str">
        <f t="shared" si="75"/>
        <v>05.19.02.</v>
      </c>
      <c r="M465" s="56" t="str">
        <f t="shared" si="76"/>
        <v>05.19.02.01.</v>
      </c>
      <c r="N465" s="56" t="s">
        <v>328</v>
      </c>
      <c r="O465" s="56" t="s">
        <v>1065</v>
      </c>
      <c r="P465" s="62" t="s">
        <v>36</v>
      </c>
      <c r="Q465" s="56" t="str">
        <f t="shared" si="73"/>
        <v>05.17.04.01.</v>
      </c>
      <c r="R465" s="56" t="str">
        <f t="shared" si="74"/>
        <v>05.17.04.01.01.01.</v>
      </c>
      <c r="S465" s="56" t="s">
        <v>1102</v>
      </c>
      <c r="T465" s="64">
        <v>0.8</v>
      </c>
    </row>
    <row r="466" spans="1:20" x14ac:dyDescent="0.2">
      <c r="A466" s="56" t="str">
        <f t="shared" si="77"/>
        <v/>
      </c>
      <c r="B466" s="56"/>
      <c r="D466" s="56" t="str">
        <f t="shared" si="78"/>
        <v/>
      </c>
      <c r="E466" s="56" t="str">
        <f t="shared" si="79"/>
        <v/>
      </c>
      <c r="F466" s="56"/>
      <c r="G466" s="62" t="s">
        <v>36</v>
      </c>
      <c r="H466" s="56" t="str">
        <f t="shared" si="71"/>
        <v/>
      </c>
      <c r="I466" s="56" t="str">
        <f t="shared" si="72"/>
        <v/>
      </c>
      <c r="J466" s="56"/>
      <c r="K466" s="62" t="s">
        <v>36</v>
      </c>
      <c r="L466" s="56" t="str">
        <f t="shared" si="75"/>
        <v>05.19.02.</v>
      </c>
      <c r="M466" s="56" t="str">
        <f t="shared" si="76"/>
        <v>05.19.02.02.</v>
      </c>
      <c r="N466" s="56" t="s">
        <v>329</v>
      </c>
      <c r="O466" s="56" t="s">
        <v>1067</v>
      </c>
      <c r="P466" s="62" t="s">
        <v>36</v>
      </c>
      <c r="Q466" s="56" t="str">
        <f t="shared" si="73"/>
        <v>05.17.05.01.</v>
      </c>
      <c r="R466" s="56" t="str">
        <f t="shared" si="74"/>
        <v>05.17.05.01.01.01.</v>
      </c>
      <c r="S466" s="56" t="s">
        <v>1103</v>
      </c>
      <c r="T466" s="64">
        <v>1.5</v>
      </c>
    </row>
    <row r="467" spans="1:20" x14ac:dyDescent="0.2">
      <c r="A467" s="56" t="str">
        <f t="shared" si="77"/>
        <v/>
      </c>
      <c r="B467" s="56"/>
      <c r="D467" s="56" t="str">
        <f t="shared" si="78"/>
        <v/>
      </c>
      <c r="E467" s="56" t="str">
        <f t="shared" si="79"/>
        <v/>
      </c>
      <c r="F467" s="56"/>
      <c r="G467" s="62" t="s">
        <v>36</v>
      </c>
      <c r="H467" s="56" t="str">
        <f t="shared" si="71"/>
        <v/>
      </c>
      <c r="I467" s="56" t="str">
        <f t="shared" si="72"/>
        <v/>
      </c>
      <c r="J467" s="56"/>
      <c r="K467" s="62" t="s">
        <v>36</v>
      </c>
      <c r="L467" s="56" t="str">
        <f t="shared" si="75"/>
        <v>05.19.03.</v>
      </c>
      <c r="M467" s="56" t="str">
        <f t="shared" si="76"/>
        <v>05.19.03.01.</v>
      </c>
      <c r="N467" s="56" t="s">
        <v>330</v>
      </c>
      <c r="O467" s="56" t="s">
        <v>1069</v>
      </c>
      <c r="P467" s="62" t="s">
        <v>36</v>
      </c>
      <c r="Q467" s="56" t="str">
        <f t="shared" si="73"/>
        <v>05.17.06.01.</v>
      </c>
      <c r="R467" s="56" t="str">
        <f t="shared" si="74"/>
        <v>05.17.06.01.01.01.</v>
      </c>
      <c r="S467" s="56" t="s">
        <v>1218</v>
      </c>
      <c r="T467" s="64">
        <v>19</v>
      </c>
    </row>
    <row r="468" spans="1:20" x14ac:dyDescent="0.2">
      <c r="A468" s="56" t="str">
        <f t="shared" si="77"/>
        <v/>
      </c>
      <c r="B468" s="56"/>
      <c r="D468" s="56" t="str">
        <f t="shared" si="78"/>
        <v/>
      </c>
      <c r="E468" s="56" t="str">
        <f t="shared" si="79"/>
        <v/>
      </c>
      <c r="F468" s="56"/>
      <c r="G468" s="62" t="s">
        <v>36</v>
      </c>
      <c r="H468" s="56" t="str">
        <f t="shared" si="71"/>
        <v/>
      </c>
      <c r="I468" s="56" t="str">
        <f t="shared" si="72"/>
        <v/>
      </c>
      <c r="J468" s="56"/>
      <c r="K468" s="62" t="s">
        <v>36</v>
      </c>
      <c r="L468" s="56" t="str">
        <f t="shared" si="75"/>
        <v>05.19.03.</v>
      </c>
      <c r="M468" s="56" t="str">
        <f t="shared" si="76"/>
        <v>05.19.03.02.</v>
      </c>
      <c r="N468" s="56" t="s">
        <v>331</v>
      </c>
      <c r="O468" s="56" t="s">
        <v>1071</v>
      </c>
      <c r="P468" s="62" t="s">
        <v>36</v>
      </c>
      <c r="Q468" s="56" t="str">
        <f t="shared" si="73"/>
        <v>05.17.07.01.</v>
      </c>
      <c r="R468" s="56" t="str">
        <f t="shared" si="74"/>
        <v>05.17.07.01.01.01.</v>
      </c>
      <c r="S468" s="56" t="s">
        <v>1219</v>
      </c>
      <c r="T468" s="64">
        <v>17</v>
      </c>
    </row>
    <row r="469" spans="1:20" x14ac:dyDescent="0.2">
      <c r="A469" s="56" t="str">
        <f t="shared" si="77"/>
        <v/>
      </c>
      <c r="B469" s="56"/>
      <c r="D469" s="56" t="str">
        <f t="shared" si="78"/>
        <v/>
      </c>
      <c r="E469" s="56" t="str">
        <f t="shared" si="79"/>
        <v/>
      </c>
      <c r="F469" s="56"/>
      <c r="G469" s="62" t="s">
        <v>36</v>
      </c>
      <c r="H469" s="56" t="str">
        <f t="shared" si="71"/>
        <v/>
      </c>
      <c r="I469" s="56" t="str">
        <f t="shared" si="72"/>
        <v/>
      </c>
      <c r="J469" s="56"/>
      <c r="K469" s="62" t="s">
        <v>36</v>
      </c>
      <c r="L469" s="56" t="str">
        <f t="shared" si="75"/>
        <v>05.19.03.</v>
      </c>
      <c r="M469" s="56" t="str">
        <f t="shared" si="76"/>
        <v>05.19.03.03.</v>
      </c>
      <c r="N469" s="56" t="s">
        <v>332</v>
      </c>
      <c r="O469" s="56" t="s">
        <v>1073</v>
      </c>
      <c r="P469" s="62" t="s">
        <v>36</v>
      </c>
      <c r="Q469" s="56" t="str">
        <f t="shared" si="73"/>
        <v>05.17.08.01.</v>
      </c>
      <c r="R469" s="56" t="str">
        <f t="shared" si="74"/>
        <v>05.17.08.01.01.01.</v>
      </c>
      <c r="S469" s="56" t="s">
        <v>1220</v>
      </c>
      <c r="T469" s="64">
        <v>9</v>
      </c>
    </row>
    <row r="470" spans="1:20" x14ac:dyDescent="0.2">
      <c r="A470" s="56" t="str">
        <f t="shared" si="77"/>
        <v/>
      </c>
      <c r="B470" s="56"/>
      <c r="D470" s="56" t="str">
        <f t="shared" si="78"/>
        <v/>
      </c>
      <c r="E470" s="56" t="str">
        <f t="shared" si="79"/>
        <v/>
      </c>
      <c r="F470" s="56"/>
      <c r="G470" s="62" t="s">
        <v>36</v>
      </c>
      <c r="H470" s="56" t="str">
        <f t="shared" si="71"/>
        <v/>
      </c>
      <c r="I470" s="56" t="str">
        <f t="shared" si="72"/>
        <v/>
      </c>
      <c r="J470" s="56"/>
      <c r="K470" s="62" t="s">
        <v>36</v>
      </c>
      <c r="L470" s="56" t="str">
        <f t="shared" si="75"/>
        <v>05.19.04.</v>
      </c>
      <c r="M470" s="56" t="str">
        <f t="shared" si="76"/>
        <v>05.19.04.01.</v>
      </c>
      <c r="N470" s="56" t="s">
        <v>1984</v>
      </c>
      <c r="O470" s="56" t="s">
        <v>1983</v>
      </c>
      <c r="P470" s="62" t="s">
        <v>36</v>
      </c>
      <c r="Q470" s="56" t="str">
        <f t="shared" si="73"/>
        <v>05.17.09.01.</v>
      </c>
      <c r="R470" s="56" t="str">
        <f t="shared" si="74"/>
        <v>05.17.09.01.01.01.</v>
      </c>
      <c r="S470" s="56" t="s">
        <v>1221</v>
      </c>
      <c r="T470" s="64">
        <v>0.5</v>
      </c>
    </row>
    <row r="471" spans="1:20" x14ac:dyDescent="0.2">
      <c r="A471" s="56" t="str">
        <f t="shared" si="77"/>
        <v/>
      </c>
      <c r="B471" s="56"/>
      <c r="D471" s="56" t="str">
        <f t="shared" si="78"/>
        <v/>
      </c>
      <c r="E471" s="56" t="str">
        <f t="shared" si="79"/>
        <v/>
      </c>
      <c r="F471" s="56"/>
      <c r="G471" s="62" t="s">
        <v>36</v>
      </c>
      <c r="H471" s="56" t="str">
        <f t="shared" si="71"/>
        <v/>
      </c>
      <c r="I471" s="56" t="str">
        <f t="shared" si="72"/>
        <v/>
      </c>
      <c r="J471" s="56"/>
      <c r="K471" s="62" t="s">
        <v>36</v>
      </c>
      <c r="L471" s="56" t="str">
        <f t="shared" si="75"/>
        <v>05.19.05.</v>
      </c>
      <c r="M471" s="56" t="str">
        <f t="shared" si="76"/>
        <v>05.19.05.01.</v>
      </c>
      <c r="N471" s="56" t="s">
        <v>1985</v>
      </c>
      <c r="O471" s="56" t="s">
        <v>1989</v>
      </c>
      <c r="P471" s="62" t="s">
        <v>36</v>
      </c>
      <c r="Q471" s="56" t="str">
        <f t="shared" si="73"/>
        <v>05.17.10.01.</v>
      </c>
      <c r="R471" s="56" t="str">
        <f t="shared" si="74"/>
        <v>05.17.10.01.01.01.</v>
      </c>
      <c r="S471" s="56" t="s">
        <v>1222</v>
      </c>
      <c r="T471" s="64">
        <v>0.5</v>
      </c>
    </row>
    <row r="472" spans="1:20" x14ac:dyDescent="0.2">
      <c r="A472" s="56" t="str">
        <f t="shared" si="77"/>
        <v/>
      </c>
      <c r="B472" s="56"/>
      <c r="D472" s="56" t="str">
        <f t="shared" si="78"/>
        <v/>
      </c>
      <c r="E472" s="56" t="str">
        <f t="shared" si="79"/>
        <v/>
      </c>
      <c r="F472" s="56"/>
      <c r="G472" s="62" t="s">
        <v>36</v>
      </c>
      <c r="H472" s="56" t="str">
        <f t="shared" si="71"/>
        <v/>
      </c>
      <c r="I472" s="56" t="str">
        <f t="shared" si="72"/>
        <v/>
      </c>
      <c r="J472" s="56"/>
      <c r="K472" s="62" t="s">
        <v>36</v>
      </c>
      <c r="L472" s="56" t="str">
        <f t="shared" si="75"/>
        <v>05.19.06.</v>
      </c>
      <c r="M472" s="56" t="str">
        <f t="shared" si="76"/>
        <v>05.19.06.01.</v>
      </c>
      <c r="N472" s="56" t="s">
        <v>1986</v>
      </c>
      <c r="O472" s="56" t="s">
        <v>1990</v>
      </c>
      <c r="P472" s="62" t="s">
        <v>36</v>
      </c>
      <c r="Q472" s="56" t="str">
        <f t="shared" si="73"/>
        <v>05.17.11.01.</v>
      </c>
      <c r="R472" s="56" t="str">
        <f t="shared" si="74"/>
        <v>05.17.11.01.01.01.</v>
      </c>
      <c r="S472" s="56" t="s">
        <v>1398</v>
      </c>
      <c r="T472" s="64">
        <v>75</v>
      </c>
    </row>
    <row r="473" spans="1:20" x14ac:dyDescent="0.2">
      <c r="A473" s="56" t="str">
        <f t="shared" si="77"/>
        <v/>
      </c>
      <c r="B473" s="56"/>
      <c r="D473" s="56" t="str">
        <f t="shared" si="78"/>
        <v/>
      </c>
      <c r="E473" s="56" t="str">
        <f t="shared" si="79"/>
        <v/>
      </c>
      <c r="F473" s="56"/>
      <c r="G473" s="62" t="s">
        <v>36</v>
      </c>
      <c r="H473" s="56" t="str">
        <f t="shared" si="71"/>
        <v/>
      </c>
      <c r="I473" s="56" t="str">
        <f t="shared" si="72"/>
        <v/>
      </c>
      <c r="J473" s="56"/>
      <c r="K473" s="62" t="s">
        <v>36</v>
      </c>
      <c r="L473" s="56" t="str">
        <f t="shared" si="75"/>
        <v>05.19.07.</v>
      </c>
      <c r="M473" s="56" t="str">
        <f t="shared" si="76"/>
        <v>05.19.07.01.</v>
      </c>
      <c r="N473" s="56" t="s">
        <v>1987</v>
      </c>
      <c r="O473" s="56" t="s">
        <v>1991</v>
      </c>
      <c r="P473" s="62" t="s">
        <v>36</v>
      </c>
      <c r="Q473" s="56" t="str">
        <f t="shared" si="73"/>
        <v>05.17.12.01.</v>
      </c>
      <c r="R473" s="56" t="str">
        <f t="shared" si="74"/>
        <v>05.17.12.01.01.01.</v>
      </c>
      <c r="S473" s="56" t="s">
        <v>1495</v>
      </c>
      <c r="T473" s="64">
        <v>1.5</v>
      </c>
    </row>
    <row r="474" spans="1:20" x14ac:dyDescent="0.2">
      <c r="A474" s="56" t="str">
        <f t="shared" si="77"/>
        <v/>
      </c>
      <c r="B474" s="56"/>
      <c r="D474" s="56" t="str">
        <f t="shared" si="78"/>
        <v/>
      </c>
      <c r="E474" s="56" t="str">
        <f t="shared" si="79"/>
        <v/>
      </c>
      <c r="F474" s="56"/>
      <c r="G474" s="62" t="s">
        <v>36</v>
      </c>
      <c r="H474" s="56" t="str">
        <f t="shared" si="71"/>
        <v/>
      </c>
      <c r="I474" s="56" t="str">
        <f t="shared" si="72"/>
        <v/>
      </c>
      <c r="J474" s="56"/>
      <c r="K474" s="62" t="s">
        <v>36</v>
      </c>
      <c r="L474" s="56" t="str">
        <f t="shared" si="75"/>
        <v>05.19.08.</v>
      </c>
      <c r="M474" s="56" t="str">
        <f t="shared" si="76"/>
        <v>05.19.08.01.</v>
      </c>
      <c r="N474" s="56" t="s">
        <v>1988</v>
      </c>
      <c r="O474" s="56" t="s">
        <v>1992</v>
      </c>
      <c r="P474" s="62" t="s">
        <v>36</v>
      </c>
      <c r="Q474" s="56" t="str">
        <f t="shared" si="73"/>
        <v>05.17.13.01.</v>
      </c>
      <c r="R474" s="56" t="str">
        <f t="shared" si="74"/>
        <v>05.17.13.01.01.01.</v>
      </c>
      <c r="S474" s="56" t="s">
        <v>2191</v>
      </c>
      <c r="T474" s="64">
        <v>16</v>
      </c>
    </row>
    <row r="475" spans="1:20" x14ac:dyDescent="0.2">
      <c r="A475" s="56" t="str">
        <f t="shared" si="77"/>
        <v/>
      </c>
      <c r="B475" s="56"/>
      <c r="D475" s="56" t="str">
        <f t="shared" si="78"/>
        <v/>
      </c>
      <c r="E475" s="56" t="str">
        <f t="shared" si="79"/>
        <v/>
      </c>
      <c r="F475" s="56"/>
      <c r="G475" s="62" t="s">
        <v>36</v>
      </c>
      <c r="H475" s="56" t="str">
        <f t="shared" si="71"/>
        <v/>
      </c>
      <c r="I475" s="56" t="str">
        <f t="shared" si="72"/>
        <v/>
      </c>
      <c r="J475" s="56"/>
      <c r="K475" s="62" t="s">
        <v>36</v>
      </c>
      <c r="L475" s="56" t="str">
        <f t="shared" si="75"/>
        <v>05.19.09.</v>
      </c>
      <c r="M475" s="56" t="str">
        <f t="shared" si="76"/>
        <v>05.19.09.01.</v>
      </c>
      <c r="N475" s="56" t="s">
        <v>1317</v>
      </c>
      <c r="O475" s="56" t="s">
        <v>1993</v>
      </c>
      <c r="P475" s="62" t="s">
        <v>36</v>
      </c>
      <c r="Q475" s="56" t="str">
        <f t="shared" si="73"/>
        <v>05.17.14.01.</v>
      </c>
      <c r="R475" s="56" t="str">
        <f t="shared" si="74"/>
        <v>05.17.14.01.01.01.</v>
      </c>
      <c r="S475" s="56" t="s">
        <v>2192</v>
      </c>
      <c r="T475" s="64">
        <v>32</v>
      </c>
    </row>
    <row r="476" spans="1:20" x14ac:dyDescent="0.2">
      <c r="A476" s="56" t="str">
        <f t="shared" si="77"/>
        <v/>
      </c>
      <c r="B476" s="56"/>
      <c r="D476" s="56" t="str">
        <f t="shared" si="78"/>
        <v/>
      </c>
      <c r="E476" s="56" t="str">
        <f t="shared" si="79"/>
        <v/>
      </c>
      <c r="F476" s="56"/>
      <c r="G476" s="62" t="s">
        <v>36</v>
      </c>
      <c r="H476" s="56" t="str">
        <f t="shared" si="71"/>
        <v/>
      </c>
      <c r="I476" s="56" t="str">
        <f t="shared" si="72"/>
        <v/>
      </c>
      <c r="J476" s="56"/>
      <c r="K476" s="62" t="s">
        <v>36</v>
      </c>
      <c r="L476" s="56" t="str">
        <f t="shared" si="75"/>
        <v>05.19.10.</v>
      </c>
      <c r="M476" s="56" t="str">
        <f t="shared" si="76"/>
        <v>05.19.10.01.</v>
      </c>
      <c r="N476" s="56" t="s">
        <v>1965</v>
      </c>
      <c r="O476" s="56" t="s">
        <v>1967</v>
      </c>
      <c r="P476" s="62" t="s">
        <v>36</v>
      </c>
      <c r="Q476" s="56" t="str">
        <f t="shared" si="73"/>
        <v>05.17.15.01.</v>
      </c>
      <c r="R476" s="56" t="str">
        <f t="shared" si="74"/>
        <v>05.17.15.01.01.01.</v>
      </c>
      <c r="S476" s="56" t="s">
        <v>2193</v>
      </c>
      <c r="T476" s="64">
        <v>20</v>
      </c>
    </row>
    <row r="477" spans="1:20" x14ac:dyDescent="0.2">
      <c r="A477" s="56" t="str">
        <f t="shared" si="77"/>
        <v/>
      </c>
      <c r="B477" s="56"/>
      <c r="D477" s="56" t="str">
        <f t="shared" si="78"/>
        <v/>
      </c>
      <c r="E477" s="56" t="str">
        <f t="shared" si="79"/>
        <v/>
      </c>
      <c r="F477" s="56"/>
      <c r="G477" s="62" t="s">
        <v>36</v>
      </c>
      <c r="H477" s="56" t="str">
        <f t="shared" si="71"/>
        <v/>
      </c>
      <c r="I477" s="56" t="str">
        <f t="shared" si="72"/>
        <v/>
      </c>
      <c r="J477" s="56"/>
      <c r="K477" s="62" t="s">
        <v>36</v>
      </c>
      <c r="L477" s="56" t="str">
        <f t="shared" si="75"/>
        <v>05.19.11.</v>
      </c>
      <c r="M477" s="56" t="str">
        <f t="shared" si="76"/>
        <v>05.19.11.01.</v>
      </c>
      <c r="N477" s="56" t="s">
        <v>1966</v>
      </c>
      <c r="O477" s="56" t="s">
        <v>1968</v>
      </c>
      <c r="P477" s="62" t="s">
        <v>36</v>
      </c>
      <c r="Q477" s="56" t="str">
        <f t="shared" si="73"/>
        <v>05.17.16.01.</v>
      </c>
      <c r="R477" s="56" t="str">
        <f t="shared" si="74"/>
        <v>05.17.16.01.01.01.</v>
      </c>
      <c r="S477" s="56" t="s">
        <v>2354</v>
      </c>
      <c r="T477" s="64">
        <v>38</v>
      </c>
    </row>
    <row r="478" spans="1:20" x14ac:dyDescent="0.2">
      <c r="A478" s="56" t="str">
        <f t="shared" si="77"/>
        <v/>
      </c>
      <c r="B478" s="56"/>
      <c r="D478" s="56" t="str">
        <f t="shared" si="78"/>
        <v/>
      </c>
      <c r="E478" s="56" t="str">
        <f t="shared" si="79"/>
        <v/>
      </c>
      <c r="F478" s="56"/>
      <c r="G478" s="62" t="s">
        <v>36</v>
      </c>
      <c r="H478" s="56" t="str">
        <f t="shared" si="71"/>
        <v/>
      </c>
      <c r="I478" s="56" t="str">
        <f t="shared" si="72"/>
        <v/>
      </c>
      <c r="J478" s="56"/>
      <c r="K478" s="62" t="s">
        <v>36</v>
      </c>
      <c r="L478" s="56" t="str">
        <f t="shared" si="75"/>
        <v>05.19.12.</v>
      </c>
      <c r="M478" s="56" t="str">
        <f t="shared" si="76"/>
        <v>05.19.12.01.</v>
      </c>
      <c r="N478" s="56" t="s">
        <v>2308</v>
      </c>
      <c r="O478" s="56" t="s">
        <v>2307</v>
      </c>
      <c r="P478" s="62" t="s">
        <v>36</v>
      </c>
      <c r="Q478" s="56" t="str">
        <f t="shared" si="73"/>
        <v>05.17.17.01.</v>
      </c>
      <c r="R478" s="56" t="str">
        <f t="shared" si="74"/>
        <v>05.17.17.01.01.01.</v>
      </c>
      <c r="S478" s="56" t="s">
        <v>2355</v>
      </c>
      <c r="T478" s="64">
        <v>34</v>
      </c>
    </row>
    <row r="479" spans="1:20" x14ac:dyDescent="0.2">
      <c r="A479" s="56" t="str">
        <f t="shared" si="77"/>
        <v/>
      </c>
      <c r="B479" s="56"/>
      <c r="D479" s="56" t="str">
        <f t="shared" si="78"/>
        <v/>
      </c>
      <c r="E479" s="56" t="str">
        <f t="shared" si="79"/>
        <v/>
      </c>
      <c r="F479" s="56"/>
      <c r="G479" s="62" t="s">
        <v>36</v>
      </c>
      <c r="H479" s="56" t="str">
        <f t="shared" si="71"/>
        <v/>
      </c>
      <c r="I479" s="56" t="str">
        <f t="shared" si="72"/>
        <v/>
      </c>
      <c r="J479" s="56"/>
      <c r="K479" s="62" t="s">
        <v>36</v>
      </c>
      <c r="L479" s="56" t="str">
        <f t="shared" si="75"/>
        <v>05.20.01.</v>
      </c>
      <c r="M479" s="56" t="str">
        <f t="shared" si="76"/>
        <v>05.20.01.01.</v>
      </c>
      <c r="N479" s="56" t="s">
        <v>2257</v>
      </c>
      <c r="O479" s="56" t="s">
        <v>2256</v>
      </c>
      <c r="P479" s="62" t="s">
        <v>36</v>
      </c>
      <c r="Q479" s="56" t="str">
        <f t="shared" si="73"/>
        <v>05.17.18.01.</v>
      </c>
      <c r="R479" s="56" t="str">
        <f t="shared" si="74"/>
        <v>05.17.18.01.01.01.</v>
      </c>
      <c r="S479" s="56" t="s">
        <v>2356</v>
      </c>
      <c r="T479" s="64">
        <v>18</v>
      </c>
    </row>
    <row r="480" spans="1:20" x14ac:dyDescent="0.2">
      <c r="A480" s="56" t="str">
        <f t="shared" si="77"/>
        <v/>
      </c>
      <c r="B480" s="56"/>
      <c r="D480" s="56" t="str">
        <f t="shared" si="78"/>
        <v/>
      </c>
      <c r="E480" s="56" t="str">
        <f t="shared" si="79"/>
        <v/>
      </c>
      <c r="F480" s="56"/>
      <c r="G480" s="62" t="s">
        <v>36</v>
      </c>
      <c r="H480" s="56" t="str">
        <f t="shared" si="71"/>
        <v/>
      </c>
      <c r="I480" s="56" t="str">
        <f t="shared" si="72"/>
        <v/>
      </c>
      <c r="J480" s="56"/>
      <c r="K480" s="62" t="s">
        <v>36</v>
      </c>
      <c r="L480" s="56" t="str">
        <f t="shared" si="75"/>
        <v>05.20.02.</v>
      </c>
      <c r="M480" s="56" t="str">
        <f t="shared" si="76"/>
        <v>05.20.02.01.</v>
      </c>
      <c r="N480" s="56" t="s">
        <v>2259</v>
      </c>
      <c r="O480" s="56" t="s">
        <v>2258</v>
      </c>
      <c r="P480" s="62" t="s">
        <v>36</v>
      </c>
      <c r="Q480" s="56" t="str">
        <f t="shared" ref="Q480:Q499" si="80">IF(NOT(ISBLANK($S480)),LEFT($S480,12),"")</f>
        <v>05.18.01.01.</v>
      </c>
      <c r="R480" s="56" t="str">
        <f t="shared" ref="R480:R499" si="81">IF(NOT(ISBLANK($S480)),LEFT($S480,18),"")</f>
        <v>05.18.01.01.01.01.</v>
      </c>
      <c r="S480" s="56" t="s">
        <v>1104</v>
      </c>
      <c r="T480" s="64">
        <v>16</v>
      </c>
    </row>
    <row r="481" spans="1:20" x14ac:dyDescent="0.2">
      <c r="A481" s="56" t="str">
        <f t="shared" si="77"/>
        <v/>
      </c>
      <c r="B481" s="56"/>
      <c r="D481" s="56" t="str">
        <f t="shared" si="78"/>
        <v/>
      </c>
      <c r="E481" s="56" t="str">
        <f t="shared" si="79"/>
        <v/>
      </c>
      <c r="F481" s="56"/>
      <c r="G481" s="62" t="s">
        <v>36</v>
      </c>
      <c r="H481" s="56" t="str">
        <f t="shared" si="71"/>
        <v/>
      </c>
      <c r="I481" s="56" t="str">
        <f t="shared" si="72"/>
        <v/>
      </c>
      <c r="J481" s="56"/>
      <c r="K481" s="62" t="s">
        <v>36</v>
      </c>
      <c r="L481" s="56" t="str">
        <f t="shared" si="75"/>
        <v>05.20.03.</v>
      </c>
      <c r="M481" s="56" t="str">
        <f t="shared" si="76"/>
        <v>05.20.03.01.</v>
      </c>
      <c r="N481" s="56" t="s">
        <v>2268</v>
      </c>
      <c r="O481" s="56" t="s">
        <v>2274</v>
      </c>
      <c r="P481" s="62" t="s">
        <v>36</v>
      </c>
      <c r="Q481" s="56" t="str">
        <f t="shared" si="80"/>
        <v>05.18.02.01.</v>
      </c>
      <c r="R481" s="56" t="str">
        <f t="shared" si="81"/>
        <v>05.18.02.01.01.01.</v>
      </c>
      <c r="S481" s="56" t="s">
        <v>1105</v>
      </c>
      <c r="T481" s="64">
        <v>5</v>
      </c>
    </row>
    <row r="482" spans="1:20" x14ac:dyDescent="0.2">
      <c r="A482" s="56" t="str">
        <f t="shared" si="77"/>
        <v/>
      </c>
      <c r="B482" s="56"/>
      <c r="D482" s="56" t="str">
        <f t="shared" si="78"/>
        <v/>
      </c>
      <c r="E482" s="56" t="str">
        <f t="shared" si="79"/>
        <v/>
      </c>
      <c r="F482" s="56"/>
      <c r="G482" s="62" t="s">
        <v>36</v>
      </c>
      <c r="H482" s="56" t="str">
        <f t="shared" si="71"/>
        <v/>
      </c>
      <c r="I482" s="56" t="str">
        <f t="shared" si="72"/>
        <v/>
      </c>
      <c r="J482" s="56"/>
      <c r="K482" s="62" t="s">
        <v>36</v>
      </c>
      <c r="L482" s="56" t="str">
        <f t="shared" si="75"/>
        <v>05.20.04.</v>
      </c>
      <c r="M482" s="56" t="str">
        <f t="shared" si="76"/>
        <v>05.20.04.01.</v>
      </c>
      <c r="N482" s="56" t="s">
        <v>2269</v>
      </c>
      <c r="O482" s="56" t="s">
        <v>2275</v>
      </c>
      <c r="P482" s="62" t="s">
        <v>36</v>
      </c>
      <c r="Q482" s="56" t="str">
        <f t="shared" si="80"/>
        <v>05.18.03.01.</v>
      </c>
      <c r="R482" s="56" t="str">
        <f t="shared" si="81"/>
        <v>05.18.03.01.01.01.</v>
      </c>
      <c r="S482" s="56" t="s">
        <v>1106</v>
      </c>
      <c r="T482" s="64">
        <v>10</v>
      </c>
    </row>
    <row r="483" spans="1:20" x14ac:dyDescent="0.2">
      <c r="A483" s="56" t="str">
        <f t="shared" si="77"/>
        <v/>
      </c>
      <c r="B483" s="56"/>
      <c r="D483" s="56" t="str">
        <f t="shared" si="78"/>
        <v/>
      </c>
      <c r="E483" s="56" t="str">
        <f t="shared" si="79"/>
        <v/>
      </c>
      <c r="F483" s="56"/>
      <c r="G483" s="62" t="s">
        <v>36</v>
      </c>
      <c r="H483" s="56" t="str">
        <f t="shared" si="71"/>
        <v/>
      </c>
      <c r="I483" s="56" t="str">
        <f t="shared" si="72"/>
        <v/>
      </c>
      <c r="J483" s="56"/>
      <c r="K483" s="62" t="s">
        <v>36</v>
      </c>
      <c r="L483" s="56" t="str">
        <f t="shared" si="75"/>
        <v>05.20.05.</v>
      </c>
      <c r="M483" s="56" t="str">
        <f t="shared" si="76"/>
        <v>05.20.05.01.</v>
      </c>
      <c r="N483" s="56" t="s">
        <v>2270</v>
      </c>
      <c r="O483" s="56" t="s">
        <v>2276</v>
      </c>
      <c r="P483" s="62" t="s">
        <v>36</v>
      </c>
      <c r="Q483" s="56" t="str">
        <f t="shared" si="80"/>
        <v>05.18.04.01.</v>
      </c>
      <c r="R483" s="56" t="str">
        <f t="shared" si="81"/>
        <v>05.18.04.01.01.01.</v>
      </c>
      <c r="S483" s="56" t="s">
        <v>1107</v>
      </c>
      <c r="T483" s="64">
        <v>15</v>
      </c>
    </row>
    <row r="484" spans="1:20" x14ac:dyDescent="0.2">
      <c r="A484" s="56" t="str">
        <f t="shared" si="77"/>
        <v/>
      </c>
      <c r="B484" s="56"/>
      <c r="D484" s="56" t="str">
        <f t="shared" si="78"/>
        <v/>
      </c>
      <c r="E484" s="56" t="str">
        <f t="shared" si="79"/>
        <v/>
      </c>
      <c r="F484" s="56"/>
      <c r="G484" s="62" t="s">
        <v>36</v>
      </c>
      <c r="H484" s="56" t="str">
        <f t="shared" si="71"/>
        <v/>
      </c>
      <c r="I484" s="56" t="str">
        <f t="shared" si="72"/>
        <v/>
      </c>
      <c r="J484" s="56"/>
      <c r="K484" s="62" t="s">
        <v>36</v>
      </c>
      <c r="L484" s="56" t="str">
        <f t="shared" si="75"/>
        <v>05.20.06.</v>
      </c>
      <c r="M484" s="56" t="str">
        <f t="shared" si="76"/>
        <v>05.20.06.01.</v>
      </c>
      <c r="N484" s="56" t="s">
        <v>2271</v>
      </c>
      <c r="O484" s="56" t="s">
        <v>2277</v>
      </c>
      <c r="P484" s="62" t="s">
        <v>36</v>
      </c>
      <c r="Q484" s="56" t="str">
        <f t="shared" si="80"/>
        <v>05.18.05.01.</v>
      </c>
      <c r="R484" s="56" t="str">
        <f t="shared" si="81"/>
        <v>05.18.05.01.01.01.</v>
      </c>
      <c r="S484" s="56" t="s">
        <v>1108</v>
      </c>
      <c r="T484" s="64">
        <v>15</v>
      </c>
    </row>
    <row r="485" spans="1:20" x14ac:dyDescent="0.2">
      <c r="A485" s="56" t="str">
        <f t="shared" si="77"/>
        <v/>
      </c>
      <c r="B485" s="56"/>
      <c r="D485" s="56" t="str">
        <f t="shared" si="78"/>
        <v/>
      </c>
      <c r="E485" s="56" t="str">
        <f t="shared" si="79"/>
        <v/>
      </c>
      <c r="F485" s="56"/>
      <c r="G485" s="62" t="s">
        <v>36</v>
      </c>
      <c r="H485" s="56" t="str">
        <f t="shared" si="71"/>
        <v/>
      </c>
      <c r="I485" s="56" t="str">
        <f t="shared" si="72"/>
        <v/>
      </c>
      <c r="J485" s="56"/>
      <c r="K485" s="62" t="s">
        <v>36</v>
      </c>
      <c r="L485" s="56" t="str">
        <f t="shared" si="75"/>
        <v>05.20.07.</v>
      </c>
      <c r="M485" s="56" t="str">
        <f t="shared" si="76"/>
        <v>05.20.07.01.</v>
      </c>
      <c r="N485" s="56" t="s">
        <v>2272</v>
      </c>
      <c r="O485" s="56" t="s">
        <v>2278</v>
      </c>
      <c r="P485" s="62" t="s">
        <v>36</v>
      </c>
      <c r="Q485" s="56" t="str">
        <f t="shared" si="80"/>
        <v>05.18.06.01.</v>
      </c>
      <c r="R485" s="56" t="str">
        <f t="shared" si="81"/>
        <v>05.18.06.01.01.01.</v>
      </c>
      <c r="S485" s="56" t="s">
        <v>2097</v>
      </c>
      <c r="T485" s="64">
        <v>6</v>
      </c>
    </row>
    <row r="486" spans="1:20" x14ac:dyDescent="0.2">
      <c r="A486" s="56" t="str">
        <f t="shared" si="77"/>
        <v/>
      </c>
      <c r="B486" s="56"/>
      <c r="D486" s="56" t="str">
        <f t="shared" si="78"/>
        <v/>
      </c>
      <c r="E486" s="56" t="str">
        <f t="shared" si="79"/>
        <v/>
      </c>
      <c r="F486" s="56"/>
      <c r="G486" s="62" t="s">
        <v>36</v>
      </c>
      <c r="H486" s="56" t="str">
        <f t="shared" si="71"/>
        <v/>
      </c>
      <c r="I486" s="56" t="str">
        <f t="shared" si="72"/>
        <v/>
      </c>
      <c r="J486" s="56"/>
      <c r="K486" s="62" t="s">
        <v>36</v>
      </c>
      <c r="L486" s="56" t="str">
        <f t="shared" si="75"/>
        <v>05.20.08.</v>
      </c>
      <c r="M486" s="56" t="str">
        <f t="shared" si="76"/>
        <v>05.20.08.01.</v>
      </c>
      <c r="N486" s="56" t="s">
        <v>2273</v>
      </c>
      <c r="O486" s="56" t="s">
        <v>2279</v>
      </c>
      <c r="P486" s="62" t="s">
        <v>36</v>
      </c>
      <c r="Q486" s="56" t="str">
        <f t="shared" si="80"/>
        <v>05.18.07.01.</v>
      </c>
      <c r="R486" s="56" t="str">
        <f t="shared" si="81"/>
        <v>05.18.07.01.01.01.</v>
      </c>
      <c r="S486" s="56" t="s">
        <v>1109</v>
      </c>
      <c r="T486" s="64">
        <v>6</v>
      </c>
    </row>
    <row r="487" spans="1:20" x14ac:dyDescent="0.2">
      <c r="A487" s="56" t="str">
        <f t="shared" si="77"/>
        <v/>
      </c>
      <c r="B487" s="56"/>
      <c r="D487" s="56" t="str">
        <f t="shared" si="78"/>
        <v/>
      </c>
      <c r="E487" s="56" t="str">
        <f t="shared" si="79"/>
        <v/>
      </c>
      <c r="F487" s="56"/>
      <c r="G487" s="62" t="s">
        <v>36</v>
      </c>
      <c r="H487" s="56" t="str">
        <f t="shared" si="71"/>
        <v/>
      </c>
      <c r="I487" s="56" t="str">
        <f t="shared" si="72"/>
        <v/>
      </c>
      <c r="J487" s="56"/>
      <c r="K487" s="62" t="s">
        <v>36</v>
      </c>
      <c r="L487" s="56" t="str">
        <f t="shared" si="75"/>
        <v>05.21.01.</v>
      </c>
      <c r="M487" s="56" t="str">
        <f t="shared" si="76"/>
        <v>05.21.01.01.</v>
      </c>
      <c r="N487" s="56" t="s">
        <v>1369</v>
      </c>
      <c r="O487" s="56" t="s">
        <v>1378</v>
      </c>
      <c r="P487" s="62" t="s">
        <v>36</v>
      </c>
      <c r="Q487" s="56" t="str">
        <f t="shared" si="80"/>
        <v>05.18.08.01.</v>
      </c>
      <c r="R487" s="56" t="str">
        <f t="shared" si="81"/>
        <v>05.18.08.01.01.01.</v>
      </c>
      <c r="S487" s="56" t="s">
        <v>2098</v>
      </c>
      <c r="T487" s="64">
        <v>12</v>
      </c>
    </row>
    <row r="488" spans="1:20" x14ac:dyDescent="0.2">
      <c r="A488" s="56" t="str">
        <f t="shared" si="77"/>
        <v/>
      </c>
      <c r="B488" s="56"/>
      <c r="D488" s="56" t="str">
        <f t="shared" si="78"/>
        <v/>
      </c>
      <c r="E488" s="56" t="str">
        <f t="shared" si="79"/>
        <v/>
      </c>
      <c r="F488" s="56"/>
      <c r="G488" s="62" t="s">
        <v>36</v>
      </c>
      <c r="H488" s="56" t="str">
        <f t="shared" si="71"/>
        <v/>
      </c>
      <c r="I488" s="56" t="str">
        <f t="shared" si="72"/>
        <v/>
      </c>
      <c r="J488" s="56"/>
      <c r="K488" s="62" t="s">
        <v>36</v>
      </c>
      <c r="L488" s="56" t="str">
        <f t="shared" si="75"/>
        <v>05.21.02.</v>
      </c>
      <c r="M488" s="56" t="str">
        <f t="shared" si="76"/>
        <v>05.21.02.01.</v>
      </c>
      <c r="N488" s="56" t="s">
        <v>1370</v>
      </c>
      <c r="O488" s="56" t="s">
        <v>1379</v>
      </c>
      <c r="P488" s="62" t="s">
        <v>36</v>
      </c>
      <c r="Q488" s="56" t="str">
        <f t="shared" si="80"/>
        <v>05.18.09.01.</v>
      </c>
      <c r="R488" s="56" t="str">
        <f t="shared" si="81"/>
        <v>05.18.09.01.01.01.</v>
      </c>
      <c r="S488" s="56" t="s">
        <v>2101</v>
      </c>
      <c r="T488" s="64">
        <v>5</v>
      </c>
    </row>
    <row r="489" spans="1:20" x14ac:dyDescent="0.2">
      <c r="A489" s="56" t="str">
        <f t="shared" si="77"/>
        <v/>
      </c>
      <c r="B489" s="56"/>
      <c r="D489" s="56" t="str">
        <f t="shared" si="78"/>
        <v/>
      </c>
      <c r="E489" s="56" t="str">
        <f t="shared" si="79"/>
        <v/>
      </c>
      <c r="F489" s="56"/>
      <c r="G489" s="62" t="s">
        <v>36</v>
      </c>
      <c r="H489" s="56" t="str">
        <f t="shared" ref="H489:H552" si="82">IF(NOT(ISBLANK($J489)),LEFT($J489,6),"")</f>
        <v/>
      </c>
      <c r="I489" s="56" t="str">
        <f t="shared" ref="I489:I552" si="83">IF(NOT(ISBLANK($J489)),LEFT($J489,9),"")</f>
        <v/>
      </c>
      <c r="J489" s="56"/>
      <c r="K489" s="62" t="s">
        <v>36</v>
      </c>
      <c r="L489" s="56" t="str">
        <f t="shared" si="75"/>
        <v>05.21.03.</v>
      </c>
      <c r="M489" s="56" t="str">
        <f t="shared" si="76"/>
        <v>05.21.03.01.</v>
      </c>
      <c r="N489" s="56" t="s">
        <v>1371</v>
      </c>
      <c r="O489" s="56" t="s">
        <v>1380</v>
      </c>
      <c r="P489" s="62" t="s">
        <v>36</v>
      </c>
      <c r="Q489" s="56" t="str">
        <f t="shared" si="80"/>
        <v>05.18.10.01.</v>
      </c>
      <c r="R489" s="56" t="str">
        <f t="shared" si="81"/>
        <v>05.18.10.01.01.01.</v>
      </c>
      <c r="S489" s="56" t="s">
        <v>1292</v>
      </c>
      <c r="T489" s="64">
        <v>10</v>
      </c>
    </row>
    <row r="490" spans="1:20" x14ac:dyDescent="0.2">
      <c r="A490" s="56" t="str">
        <f t="shared" si="77"/>
        <v/>
      </c>
      <c r="B490" s="56"/>
      <c r="D490" s="56" t="str">
        <f t="shared" si="78"/>
        <v/>
      </c>
      <c r="E490" s="56" t="str">
        <f t="shared" si="79"/>
        <v/>
      </c>
      <c r="F490" s="56"/>
      <c r="G490" s="62" t="s">
        <v>36</v>
      </c>
      <c r="H490" s="56" t="str">
        <f t="shared" si="82"/>
        <v/>
      </c>
      <c r="I490" s="56" t="str">
        <f t="shared" si="83"/>
        <v/>
      </c>
      <c r="J490" s="56"/>
      <c r="K490" s="62" t="s">
        <v>36</v>
      </c>
      <c r="L490" s="56" t="str">
        <f t="shared" si="75"/>
        <v>05.21.04.</v>
      </c>
      <c r="M490" s="56" t="str">
        <f t="shared" si="76"/>
        <v>05.21.04.01.</v>
      </c>
      <c r="N490" s="56" t="s">
        <v>1372</v>
      </c>
      <c r="O490" s="56" t="s">
        <v>1381</v>
      </c>
      <c r="P490" s="62" t="s">
        <v>36</v>
      </c>
      <c r="Q490" s="56" t="str">
        <f t="shared" si="80"/>
        <v>05.18.11.01.</v>
      </c>
      <c r="R490" s="56" t="str">
        <f t="shared" si="81"/>
        <v>05.18.11.01.01.01.</v>
      </c>
      <c r="S490" s="56" t="s">
        <v>1293</v>
      </c>
      <c r="T490" s="64">
        <v>10</v>
      </c>
    </row>
    <row r="491" spans="1:20" x14ac:dyDescent="0.2">
      <c r="A491" s="56" t="str">
        <f t="shared" si="77"/>
        <v/>
      </c>
      <c r="B491" s="56"/>
      <c r="D491" s="56" t="str">
        <f t="shared" si="78"/>
        <v/>
      </c>
      <c r="E491" s="56" t="str">
        <f t="shared" si="79"/>
        <v/>
      </c>
      <c r="F491" s="56"/>
      <c r="G491" s="62" t="s">
        <v>36</v>
      </c>
      <c r="H491" s="56" t="str">
        <f t="shared" si="82"/>
        <v/>
      </c>
      <c r="I491" s="56" t="str">
        <f t="shared" si="83"/>
        <v/>
      </c>
      <c r="J491" s="56"/>
      <c r="K491" s="62" t="s">
        <v>36</v>
      </c>
      <c r="L491" s="56" t="str">
        <f t="shared" si="75"/>
        <v>05.21.05.</v>
      </c>
      <c r="M491" s="56" t="str">
        <f t="shared" si="76"/>
        <v>05.21.05.01.</v>
      </c>
      <c r="N491" s="56" t="s">
        <v>1373</v>
      </c>
      <c r="O491" s="56" t="s">
        <v>1382</v>
      </c>
      <c r="P491" s="62" t="s">
        <v>36</v>
      </c>
      <c r="Q491" s="56" t="str">
        <f t="shared" si="80"/>
        <v>05.18.12.01.</v>
      </c>
      <c r="R491" s="56" t="str">
        <f t="shared" si="81"/>
        <v>05.18.12.01.01.01.</v>
      </c>
      <c r="S491" s="56" t="s">
        <v>2102</v>
      </c>
      <c r="T491" s="64">
        <v>20</v>
      </c>
    </row>
    <row r="492" spans="1:20" x14ac:dyDescent="0.2">
      <c r="A492" s="56" t="str">
        <f t="shared" si="77"/>
        <v/>
      </c>
      <c r="B492" s="56"/>
      <c r="D492" s="56" t="str">
        <f t="shared" si="78"/>
        <v/>
      </c>
      <c r="E492" s="56" t="str">
        <f t="shared" si="79"/>
        <v/>
      </c>
      <c r="F492" s="56"/>
      <c r="G492" s="62" t="s">
        <v>36</v>
      </c>
      <c r="H492" s="56" t="str">
        <f t="shared" si="82"/>
        <v/>
      </c>
      <c r="I492" s="56" t="str">
        <f t="shared" si="83"/>
        <v/>
      </c>
      <c r="J492" s="56"/>
      <c r="K492" s="62" t="s">
        <v>36</v>
      </c>
      <c r="L492" s="56" t="str">
        <f t="shared" si="75"/>
        <v>05.21.06.</v>
      </c>
      <c r="M492" s="56" t="str">
        <f t="shared" si="76"/>
        <v>05.21.06.01.</v>
      </c>
      <c r="N492" s="56" t="s">
        <v>1374</v>
      </c>
      <c r="O492" s="56" t="s">
        <v>1383</v>
      </c>
      <c r="P492" s="62" t="s">
        <v>36</v>
      </c>
      <c r="Q492" s="56" t="str">
        <f t="shared" si="80"/>
        <v>05.18.13.01.</v>
      </c>
      <c r="R492" s="56" t="str">
        <f t="shared" si="81"/>
        <v>05.18.13.01.01.01.</v>
      </c>
      <c r="S492" s="56" t="s">
        <v>1294</v>
      </c>
      <c r="T492" s="64">
        <v>5</v>
      </c>
    </row>
    <row r="493" spans="1:20" x14ac:dyDescent="0.2">
      <c r="A493" s="56" t="str">
        <f t="shared" si="77"/>
        <v/>
      </c>
      <c r="B493" s="56"/>
      <c r="D493" s="56" t="str">
        <f t="shared" si="78"/>
        <v/>
      </c>
      <c r="E493" s="56" t="str">
        <f t="shared" si="79"/>
        <v/>
      </c>
      <c r="F493" s="56"/>
      <c r="G493" s="62" t="s">
        <v>36</v>
      </c>
      <c r="H493" s="56" t="str">
        <f t="shared" si="82"/>
        <v/>
      </c>
      <c r="I493" s="56" t="str">
        <f t="shared" si="83"/>
        <v/>
      </c>
      <c r="J493" s="56"/>
      <c r="K493" s="62" t="s">
        <v>36</v>
      </c>
      <c r="L493" s="56" t="str">
        <f t="shared" si="75"/>
        <v>05.21.07.</v>
      </c>
      <c r="M493" s="56" t="str">
        <f t="shared" si="76"/>
        <v>05.21.07.01.</v>
      </c>
      <c r="N493" s="56" t="s">
        <v>1375</v>
      </c>
      <c r="O493" s="56" t="s">
        <v>1384</v>
      </c>
      <c r="P493" s="62" t="s">
        <v>36</v>
      </c>
      <c r="Q493" s="56" t="str">
        <f t="shared" si="80"/>
        <v>05.18.14.01.</v>
      </c>
      <c r="R493" s="56" t="str">
        <f t="shared" si="81"/>
        <v>05.18.14.01.01.01.</v>
      </c>
      <c r="S493" s="56" t="s">
        <v>1295</v>
      </c>
      <c r="T493" s="64">
        <v>12</v>
      </c>
    </row>
    <row r="494" spans="1:20" x14ac:dyDescent="0.2">
      <c r="A494" s="56" t="str">
        <f t="shared" si="77"/>
        <v/>
      </c>
      <c r="B494" s="56"/>
      <c r="D494" s="56" t="str">
        <f t="shared" si="78"/>
        <v/>
      </c>
      <c r="E494" s="56" t="str">
        <f t="shared" si="79"/>
        <v/>
      </c>
      <c r="F494" s="56"/>
      <c r="G494" s="62" t="s">
        <v>36</v>
      </c>
      <c r="H494" s="56" t="str">
        <f t="shared" si="82"/>
        <v/>
      </c>
      <c r="I494" s="56" t="str">
        <f t="shared" si="83"/>
        <v/>
      </c>
      <c r="J494" s="56"/>
      <c r="K494" s="62" t="s">
        <v>36</v>
      </c>
      <c r="L494" s="56" t="str">
        <f t="shared" si="75"/>
        <v>05.21.08.</v>
      </c>
      <c r="M494" s="56" t="str">
        <f t="shared" si="76"/>
        <v>05.21.08.01.</v>
      </c>
      <c r="N494" s="56" t="s">
        <v>1376</v>
      </c>
      <c r="O494" s="56" t="s">
        <v>1385</v>
      </c>
      <c r="P494" s="62" t="s">
        <v>36</v>
      </c>
      <c r="Q494" s="56" t="str">
        <f t="shared" si="80"/>
        <v>05.18.15.01.</v>
      </c>
      <c r="R494" s="56" t="str">
        <f t="shared" si="81"/>
        <v>05.18.15.01.01.01.</v>
      </c>
      <c r="S494" s="56" t="s">
        <v>1296</v>
      </c>
      <c r="T494" s="64">
        <v>4</v>
      </c>
    </row>
    <row r="495" spans="1:20" x14ac:dyDescent="0.2">
      <c r="A495" s="56" t="str">
        <f t="shared" si="77"/>
        <v/>
      </c>
      <c r="B495" s="56"/>
      <c r="D495" s="56" t="str">
        <f t="shared" si="78"/>
        <v/>
      </c>
      <c r="E495" s="56" t="str">
        <f t="shared" si="79"/>
        <v/>
      </c>
      <c r="F495" s="56"/>
      <c r="G495" s="62" t="s">
        <v>36</v>
      </c>
      <c r="H495" s="56" t="str">
        <f t="shared" si="82"/>
        <v/>
      </c>
      <c r="I495" s="56" t="str">
        <f t="shared" si="83"/>
        <v/>
      </c>
      <c r="J495" s="56"/>
      <c r="K495" s="62" t="s">
        <v>36</v>
      </c>
      <c r="L495" s="56" t="str">
        <f t="shared" si="75"/>
        <v>05.21.09.</v>
      </c>
      <c r="M495" s="56" t="str">
        <f t="shared" si="76"/>
        <v>05.21.09.01.</v>
      </c>
      <c r="N495" s="56" t="s">
        <v>1377</v>
      </c>
      <c r="O495" s="56" t="s">
        <v>1610</v>
      </c>
      <c r="P495" s="62" t="s">
        <v>36</v>
      </c>
      <c r="Q495" s="56" t="str">
        <f t="shared" si="80"/>
        <v>05.18.16.01.</v>
      </c>
      <c r="R495" s="56" t="str">
        <f t="shared" si="81"/>
        <v>05.18.16.01.01.01.</v>
      </c>
      <c r="S495" s="56" t="s">
        <v>1297</v>
      </c>
      <c r="T495" s="64">
        <v>5</v>
      </c>
    </row>
    <row r="496" spans="1:20" x14ac:dyDescent="0.2">
      <c r="A496" s="56" t="str">
        <f t="shared" si="77"/>
        <v/>
      </c>
      <c r="B496" s="56"/>
      <c r="D496" s="56" t="str">
        <f t="shared" si="78"/>
        <v/>
      </c>
      <c r="E496" s="56" t="str">
        <f t="shared" si="79"/>
        <v/>
      </c>
      <c r="F496" s="56"/>
      <c r="G496" s="62" t="s">
        <v>36</v>
      </c>
      <c r="H496" s="56" t="str">
        <f t="shared" si="82"/>
        <v/>
      </c>
      <c r="I496" s="56" t="str">
        <f t="shared" si="83"/>
        <v/>
      </c>
      <c r="J496" s="56"/>
      <c r="K496" s="62" t="s">
        <v>36</v>
      </c>
      <c r="L496" s="56" t="str">
        <f t="shared" si="75"/>
        <v>05.22.01.</v>
      </c>
      <c r="M496" s="56" t="str">
        <f t="shared" si="76"/>
        <v>05.22.01.01.</v>
      </c>
      <c r="N496" s="56" t="s">
        <v>1557</v>
      </c>
      <c r="O496" s="56" t="s">
        <v>1611</v>
      </c>
      <c r="P496" s="62" t="s">
        <v>36</v>
      </c>
      <c r="Q496" s="56" t="str">
        <f t="shared" si="80"/>
        <v>05.18.17.01.</v>
      </c>
      <c r="R496" s="56" t="str">
        <f t="shared" si="81"/>
        <v>05.18.17.01.01.01.</v>
      </c>
      <c r="S496" s="56" t="s">
        <v>2099</v>
      </c>
      <c r="T496" s="64">
        <v>12</v>
      </c>
    </row>
    <row r="497" spans="1:20" x14ac:dyDescent="0.2">
      <c r="A497" s="56" t="str">
        <f t="shared" si="77"/>
        <v/>
      </c>
      <c r="B497" s="56"/>
      <c r="D497" s="56" t="str">
        <f t="shared" si="78"/>
        <v/>
      </c>
      <c r="E497" s="56" t="str">
        <f t="shared" si="79"/>
        <v/>
      </c>
      <c r="F497" s="56"/>
      <c r="G497" s="62" t="s">
        <v>36</v>
      </c>
      <c r="H497" s="56" t="str">
        <f t="shared" si="82"/>
        <v/>
      </c>
      <c r="I497" s="56" t="str">
        <f t="shared" si="83"/>
        <v/>
      </c>
      <c r="J497" s="56"/>
      <c r="K497" s="62" t="s">
        <v>36</v>
      </c>
      <c r="L497" s="56" t="str">
        <f t="shared" si="75"/>
        <v>05.22.02.</v>
      </c>
      <c r="M497" s="56" t="str">
        <f t="shared" si="76"/>
        <v>05.22.02.01.</v>
      </c>
      <c r="N497" s="56" t="s">
        <v>1559</v>
      </c>
      <c r="O497" s="56" t="s">
        <v>1612</v>
      </c>
      <c r="P497" s="62" t="s">
        <v>36</v>
      </c>
      <c r="Q497" s="56" t="str">
        <f t="shared" si="80"/>
        <v>05.18.18.01.</v>
      </c>
      <c r="R497" s="56" t="str">
        <f t="shared" si="81"/>
        <v>05.18.18.01.01.01.</v>
      </c>
      <c r="S497" s="56" t="s">
        <v>2100</v>
      </c>
      <c r="T497" s="64">
        <v>8</v>
      </c>
    </row>
    <row r="498" spans="1:20" x14ac:dyDescent="0.2">
      <c r="A498" s="56" t="str">
        <f t="shared" si="77"/>
        <v/>
      </c>
      <c r="B498" s="56"/>
      <c r="D498" s="56" t="str">
        <f t="shared" si="78"/>
        <v/>
      </c>
      <c r="E498" s="56" t="str">
        <f t="shared" si="79"/>
        <v/>
      </c>
      <c r="F498" s="56"/>
      <c r="G498" s="62" t="s">
        <v>36</v>
      </c>
      <c r="H498" s="56" t="str">
        <f t="shared" si="82"/>
        <v/>
      </c>
      <c r="I498" s="56" t="str">
        <f t="shared" si="83"/>
        <v/>
      </c>
      <c r="J498" s="56"/>
      <c r="K498" s="62" t="s">
        <v>36</v>
      </c>
      <c r="L498" s="56" t="str">
        <f t="shared" si="75"/>
        <v>05.22.03.</v>
      </c>
      <c r="M498" s="56" t="str">
        <f t="shared" si="76"/>
        <v>05.22.03.01.</v>
      </c>
      <c r="N498" s="56" t="s">
        <v>1558</v>
      </c>
      <c r="O498" s="56" t="s">
        <v>1613</v>
      </c>
      <c r="P498" s="62" t="s">
        <v>36</v>
      </c>
      <c r="Q498" s="56" t="str">
        <f t="shared" si="80"/>
        <v>05.18.19.01.</v>
      </c>
      <c r="R498" s="56" t="str">
        <f t="shared" si="81"/>
        <v>05.18.19.01.01.01.</v>
      </c>
      <c r="S498" s="56" t="s">
        <v>2103</v>
      </c>
      <c r="T498" s="64">
        <v>4</v>
      </c>
    </row>
    <row r="499" spans="1:20" x14ac:dyDescent="0.2">
      <c r="A499" s="56" t="str">
        <f t="shared" si="77"/>
        <v/>
      </c>
      <c r="B499" s="56"/>
      <c r="D499" s="56" t="str">
        <f t="shared" si="78"/>
        <v/>
      </c>
      <c r="E499" s="56" t="str">
        <f t="shared" si="79"/>
        <v/>
      </c>
      <c r="F499" s="56"/>
      <c r="G499" s="62" t="s">
        <v>36</v>
      </c>
      <c r="H499" s="56" t="str">
        <f t="shared" si="82"/>
        <v/>
      </c>
      <c r="I499" s="56" t="str">
        <f t="shared" si="83"/>
        <v/>
      </c>
      <c r="J499" s="56"/>
      <c r="K499" s="62" t="s">
        <v>36</v>
      </c>
      <c r="L499" s="56" t="str">
        <f t="shared" si="75"/>
        <v>05.22.04.</v>
      </c>
      <c r="M499" s="56" t="str">
        <f t="shared" si="76"/>
        <v>05.22.04.01.</v>
      </c>
      <c r="N499" s="56" t="s">
        <v>1560</v>
      </c>
      <c r="O499" s="56" t="s">
        <v>1614</v>
      </c>
      <c r="P499" s="62" t="s">
        <v>36</v>
      </c>
      <c r="Q499" s="56" t="str">
        <f t="shared" si="80"/>
        <v>05.18.20.01.</v>
      </c>
      <c r="R499" s="56" t="str">
        <f t="shared" si="81"/>
        <v>05.18.20.01.01.01.</v>
      </c>
      <c r="S499" s="56" t="s">
        <v>2104</v>
      </c>
      <c r="T499" s="64">
        <v>4</v>
      </c>
    </row>
    <row r="500" spans="1:20" x14ac:dyDescent="0.2">
      <c r="A500" s="56" t="str">
        <f t="shared" si="77"/>
        <v/>
      </c>
      <c r="B500" s="56"/>
      <c r="D500" s="56" t="str">
        <f t="shared" si="78"/>
        <v/>
      </c>
      <c r="E500" s="56" t="str">
        <f t="shared" si="79"/>
        <v/>
      </c>
      <c r="F500" s="56"/>
      <c r="G500" s="62" t="s">
        <v>36</v>
      </c>
      <c r="H500" s="56" t="str">
        <f t="shared" si="82"/>
        <v/>
      </c>
      <c r="I500" s="56" t="str">
        <f t="shared" si="83"/>
        <v/>
      </c>
      <c r="J500" s="56"/>
      <c r="K500" s="62" t="s">
        <v>36</v>
      </c>
      <c r="L500" s="56" t="str">
        <f t="shared" si="75"/>
        <v>05.22.05.</v>
      </c>
      <c r="M500" s="56" t="str">
        <f t="shared" si="76"/>
        <v>05.22.05.01.</v>
      </c>
      <c r="N500" s="56" t="s">
        <v>1561</v>
      </c>
      <c r="O500" s="56" t="s">
        <v>2003</v>
      </c>
      <c r="P500" s="62" t="s">
        <v>36</v>
      </c>
      <c r="Q500" s="56" t="str">
        <f t="shared" ref="Q500:Q667" si="84">IF(NOT(ISBLANK($S500)),LEFT($S500,12),"")</f>
        <v>05.18.21.01.</v>
      </c>
      <c r="R500" s="56" t="str">
        <f t="shared" ref="R500:R667" si="85">IF(NOT(ISBLANK($S500)),LEFT($S500,18),"")</f>
        <v>05.18.21.01.01.01.</v>
      </c>
      <c r="S500" s="56" t="s">
        <v>2105</v>
      </c>
      <c r="T500" s="64">
        <v>8</v>
      </c>
    </row>
    <row r="501" spans="1:20" x14ac:dyDescent="0.2">
      <c r="A501" s="56" t="str">
        <f t="shared" si="77"/>
        <v/>
      </c>
      <c r="B501" s="56"/>
      <c r="D501" s="56" t="str">
        <f t="shared" si="78"/>
        <v/>
      </c>
      <c r="E501" s="56" t="str">
        <f t="shared" si="79"/>
        <v/>
      </c>
      <c r="F501" s="56"/>
      <c r="G501" s="62" t="s">
        <v>36</v>
      </c>
      <c r="H501" s="56" t="str">
        <f t="shared" si="82"/>
        <v/>
      </c>
      <c r="I501" s="56" t="str">
        <f t="shared" si="83"/>
        <v/>
      </c>
      <c r="J501" s="56"/>
      <c r="K501" s="62" t="s">
        <v>36</v>
      </c>
      <c r="L501" s="56" t="str">
        <f t="shared" si="75"/>
        <v>05.22.06.</v>
      </c>
      <c r="M501" s="56" t="str">
        <f t="shared" si="76"/>
        <v>05.22.06.01.</v>
      </c>
      <c r="N501" s="56" t="s">
        <v>1562</v>
      </c>
      <c r="O501" s="56" t="s">
        <v>2004</v>
      </c>
      <c r="P501" s="62" t="s">
        <v>36</v>
      </c>
      <c r="Q501" s="56" t="str">
        <f t="shared" si="84"/>
        <v>05.18.22.01.</v>
      </c>
      <c r="R501" s="56" t="str">
        <f t="shared" si="85"/>
        <v>05.18.22.01.01.01.</v>
      </c>
      <c r="S501" s="56" t="s">
        <v>2109</v>
      </c>
      <c r="T501" s="64">
        <v>5</v>
      </c>
    </row>
    <row r="502" spans="1:20" x14ac:dyDescent="0.2">
      <c r="A502" s="56" t="str">
        <f t="shared" si="77"/>
        <v/>
      </c>
      <c r="B502" s="56"/>
      <c r="D502" s="56" t="str">
        <f t="shared" si="78"/>
        <v/>
      </c>
      <c r="E502" s="56" t="str">
        <f t="shared" si="79"/>
        <v/>
      </c>
      <c r="F502" s="56"/>
      <c r="G502" s="62" t="s">
        <v>36</v>
      </c>
      <c r="H502" s="56" t="str">
        <f t="shared" si="82"/>
        <v/>
      </c>
      <c r="I502" s="56" t="str">
        <f t="shared" si="83"/>
        <v/>
      </c>
      <c r="J502" s="56"/>
      <c r="K502" s="62" t="s">
        <v>36</v>
      </c>
      <c r="L502" s="56" t="str">
        <f t="shared" si="75"/>
        <v>05.22.07.</v>
      </c>
      <c r="M502" s="56" t="str">
        <f t="shared" si="76"/>
        <v>05.22.07.01.</v>
      </c>
      <c r="N502" s="56" t="s">
        <v>1563</v>
      </c>
      <c r="O502" s="56" t="s">
        <v>2005</v>
      </c>
      <c r="P502" s="62" t="s">
        <v>36</v>
      </c>
      <c r="Q502" s="56" t="str">
        <f t="shared" si="84"/>
        <v>05.18.23.01.</v>
      </c>
      <c r="R502" s="56" t="str">
        <f t="shared" si="85"/>
        <v>05.18.23.01.01.01.</v>
      </c>
      <c r="S502" s="56" t="s">
        <v>2106</v>
      </c>
      <c r="T502" s="64">
        <v>5</v>
      </c>
    </row>
    <row r="503" spans="1:20" x14ac:dyDescent="0.2">
      <c r="A503" s="56" t="str">
        <f t="shared" si="77"/>
        <v/>
      </c>
      <c r="B503" s="56"/>
      <c r="D503" s="56" t="str">
        <f t="shared" si="78"/>
        <v/>
      </c>
      <c r="E503" s="56" t="str">
        <f t="shared" si="79"/>
        <v/>
      </c>
      <c r="F503" s="56"/>
      <c r="G503" s="62" t="s">
        <v>36</v>
      </c>
      <c r="H503" s="56" t="str">
        <f t="shared" si="82"/>
        <v/>
      </c>
      <c r="I503" s="56" t="str">
        <f t="shared" si="83"/>
        <v/>
      </c>
      <c r="J503" s="56"/>
      <c r="K503" s="62" t="s">
        <v>36</v>
      </c>
      <c r="L503" s="56" t="str">
        <f t="shared" si="75"/>
        <v>05.22.08.</v>
      </c>
      <c r="M503" s="56" t="str">
        <f t="shared" si="76"/>
        <v>05.22.08.01.</v>
      </c>
      <c r="N503" s="56" t="s">
        <v>1564</v>
      </c>
      <c r="O503" s="56" t="s">
        <v>2006</v>
      </c>
      <c r="P503" s="62" t="s">
        <v>36</v>
      </c>
      <c r="Q503" s="56" t="str">
        <f t="shared" si="84"/>
        <v>05.18.24.01.</v>
      </c>
      <c r="R503" s="56" t="str">
        <f t="shared" si="85"/>
        <v>05.18.24.01.01.01.</v>
      </c>
      <c r="S503" s="56" t="s">
        <v>2107</v>
      </c>
      <c r="T503" s="64">
        <v>3</v>
      </c>
    </row>
    <row r="504" spans="1:20" x14ac:dyDescent="0.2">
      <c r="A504" s="56" t="str">
        <f t="shared" si="77"/>
        <v/>
      </c>
      <c r="B504" s="56"/>
      <c r="D504" s="56" t="str">
        <f t="shared" si="78"/>
        <v/>
      </c>
      <c r="E504" s="56" t="str">
        <f t="shared" si="79"/>
        <v/>
      </c>
      <c r="F504" s="56"/>
      <c r="G504" s="62" t="s">
        <v>36</v>
      </c>
      <c r="H504" s="56" t="str">
        <f t="shared" si="82"/>
        <v/>
      </c>
      <c r="I504" s="56" t="str">
        <f t="shared" si="83"/>
        <v/>
      </c>
      <c r="J504" s="56"/>
      <c r="K504" s="62" t="s">
        <v>36</v>
      </c>
      <c r="L504" s="56" t="str">
        <f t="shared" si="75"/>
        <v>05.22.09.</v>
      </c>
      <c r="M504" s="56" t="str">
        <f t="shared" si="76"/>
        <v>05.22.09.01.</v>
      </c>
      <c r="N504" s="56" t="s">
        <v>1565</v>
      </c>
      <c r="O504" s="56" t="s">
        <v>2007</v>
      </c>
      <c r="P504" s="62" t="s">
        <v>36</v>
      </c>
      <c r="Q504" s="56" t="str">
        <f t="shared" si="84"/>
        <v>05.18.25.01.</v>
      </c>
      <c r="R504" s="56" t="str">
        <f t="shared" si="85"/>
        <v>05.18.25.01.01.01.</v>
      </c>
      <c r="S504" s="56" t="s">
        <v>2110</v>
      </c>
      <c r="T504" s="64">
        <v>10</v>
      </c>
    </row>
    <row r="505" spans="1:20" x14ac:dyDescent="0.2">
      <c r="A505" s="56" t="str">
        <f t="shared" si="77"/>
        <v/>
      </c>
      <c r="B505" s="56"/>
      <c r="D505" s="56" t="str">
        <f t="shared" si="78"/>
        <v/>
      </c>
      <c r="E505" s="56" t="str">
        <f t="shared" si="79"/>
        <v/>
      </c>
      <c r="F505" s="56"/>
      <c r="G505" s="62" t="s">
        <v>36</v>
      </c>
      <c r="H505" s="56" t="str">
        <f t="shared" si="82"/>
        <v/>
      </c>
      <c r="I505" s="56" t="str">
        <f t="shared" si="83"/>
        <v/>
      </c>
      <c r="J505" s="56"/>
      <c r="K505" s="62" t="s">
        <v>36</v>
      </c>
      <c r="L505" s="56" t="str">
        <f t="shared" si="75"/>
        <v>05.22.10.</v>
      </c>
      <c r="M505" s="56" t="str">
        <f t="shared" si="76"/>
        <v>05.22.10.01.</v>
      </c>
      <c r="N505" s="56" t="s">
        <v>1566</v>
      </c>
      <c r="O505" s="56" t="s">
        <v>2008</v>
      </c>
      <c r="P505" s="62" t="s">
        <v>36</v>
      </c>
      <c r="Q505" s="56" t="str">
        <f t="shared" si="84"/>
        <v>05.18.26.01.</v>
      </c>
      <c r="R505" s="56" t="str">
        <f t="shared" si="85"/>
        <v>05.18.26.01.01.01.</v>
      </c>
      <c r="S505" s="56" t="s">
        <v>2108</v>
      </c>
      <c r="T505" s="64">
        <v>3</v>
      </c>
    </row>
    <row r="506" spans="1:20" x14ac:dyDescent="0.2">
      <c r="A506" s="56" t="str">
        <f t="shared" si="77"/>
        <v/>
      </c>
      <c r="B506" s="56"/>
      <c r="D506" s="56" t="str">
        <f t="shared" si="78"/>
        <v/>
      </c>
      <c r="E506" s="56" t="str">
        <f t="shared" si="79"/>
        <v/>
      </c>
      <c r="F506" s="56"/>
      <c r="G506" s="62" t="s">
        <v>36</v>
      </c>
      <c r="H506" s="56" t="str">
        <f t="shared" si="82"/>
        <v/>
      </c>
      <c r="I506" s="56" t="str">
        <f t="shared" si="83"/>
        <v/>
      </c>
      <c r="J506" s="56"/>
      <c r="K506" s="62" t="s">
        <v>36</v>
      </c>
      <c r="L506" s="56" t="str">
        <f t="shared" si="75"/>
        <v>05.22.11.</v>
      </c>
      <c r="M506" s="56" t="str">
        <f t="shared" si="76"/>
        <v>05.22.11.01.</v>
      </c>
      <c r="N506" s="56" t="s">
        <v>1567</v>
      </c>
      <c r="O506" s="56" t="s">
        <v>1615</v>
      </c>
      <c r="P506" s="62" t="s">
        <v>36</v>
      </c>
      <c r="Q506" s="56" t="str">
        <f t="shared" si="84"/>
        <v>05.19.01.01.</v>
      </c>
      <c r="R506" s="56" t="str">
        <f t="shared" si="85"/>
        <v>05.19.01.01.01.01.</v>
      </c>
      <c r="S506" s="56" t="s">
        <v>1110</v>
      </c>
      <c r="T506" s="64">
        <v>12</v>
      </c>
    </row>
    <row r="507" spans="1:20" x14ac:dyDescent="0.2">
      <c r="A507" s="56" t="str">
        <f t="shared" si="77"/>
        <v/>
      </c>
      <c r="B507" s="56"/>
      <c r="D507" s="56" t="str">
        <f t="shared" si="78"/>
        <v/>
      </c>
      <c r="E507" s="56" t="str">
        <f t="shared" si="79"/>
        <v/>
      </c>
      <c r="F507" s="56"/>
      <c r="G507" s="62" t="s">
        <v>36</v>
      </c>
      <c r="H507" s="56" t="str">
        <f t="shared" si="82"/>
        <v/>
      </c>
      <c r="I507" s="56" t="str">
        <f t="shared" si="83"/>
        <v/>
      </c>
      <c r="J507" s="56"/>
      <c r="K507" s="62" t="s">
        <v>36</v>
      </c>
      <c r="L507" s="56" t="str">
        <f t="shared" si="75"/>
        <v>05.22.12.</v>
      </c>
      <c r="M507" s="56" t="str">
        <f t="shared" si="76"/>
        <v>05.22.12.01.</v>
      </c>
      <c r="N507" s="56" t="s">
        <v>1568</v>
      </c>
      <c r="O507" s="56" t="s">
        <v>1616</v>
      </c>
      <c r="P507" s="62" t="s">
        <v>36</v>
      </c>
      <c r="Q507" s="56" t="str">
        <f t="shared" si="84"/>
        <v>05.19.01.02.</v>
      </c>
      <c r="R507" s="56" t="str">
        <f t="shared" si="85"/>
        <v>05.19.01.02.01.01.</v>
      </c>
      <c r="S507" s="56" t="s">
        <v>1111</v>
      </c>
      <c r="T507" s="64">
        <v>24</v>
      </c>
    </row>
    <row r="508" spans="1:20" x14ac:dyDescent="0.2">
      <c r="A508" s="56" t="str">
        <f t="shared" si="77"/>
        <v/>
      </c>
      <c r="B508" s="56"/>
      <c r="D508" s="56" t="str">
        <f t="shared" si="78"/>
        <v/>
      </c>
      <c r="E508" s="56" t="str">
        <f t="shared" si="79"/>
        <v/>
      </c>
      <c r="F508" s="56"/>
      <c r="G508" s="62" t="s">
        <v>36</v>
      </c>
      <c r="H508" s="56" t="str">
        <f t="shared" si="82"/>
        <v/>
      </c>
      <c r="I508" s="56" t="str">
        <f t="shared" si="83"/>
        <v/>
      </c>
      <c r="J508" s="56"/>
      <c r="K508" s="62" t="s">
        <v>36</v>
      </c>
      <c r="L508" s="56" t="str">
        <f t="shared" si="75"/>
        <v>05.22.13.</v>
      </c>
      <c r="M508" s="56" t="str">
        <f t="shared" si="76"/>
        <v>05.22.13.01.</v>
      </c>
      <c r="N508" s="56" t="s">
        <v>1569</v>
      </c>
      <c r="O508" s="56" t="s">
        <v>1617</v>
      </c>
      <c r="P508" s="62" t="s">
        <v>36</v>
      </c>
      <c r="Q508" s="56" t="str">
        <f t="shared" si="84"/>
        <v>05.19.01.03.</v>
      </c>
      <c r="R508" s="56" t="str">
        <f t="shared" si="85"/>
        <v>05.19.01.03.01.01.</v>
      </c>
      <c r="S508" s="56" t="s">
        <v>1112</v>
      </c>
      <c r="T508" s="64">
        <v>72</v>
      </c>
    </row>
    <row r="509" spans="1:20" x14ac:dyDescent="0.2">
      <c r="A509" s="56" t="str">
        <f t="shared" si="77"/>
        <v/>
      </c>
      <c r="B509" s="56"/>
      <c r="D509" s="56" t="str">
        <f t="shared" si="78"/>
        <v/>
      </c>
      <c r="E509" s="56" t="str">
        <f t="shared" si="79"/>
        <v/>
      </c>
      <c r="F509" s="56"/>
      <c r="G509" s="62" t="s">
        <v>36</v>
      </c>
      <c r="H509" s="56" t="str">
        <f t="shared" si="82"/>
        <v/>
      </c>
      <c r="I509" s="56" t="str">
        <f t="shared" si="83"/>
        <v/>
      </c>
      <c r="J509" s="56"/>
      <c r="K509" s="62" t="s">
        <v>36</v>
      </c>
      <c r="L509" s="56" t="str">
        <f t="shared" si="75"/>
        <v>05.22.14.</v>
      </c>
      <c r="M509" s="56" t="str">
        <f t="shared" si="76"/>
        <v>05.22.14.01.</v>
      </c>
      <c r="N509" s="56" t="s">
        <v>1570</v>
      </c>
      <c r="O509" s="56" t="s">
        <v>1618</v>
      </c>
      <c r="P509" s="62" t="s">
        <v>36</v>
      </c>
      <c r="Q509" s="56" t="str">
        <f t="shared" si="84"/>
        <v>05.19.02.01.</v>
      </c>
      <c r="R509" s="56" t="str">
        <f t="shared" si="85"/>
        <v>05.19.02.01.01.01.</v>
      </c>
      <c r="S509" s="56" t="s">
        <v>1113</v>
      </c>
      <c r="T509" s="64">
        <v>12</v>
      </c>
    </row>
    <row r="510" spans="1:20" x14ac:dyDescent="0.2">
      <c r="A510" s="56" t="str">
        <f t="shared" si="77"/>
        <v/>
      </c>
      <c r="B510" s="56"/>
      <c r="D510" s="56" t="str">
        <f t="shared" si="78"/>
        <v/>
      </c>
      <c r="E510" s="56" t="str">
        <f t="shared" si="79"/>
        <v/>
      </c>
      <c r="F510" s="56"/>
      <c r="G510" s="62" t="s">
        <v>36</v>
      </c>
      <c r="H510" s="56" t="str">
        <f t="shared" si="82"/>
        <v/>
      </c>
      <c r="I510" s="56" t="str">
        <f t="shared" si="83"/>
        <v/>
      </c>
      <c r="J510" s="56"/>
      <c r="K510" s="62" t="s">
        <v>36</v>
      </c>
      <c r="L510" s="56" t="str">
        <f t="shared" si="75"/>
        <v>05.22.15.</v>
      </c>
      <c r="M510" s="56" t="str">
        <f t="shared" si="76"/>
        <v>05.22.15.01.</v>
      </c>
      <c r="N510" s="56" t="s">
        <v>1571</v>
      </c>
      <c r="O510" s="56" t="s">
        <v>2009</v>
      </c>
      <c r="P510" s="62" t="s">
        <v>36</v>
      </c>
      <c r="Q510" s="56" t="str">
        <f t="shared" si="84"/>
        <v>05.19.02.02.</v>
      </c>
      <c r="R510" s="56" t="str">
        <f t="shared" si="85"/>
        <v>05.19.02.02.01.01.</v>
      </c>
      <c r="S510" s="56" t="s">
        <v>1114</v>
      </c>
      <c r="T510" s="64">
        <v>24</v>
      </c>
    </row>
    <row r="511" spans="1:20" x14ac:dyDescent="0.2">
      <c r="A511" s="56" t="str">
        <f t="shared" si="77"/>
        <v/>
      </c>
      <c r="B511" s="56"/>
      <c r="D511" s="56" t="str">
        <f t="shared" si="78"/>
        <v/>
      </c>
      <c r="E511" s="56" t="str">
        <f t="shared" si="79"/>
        <v/>
      </c>
      <c r="F511" s="56"/>
      <c r="G511" s="62" t="s">
        <v>36</v>
      </c>
      <c r="H511" s="56" t="str">
        <f t="shared" si="82"/>
        <v/>
      </c>
      <c r="I511" s="56" t="str">
        <f t="shared" si="83"/>
        <v/>
      </c>
      <c r="J511" s="56"/>
      <c r="K511" s="62" t="s">
        <v>36</v>
      </c>
      <c r="L511" s="56" t="str">
        <f t="shared" ref="L511:L680" si="86">IF(NOT(ISBLANK($N511)),LEFT($N511,9),"")</f>
        <v>05.22.16.</v>
      </c>
      <c r="M511" s="56" t="str">
        <f t="shared" ref="M511:M680" si="87">IF(NOT(ISBLANK($N511)),LEFT($N511,12),"")</f>
        <v>05.22.16.01.</v>
      </c>
      <c r="N511" s="56" t="s">
        <v>1572</v>
      </c>
      <c r="O511" s="56" t="s">
        <v>1619</v>
      </c>
      <c r="P511" s="62" t="s">
        <v>36</v>
      </c>
      <c r="Q511" s="56" t="str">
        <f t="shared" si="84"/>
        <v>05.19.03.01.</v>
      </c>
      <c r="R511" s="56" t="str">
        <f t="shared" si="85"/>
        <v>05.19.03.01.01.01.</v>
      </c>
      <c r="S511" s="56" t="s">
        <v>1115</v>
      </c>
      <c r="T511" s="64">
        <v>2</v>
      </c>
    </row>
    <row r="512" spans="1:20" x14ac:dyDescent="0.2">
      <c r="A512" s="56" t="str">
        <f t="shared" si="77"/>
        <v/>
      </c>
      <c r="B512" s="56"/>
      <c r="D512" s="56" t="str">
        <f t="shared" si="78"/>
        <v/>
      </c>
      <c r="E512" s="56" t="str">
        <f t="shared" si="79"/>
        <v/>
      </c>
      <c r="F512" s="56"/>
      <c r="G512" s="62" t="s">
        <v>36</v>
      </c>
      <c r="H512" s="56" t="str">
        <f t="shared" si="82"/>
        <v/>
      </c>
      <c r="I512" s="56" t="str">
        <f t="shared" si="83"/>
        <v/>
      </c>
      <c r="J512" s="56"/>
      <c r="K512" s="62" t="s">
        <v>36</v>
      </c>
      <c r="L512" s="56" t="str">
        <f t="shared" si="86"/>
        <v>05.22.17.</v>
      </c>
      <c r="M512" s="56" t="str">
        <f t="shared" si="87"/>
        <v>05.22.17.01.</v>
      </c>
      <c r="N512" s="56" t="s">
        <v>1573</v>
      </c>
      <c r="O512" s="56" t="s">
        <v>1620</v>
      </c>
      <c r="P512" s="62" t="s">
        <v>36</v>
      </c>
      <c r="Q512" s="56" t="str">
        <f t="shared" si="84"/>
        <v>05.19.03.02.</v>
      </c>
      <c r="R512" s="56" t="str">
        <f t="shared" si="85"/>
        <v>05.19.03.02.01.01.</v>
      </c>
      <c r="S512" s="56" t="s">
        <v>1116</v>
      </c>
      <c r="T512" s="64">
        <v>4</v>
      </c>
    </row>
    <row r="513" spans="1:20" x14ac:dyDescent="0.2">
      <c r="A513" s="56" t="str">
        <f t="shared" si="77"/>
        <v/>
      </c>
      <c r="B513" s="56"/>
      <c r="D513" s="56" t="str">
        <f t="shared" si="78"/>
        <v/>
      </c>
      <c r="E513" s="56" t="str">
        <f t="shared" si="79"/>
        <v/>
      </c>
      <c r="F513" s="56"/>
      <c r="G513" s="62" t="s">
        <v>36</v>
      </c>
      <c r="H513" s="56" t="str">
        <f t="shared" si="82"/>
        <v/>
      </c>
      <c r="I513" s="56" t="str">
        <f t="shared" si="83"/>
        <v/>
      </c>
      <c r="J513" s="56"/>
      <c r="K513" s="62" t="s">
        <v>36</v>
      </c>
      <c r="L513" s="56" t="str">
        <f t="shared" si="86"/>
        <v>05.22.18.</v>
      </c>
      <c r="M513" s="56" t="str">
        <f t="shared" si="87"/>
        <v>05.22.18.01.</v>
      </c>
      <c r="N513" s="56" t="s">
        <v>1574</v>
      </c>
      <c r="O513" s="56" t="s">
        <v>1621</v>
      </c>
      <c r="P513" s="62" t="s">
        <v>36</v>
      </c>
      <c r="Q513" s="56" t="str">
        <f t="shared" si="84"/>
        <v>05.19.03.03.</v>
      </c>
      <c r="R513" s="56" t="str">
        <f t="shared" si="85"/>
        <v>05.19.03.03.01.01.</v>
      </c>
      <c r="S513" s="56" t="s">
        <v>1117</v>
      </c>
      <c r="T513" s="64">
        <v>12</v>
      </c>
    </row>
    <row r="514" spans="1:20" x14ac:dyDescent="0.2">
      <c r="A514" s="56" t="str">
        <f t="shared" si="77"/>
        <v/>
      </c>
      <c r="B514" s="56"/>
      <c r="D514" s="56" t="str">
        <f t="shared" si="78"/>
        <v/>
      </c>
      <c r="E514" s="56" t="str">
        <f t="shared" si="79"/>
        <v/>
      </c>
      <c r="F514" s="56"/>
      <c r="G514" s="62" t="s">
        <v>36</v>
      </c>
      <c r="H514" s="56" t="str">
        <f t="shared" si="82"/>
        <v/>
      </c>
      <c r="I514" s="56" t="str">
        <f t="shared" si="83"/>
        <v/>
      </c>
      <c r="J514" s="56"/>
      <c r="K514" s="62" t="s">
        <v>36</v>
      </c>
      <c r="L514" s="56" t="str">
        <f t="shared" si="86"/>
        <v>05.22.19.</v>
      </c>
      <c r="M514" s="56" t="str">
        <f t="shared" si="87"/>
        <v>05.22.19.01.</v>
      </c>
      <c r="N514" s="56" t="s">
        <v>1575</v>
      </c>
      <c r="O514" s="56" t="s">
        <v>1622</v>
      </c>
      <c r="P514" s="62" t="s">
        <v>36</v>
      </c>
      <c r="Q514" s="56" t="str">
        <f t="shared" si="84"/>
        <v>05.19.04.01.</v>
      </c>
      <c r="R514" s="56" t="str">
        <f t="shared" si="85"/>
        <v>05.19.04.01.01.01.</v>
      </c>
      <c r="S514" s="56" t="s">
        <v>1118</v>
      </c>
      <c r="T514" s="64">
        <v>30</v>
      </c>
    </row>
    <row r="515" spans="1:20" x14ac:dyDescent="0.2">
      <c r="A515" s="56" t="str">
        <f t="shared" ref="A515:A578" si="88">IF(NOT(ISBLANK($B515)),LEFT($B515,3),"")</f>
        <v/>
      </c>
      <c r="B515" s="56"/>
      <c r="D515" s="56" t="str">
        <f t="shared" si="78"/>
        <v/>
      </c>
      <c r="E515" s="56" t="str">
        <f t="shared" si="79"/>
        <v/>
      </c>
      <c r="F515" s="56"/>
      <c r="G515" s="62" t="s">
        <v>36</v>
      </c>
      <c r="H515" s="56" t="str">
        <f t="shared" si="82"/>
        <v/>
      </c>
      <c r="I515" s="56" t="str">
        <f t="shared" si="83"/>
        <v/>
      </c>
      <c r="J515" s="56"/>
      <c r="K515" s="62" t="s">
        <v>36</v>
      </c>
      <c r="L515" s="56" t="str">
        <f t="shared" si="86"/>
        <v>05.22.20.</v>
      </c>
      <c r="M515" s="56" t="str">
        <f t="shared" si="87"/>
        <v>05.22.20.01.</v>
      </c>
      <c r="N515" s="56" t="s">
        <v>1576</v>
      </c>
      <c r="O515" s="56" t="s">
        <v>1623</v>
      </c>
      <c r="P515" s="62" t="s">
        <v>36</v>
      </c>
      <c r="Q515" s="56" t="str">
        <f t="shared" si="84"/>
        <v>05.19.05.01.</v>
      </c>
      <c r="R515" s="56" t="str">
        <f t="shared" si="85"/>
        <v>05.19.05.01.01.01.</v>
      </c>
      <c r="S515" s="56" t="s">
        <v>1119</v>
      </c>
      <c r="T515" s="64">
        <v>16</v>
      </c>
    </row>
    <row r="516" spans="1:20" x14ac:dyDescent="0.2">
      <c r="A516" s="56" t="str">
        <f t="shared" si="88"/>
        <v/>
      </c>
      <c r="B516" s="56"/>
      <c r="D516" s="56" t="str">
        <f t="shared" si="78"/>
        <v/>
      </c>
      <c r="E516" s="56" t="str">
        <f t="shared" si="79"/>
        <v/>
      </c>
      <c r="F516" s="56"/>
      <c r="G516" s="62" t="s">
        <v>36</v>
      </c>
      <c r="H516" s="56" t="str">
        <f t="shared" si="82"/>
        <v/>
      </c>
      <c r="I516" s="56" t="str">
        <f t="shared" si="83"/>
        <v/>
      </c>
      <c r="J516" s="56"/>
      <c r="K516" s="62" t="s">
        <v>36</v>
      </c>
      <c r="L516" s="56" t="str">
        <f t="shared" si="86"/>
        <v>05.22.21.</v>
      </c>
      <c r="M516" s="56" t="str">
        <f t="shared" si="87"/>
        <v>05.22.21.01.</v>
      </c>
      <c r="N516" s="56" t="s">
        <v>1577</v>
      </c>
      <c r="O516" s="56" t="s">
        <v>1624</v>
      </c>
      <c r="P516" s="62" t="s">
        <v>36</v>
      </c>
      <c r="Q516" s="56" t="str">
        <f t="shared" si="84"/>
        <v>05.19.06.01.</v>
      </c>
      <c r="R516" s="56" t="str">
        <f t="shared" si="85"/>
        <v>05.19.06.01.01.01.</v>
      </c>
      <c r="S516" s="56" t="s">
        <v>1120</v>
      </c>
      <c r="T516" s="64">
        <v>16</v>
      </c>
    </row>
    <row r="517" spans="1:20" x14ac:dyDescent="0.2">
      <c r="A517" s="56" t="str">
        <f t="shared" si="88"/>
        <v/>
      </c>
      <c r="B517" s="56"/>
      <c r="D517" s="56" t="str">
        <f t="shared" si="78"/>
        <v/>
      </c>
      <c r="E517" s="56" t="str">
        <f t="shared" si="79"/>
        <v/>
      </c>
      <c r="F517" s="56"/>
      <c r="G517" s="62" t="s">
        <v>36</v>
      </c>
      <c r="H517" s="56" t="str">
        <f t="shared" si="82"/>
        <v/>
      </c>
      <c r="I517" s="56" t="str">
        <f t="shared" si="83"/>
        <v/>
      </c>
      <c r="J517" s="56"/>
      <c r="K517" s="62" t="s">
        <v>36</v>
      </c>
      <c r="L517" s="56" t="str">
        <f t="shared" si="86"/>
        <v>05.22.22.</v>
      </c>
      <c r="M517" s="56" t="str">
        <f t="shared" si="87"/>
        <v>05.22.22.01.</v>
      </c>
      <c r="N517" s="56" t="s">
        <v>1578</v>
      </c>
      <c r="O517" s="56" t="s">
        <v>1625</v>
      </c>
      <c r="P517" s="62" t="s">
        <v>36</v>
      </c>
      <c r="Q517" s="56" t="str">
        <f t="shared" si="84"/>
        <v>05.19.07.01.</v>
      </c>
      <c r="R517" s="56" t="str">
        <f t="shared" si="85"/>
        <v>05.19.07.01.01.01.</v>
      </c>
      <c r="S517" s="56" t="s">
        <v>1121</v>
      </c>
      <c r="T517" s="64">
        <v>8</v>
      </c>
    </row>
    <row r="518" spans="1:20" x14ac:dyDescent="0.2">
      <c r="A518" s="56" t="str">
        <f t="shared" si="88"/>
        <v/>
      </c>
      <c r="B518" s="56"/>
      <c r="D518" s="56" t="str">
        <f t="shared" si="78"/>
        <v/>
      </c>
      <c r="E518" s="56" t="str">
        <f t="shared" si="79"/>
        <v/>
      </c>
      <c r="F518" s="56"/>
      <c r="G518" s="62" t="s">
        <v>36</v>
      </c>
      <c r="H518" s="56" t="str">
        <f t="shared" si="82"/>
        <v/>
      </c>
      <c r="I518" s="56" t="str">
        <f t="shared" si="83"/>
        <v/>
      </c>
      <c r="J518" s="56"/>
      <c r="K518" s="62" t="s">
        <v>36</v>
      </c>
      <c r="L518" s="56" t="str">
        <f t="shared" si="86"/>
        <v>05.22.23.</v>
      </c>
      <c r="M518" s="56" t="str">
        <f t="shared" si="87"/>
        <v>05.22.23.01.</v>
      </c>
      <c r="N518" s="56" t="s">
        <v>1579</v>
      </c>
      <c r="O518" s="56" t="s">
        <v>1626</v>
      </c>
      <c r="P518" s="62" t="s">
        <v>36</v>
      </c>
      <c r="Q518" s="56" t="str">
        <f t="shared" si="84"/>
        <v>05.19.08.01.</v>
      </c>
      <c r="R518" s="56" t="str">
        <f t="shared" si="85"/>
        <v>05.19.08.01.01.01.</v>
      </c>
      <c r="S518" s="56" t="s">
        <v>1122</v>
      </c>
      <c r="T518" s="64">
        <v>20</v>
      </c>
    </row>
    <row r="519" spans="1:20" x14ac:dyDescent="0.2">
      <c r="A519" s="56" t="str">
        <f t="shared" si="88"/>
        <v/>
      </c>
      <c r="B519" s="56"/>
      <c r="D519" s="56" t="str">
        <f t="shared" si="78"/>
        <v/>
      </c>
      <c r="E519" s="56" t="str">
        <f t="shared" si="79"/>
        <v/>
      </c>
      <c r="F519" s="56"/>
      <c r="G519" s="62" t="s">
        <v>36</v>
      </c>
      <c r="H519" s="56" t="str">
        <f t="shared" si="82"/>
        <v/>
      </c>
      <c r="I519" s="56" t="str">
        <f t="shared" si="83"/>
        <v/>
      </c>
      <c r="J519" s="56"/>
      <c r="K519" s="62" t="s">
        <v>36</v>
      </c>
      <c r="L519" s="56" t="str">
        <f t="shared" si="86"/>
        <v>05.22.24.</v>
      </c>
      <c r="M519" s="56" t="str">
        <f t="shared" si="87"/>
        <v>05.22.24.01.</v>
      </c>
      <c r="N519" s="56" t="s">
        <v>1580</v>
      </c>
      <c r="O519" s="56" t="s">
        <v>1627</v>
      </c>
      <c r="P519" s="62" t="s">
        <v>36</v>
      </c>
      <c r="Q519" s="56" t="str">
        <f t="shared" si="84"/>
        <v>05.19.09.01.</v>
      </c>
      <c r="R519" s="56" t="str">
        <f t="shared" si="85"/>
        <v>05.19.09.01.01.01.</v>
      </c>
      <c r="S519" s="56" t="s">
        <v>1318</v>
      </c>
      <c r="T519" s="64">
        <v>5</v>
      </c>
    </row>
    <row r="520" spans="1:20" x14ac:dyDescent="0.2">
      <c r="A520" s="56" t="str">
        <f t="shared" si="88"/>
        <v/>
      </c>
      <c r="B520" s="56"/>
      <c r="D520" s="56" t="str">
        <f t="shared" si="78"/>
        <v/>
      </c>
      <c r="E520" s="56" t="str">
        <f t="shared" si="79"/>
        <v/>
      </c>
      <c r="F520" s="56"/>
      <c r="G520" s="62" t="s">
        <v>36</v>
      </c>
      <c r="H520" s="56" t="str">
        <f t="shared" si="82"/>
        <v/>
      </c>
      <c r="I520" s="56" t="str">
        <f t="shared" si="83"/>
        <v/>
      </c>
      <c r="J520" s="56"/>
      <c r="K520" s="62" t="s">
        <v>36</v>
      </c>
      <c r="L520" s="56" t="str">
        <f t="shared" si="86"/>
        <v>05.22.25.</v>
      </c>
      <c r="M520" s="56" t="str">
        <f t="shared" si="87"/>
        <v>05.22.25.01.</v>
      </c>
      <c r="N520" s="56" t="s">
        <v>1581</v>
      </c>
      <c r="O520" s="56" t="s">
        <v>1628</v>
      </c>
      <c r="P520" s="62" t="s">
        <v>36</v>
      </c>
      <c r="Q520" s="56" t="str">
        <f t="shared" si="84"/>
        <v>05.19.10.01.</v>
      </c>
      <c r="R520" s="56" t="str">
        <f t="shared" si="85"/>
        <v>05.19.10.01.01.01.</v>
      </c>
      <c r="S520" s="56" t="s">
        <v>1969</v>
      </c>
      <c r="T520" s="64">
        <v>30</v>
      </c>
    </row>
    <row r="521" spans="1:20" x14ac:dyDescent="0.2">
      <c r="A521" s="56" t="str">
        <f t="shared" si="88"/>
        <v/>
      </c>
      <c r="B521" s="56"/>
      <c r="D521" s="56" t="str">
        <f t="shared" si="78"/>
        <v/>
      </c>
      <c r="E521" s="56" t="str">
        <f t="shared" si="79"/>
        <v/>
      </c>
      <c r="F521" s="56"/>
      <c r="G521" s="62" t="s">
        <v>36</v>
      </c>
      <c r="H521" s="56" t="str">
        <f t="shared" si="82"/>
        <v/>
      </c>
      <c r="I521" s="56" t="str">
        <f t="shared" si="83"/>
        <v/>
      </c>
      <c r="J521" s="56"/>
      <c r="K521" s="62" t="s">
        <v>36</v>
      </c>
      <c r="L521" s="56" t="str">
        <f t="shared" si="86"/>
        <v>05.22.26.</v>
      </c>
      <c r="M521" s="56" t="str">
        <f t="shared" si="87"/>
        <v>05.22.26.01.</v>
      </c>
      <c r="N521" s="56" t="s">
        <v>1582</v>
      </c>
      <c r="O521" s="56" t="s">
        <v>1629</v>
      </c>
      <c r="P521" s="62" t="s">
        <v>36</v>
      </c>
      <c r="Q521" s="56" t="str">
        <f t="shared" si="84"/>
        <v>05.19.11.01.</v>
      </c>
      <c r="R521" s="56" t="str">
        <f t="shared" si="85"/>
        <v>05.19.11.01.01.01.</v>
      </c>
      <c r="S521" s="56" t="s">
        <v>1970</v>
      </c>
      <c r="T521" s="64">
        <v>40</v>
      </c>
    </row>
    <row r="522" spans="1:20" x14ac:dyDescent="0.2">
      <c r="A522" s="56" t="str">
        <f t="shared" si="88"/>
        <v/>
      </c>
      <c r="B522" s="56"/>
      <c r="D522" s="56" t="str">
        <f t="shared" si="78"/>
        <v/>
      </c>
      <c r="E522" s="56" t="str">
        <f t="shared" si="79"/>
        <v/>
      </c>
      <c r="F522" s="56"/>
      <c r="G522" s="62" t="s">
        <v>36</v>
      </c>
      <c r="H522" s="56" t="str">
        <f t="shared" si="82"/>
        <v/>
      </c>
      <c r="I522" s="56" t="str">
        <f t="shared" si="83"/>
        <v/>
      </c>
      <c r="J522" s="56"/>
      <c r="K522" s="62" t="s">
        <v>36</v>
      </c>
      <c r="L522" s="56" t="str">
        <f t="shared" si="86"/>
        <v>05.22.27.</v>
      </c>
      <c r="M522" s="56" t="str">
        <f t="shared" si="87"/>
        <v>05.22.27.01.</v>
      </c>
      <c r="N522" s="56" t="s">
        <v>1583</v>
      </c>
      <c r="O522" s="56" t="s">
        <v>1630</v>
      </c>
      <c r="P522" s="62" t="s">
        <v>36</v>
      </c>
      <c r="Q522" s="56" t="str">
        <f t="shared" si="84"/>
        <v>05.19.12.01.</v>
      </c>
      <c r="R522" s="56" t="str">
        <f t="shared" si="85"/>
        <v>05.19.12.01.01.01.</v>
      </c>
      <c r="S522" s="56" t="s">
        <v>2309</v>
      </c>
      <c r="T522" s="64">
        <v>15</v>
      </c>
    </row>
    <row r="523" spans="1:20" x14ac:dyDescent="0.2">
      <c r="A523" s="56" t="str">
        <f t="shared" si="88"/>
        <v/>
      </c>
      <c r="B523" s="56"/>
      <c r="D523" s="56" t="str">
        <f t="shared" si="78"/>
        <v/>
      </c>
      <c r="E523" s="56" t="str">
        <f t="shared" si="79"/>
        <v/>
      </c>
      <c r="F523" s="56"/>
      <c r="G523" s="62" t="s">
        <v>36</v>
      </c>
      <c r="H523" s="56" t="str">
        <f t="shared" si="82"/>
        <v/>
      </c>
      <c r="I523" s="56" t="str">
        <f t="shared" si="83"/>
        <v/>
      </c>
      <c r="J523" s="56"/>
      <c r="K523" s="62" t="s">
        <v>36</v>
      </c>
      <c r="L523" s="56" t="str">
        <f t="shared" si="86"/>
        <v>05.22.28.</v>
      </c>
      <c r="M523" s="56" t="str">
        <f t="shared" si="87"/>
        <v>05.22.28.01.</v>
      </c>
      <c r="N523" s="56" t="s">
        <v>1584</v>
      </c>
      <c r="O523" s="56" t="s">
        <v>1631</v>
      </c>
      <c r="P523" s="62" t="s">
        <v>36</v>
      </c>
      <c r="Q523" s="56" t="str">
        <f t="shared" si="84"/>
        <v>05.20.01.01.</v>
      </c>
      <c r="R523" s="56" t="str">
        <f t="shared" si="85"/>
        <v>05.20.01.01.01.01.</v>
      </c>
      <c r="S523" s="56" t="s">
        <v>2260</v>
      </c>
      <c r="T523" s="64">
        <v>24</v>
      </c>
    </row>
    <row r="524" spans="1:20" x14ac:dyDescent="0.2">
      <c r="A524" s="56" t="str">
        <f t="shared" si="88"/>
        <v/>
      </c>
      <c r="B524" s="56"/>
      <c r="D524" s="56" t="str">
        <f t="shared" si="78"/>
        <v/>
      </c>
      <c r="E524" s="56" t="str">
        <f t="shared" si="79"/>
        <v/>
      </c>
      <c r="F524" s="56"/>
      <c r="G524" s="62" t="s">
        <v>36</v>
      </c>
      <c r="H524" s="56" t="str">
        <f t="shared" si="82"/>
        <v/>
      </c>
      <c r="I524" s="56" t="str">
        <f t="shared" si="83"/>
        <v/>
      </c>
      <c r="J524" s="56"/>
      <c r="K524" s="62" t="s">
        <v>36</v>
      </c>
      <c r="L524" s="56" t="str">
        <f t="shared" si="86"/>
        <v>05.22.29.</v>
      </c>
      <c r="M524" s="56" t="str">
        <f t="shared" si="87"/>
        <v>05.22.29.01.</v>
      </c>
      <c r="N524" s="56" t="s">
        <v>1585</v>
      </c>
      <c r="O524" s="56" t="s">
        <v>1632</v>
      </c>
      <c r="P524" s="62" t="s">
        <v>36</v>
      </c>
      <c r="Q524" s="56" t="str">
        <f t="shared" si="84"/>
        <v>05.20.02.01.</v>
      </c>
      <c r="R524" s="56" t="str">
        <f t="shared" si="85"/>
        <v>05.20.02.01.01.01.</v>
      </c>
      <c r="S524" s="56" t="s">
        <v>2261</v>
      </c>
      <c r="T524" s="64">
        <v>24</v>
      </c>
    </row>
    <row r="525" spans="1:20" x14ac:dyDescent="0.2">
      <c r="A525" s="56" t="str">
        <f t="shared" si="88"/>
        <v/>
      </c>
      <c r="B525" s="56"/>
      <c r="D525" s="56" t="str">
        <f t="shared" si="78"/>
        <v/>
      </c>
      <c r="E525" s="56" t="str">
        <f t="shared" si="79"/>
        <v/>
      </c>
      <c r="F525" s="56"/>
      <c r="G525" s="62" t="s">
        <v>36</v>
      </c>
      <c r="H525" s="56" t="str">
        <f t="shared" si="82"/>
        <v/>
      </c>
      <c r="I525" s="56" t="str">
        <f t="shared" si="83"/>
        <v/>
      </c>
      <c r="J525" s="56"/>
      <c r="K525" s="62" t="s">
        <v>36</v>
      </c>
      <c r="L525" s="56" t="str">
        <f t="shared" si="86"/>
        <v>05.22.30.</v>
      </c>
      <c r="M525" s="56" t="str">
        <f t="shared" si="87"/>
        <v>05.22.30.01.</v>
      </c>
      <c r="N525" s="56" t="s">
        <v>1586</v>
      </c>
      <c r="O525" s="56" t="s">
        <v>1633</v>
      </c>
      <c r="P525" s="62" t="s">
        <v>36</v>
      </c>
      <c r="Q525" s="56" t="str">
        <f t="shared" si="84"/>
        <v>05.20.03.01.</v>
      </c>
      <c r="R525" s="56" t="str">
        <f t="shared" si="85"/>
        <v>05.20.03.01.01.01.</v>
      </c>
      <c r="S525" s="56" t="s">
        <v>2280</v>
      </c>
      <c r="T525" s="64">
        <v>40</v>
      </c>
    </row>
    <row r="526" spans="1:20" x14ac:dyDescent="0.2">
      <c r="A526" s="56" t="str">
        <f t="shared" si="88"/>
        <v/>
      </c>
      <c r="B526" s="56"/>
      <c r="D526" s="56" t="str">
        <f t="shared" si="78"/>
        <v/>
      </c>
      <c r="E526" s="56" t="str">
        <f t="shared" si="79"/>
        <v/>
      </c>
      <c r="F526" s="56"/>
      <c r="G526" s="62" t="s">
        <v>36</v>
      </c>
      <c r="H526" s="56" t="str">
        <f t="shared" si="82"/>
        <v/>
      </c>
      <c r="I526" s="56" t="str">
        <f t="shared" si="83"/>
        <v/>
      </c>
      <c r="J526" s="56"/>
      <c r="K526" s="62" t="s">
        <v>36</v>
      </c>
      <c r="L526" s="56" t="str">
        <f t="shared" si="86"/>
        <v>05.22.31.</v>
      </c>
      <c r="M526" s="56" t="str">
        <f t="shared" si="87"/>
        <v>05.22.31.01.</v>
      </c>
      <c r="N526" s="56" t="s">
        <v>1587</v>
      </c>
      <c r="O526" s="56" t="s">
        <v>1634</v>
      </c>
      <c r="P526" s="62" t="s">
        <v>36</v>
      </c>
      <c r="Q526" s="56" t="str">
        <f t="shared" si="84"/>
        <v>05.20.04.01.</v>
      </c>
      <c r="R526" s="56" t="str">
        <f t="shared" si="85"/>
        <v>05.20.04.01.01.01.</v>
      </c>
      <c r="S526" s="56" t="s">
        <v>2281</v>
      </c>
      <c r="T526" s="64">
        <v>30</v>
      </c>
    </row>
    <row r="527" spans="1:20" x14ac:dyDescent="0.2">
      <c r="A527" s="56" t="str">
        <f t="shared" si="88"/>
        <v/>
      </c>
      <c r="B527" s="56"/>
      <c r="D527" s="56" t="str">
        <f t="shared" si="78"/>
        <v/>
      </c>
      <c r="E527" s="56" t="str">
        <f t="shared" si="79"/>
        <v/>
      </c>
      <c r="F527" s="56"/>
      <c r="G527" s="62" t="s">
        <v>36</v>
      </c>
      <c r="H527" s="56" t="str">
        <f t="shared" si="82"/>
        <v/>
      </c>
      <c r="I527" s="56" t="str">
        <f t="shared" si="83"/>
        <v/>
      </c>
      <c r="J527" s="56"/>
      <c r="K527" s="62" t="s">
        <v>36</v>
      </c>
      <c r="L527" s="56" t="str">
        <f t="shared" si="86"/>
        <v>05.22.32.</v>
      </c>
      <c r="M527" s="56" t="str">
        <f t="shared" si="87"/>
        <v>05.22.32.01.</v>
      </c>
      <c r="N527" s="56" t="s">
        <v>1588</v>
      </c>
      <c r="O527" s="56" t="s">
        <v>1635</v>
      </c>
      <c r="P527" s="62" t="s">
        <v>36</v>
      </c>
      <c r="Q527" s="56" t="str">
        <f t="shared" si="84"/>
        <v>05.20.05.01.</v>
      </c>
      <c r="R527" s="56" t="str">
        <f t="shared" si="85"/>
        <v>05.20.05.01.01.01.</v>
      </c>
      <c r="S527" s="56" t="s">
        <v>2282</v>
      </c>
      <c r="T527" s="64">
        <v>25</v>
      </c>
    </row>
    <row r="528" spans="1:20" x14ac:dyDescent="0.2">
      <c r="A528" s="56" t="str">
        <f t="shared" si="88"/>
        <v/>
      </c>
      <c r="B528" s="56"/>
      <c r="D528" s="56" t="str">
        <f t="shared" ref="D528:D591" si="89">IF(NOT(ISBLANK($F528)),LEFT($F528,3),"")</f>
        <v/>
      </c>
      <c r="E528" s="56" t="str">
        <f t="shared" ref="E528:E591" si="90">IF(NOT(ISBLANK($F528)),LEFT($F528,6),"")</f>
        <v/>
      </c>
      <c r="F528" s="56"/>
      <c r="G528" s="62" t="s">
        <v>36</v>
      </c>
      <c r="H528" s="56" t="str">
        <f t="shared" si="82"/>
        <v/>
      </c>
      <c r="I528" s="56" t="str">
        <f t="shared" si="83"/>
        <v/>
      </c>
      <c r="J528" s="56"/>
      <c r="K528" s="62" t="s">
        <v>36</v>
      </c>
      <c r="L528" s="56" t="str">
        <f t="shared" si="86"/>
        <v>05.23.01.</v>
      </c>
      <c r="M528" s="56" t="str">
        <f t="shared" si="87"/>
        <v>05.23.01.01.</v>
      </c>
      <c r="N528" s="56" t="s">
        <v>1589</v>
      </c>
      <c r="O528" s="56" t="s">
        <v>1636</v>
      </c>
      <c r="P528" s="62" t="s">
        <v>36</v>
      </c>
      <c r="Q528" s="56" t="str">
        <f t="shared" si="84"/>
        <v>05.20.06.01.</v>
      </c>
      <c r="R528" s="56" t="str">
        <f t="shared" si="85"/>
        <v>05.20.06.01.01.01.</v>
      </c>
      <c r="S528" s="56" t="s">
        <v>2283</v>
      </c>
      <c r="T528" s="64">
        <v>15</v>
      </c>
    </row>
    <row r="529" spans="1:20" x14ac:dyDescent="0.2">
      <c r="A529" s="56" t="str">
        <f t="shared" si="88"/>
        <v/>
      </c>
      <c r="B529" s="56"/>
      <c r="D529" s="56" t="str">
        <f t="shared" si="89"/>
        <v/>
      </c>
      <c r="E529" s="56" t="str">
        <f t="shared" si="90"/>
        <v/>
      </c>
      <c r="F529" s="56"/>
      <c r="G529" s="62" t="s">
        <v>36</v>
      </c>
      <c r="H529" s="56" t="str">
        <f t="shared" si="82"/>
        <v/>
      </c>
      <c r="I529" s="56" t="str">
        <f t="shared" si="83"/>
        <v/>
      </c>
      <c r="J529" s="56"/>
      <c r="K529" s="62" t="s">
        <v>36</v>
      </c>
      <c r="L529" s="56" t="str">
        <f t="shared" si="86"/>
        <v>05.23.02.</v>
      </c>
      <c r="M529" s="56" t="str">
        <f t="shared" si="87"/>
        <v>05.23.02.01.</v>
      </c>
      <c r="N529" s="56" t="s">
        <v>1590</v>
      </c>
      <c r="O529" s="56" t="s">
        <v>1637</v>
      </c>
      <c r="P529" s="62" t="s">
        <v>36</v>
      </c>
      <c r="Q529" s="56" t="str">
        <f t="shared" si="84"/>
        <v>05.20.07.01.</v>
      </c>
      <c r="R529" s="56" t="str">
        <f t="shared" si="85"/>
        <v>05.20.07.01.01.01.</v>
      </c>
      <c r="S529" s="56" t="s">
        <v>2284</v>
      </c>
      <c r="T529" s="64">
        <v>10</v>
      </c>
    </row>
    <row r="530" spans="1:20" x14ac:dyDescent="0.2">
      <c r="A530" s="56" t="str">
        <f t="shared" si="88"/>
        <v/>
      </c>
      <c r="B530" s="56"/>
      <c r="D530" s="56" t="str">
        <f t="shared" si="89"/>
        <v/>
      </c>
      <c r="E530" s="56" t="str">
        <f t="shared" si="90"/>
        <v/>
      </c>
      <c r="F530" s="56"/>
      <c r="G530" s="62" t="s">
        <v>36</v>
      </c>
      <c r="H530" s="56" t="str">
        <f t="shared" si="82"/>
        <v/>
      </c>
      <c r="I530" s="56" t="str">
        <f t="shared" si="83"/>
        <v/>
      </c>
      <c r="J530" s="56"/>
      <c r="K530" s="62" t="s">
        <v>36</v>
      </c>
      <c r="L530" s="56" t="str">
        <f t="shared" si="86"/>
        <v>05.23.03.</v>
      </c>
      <c r="M530" s="56" t="str">
        <f t="shared" si="87"/>
        <v>05.23.03.01.</v>
      </c>
      <c r="N530" s="56" t="s">
        <v>1591</v>
      </c>
      <c r="O530" s="56" t="s">
        <v>1638</v>
      </c>
      <c r="P530" s="62" t="s">
        <v>36</v>
      </c>
      <c r="Q530" s="56" t="str">
        <f t="shared" si="84"/>
        <v>05.20.08.01.</v>
      </c>
      <c r="R530" s="56" t="str">
        <f t="shared" si="85"/>
        <v>05.20.08.01.01.01.</v>
      </c>
      <c r="S530" s="56" t="s">
        <v>2285</v>
      </c>
      <c r="T530" s="64">
        <v>20</v>
      </c>
    </row>
    <row r="531" spans="1:20" x14ac:dyDescent="0.2">
      <c r="A531" s="56" t="str">
        <f t="shared" si="88"/>
        <v/>
      </c>
      <c r="B531" s="56"/>
      <c r="D531" s="56" t="str">
        <f t="shared" si="89"/>
        <v/>
      </c>
      <c r="E531" s="56" t="str">
        <f t="shared" si="90"/>
        <v/>
      </c>
      <c r="F531" s="56"/>
      <c r="G531" s="62" t="s">
        <v>36</v>
      </c>
      <c r="H531" s="56" t="str">
        <f t="shared" si="82"/>
        <v/>
      </c>
      <c r="I531" s="56" t="str">
        <f t="shared" si="83"/>
        <v/>
      </c>
      <c r="J531" s="56"/>
      <c r="K531" s="62" t="s">
        <v>36</v>
      </c>
      <c r="L531" s="56" t="str">
        <f t="shared" si="86"/>
        <v>05.23.04.</v>
      </c>
      <c r="M531" s="56" t="str">
        <f t="shared" si="87"/>
        <v>05.23.04.01.</v>
      </c>
      <c r="N531" s="56" t="s">
        <v>1592</v>
      </c>
      <c r="O531" s="56" t="s">
        <v>1639</v>
      </c>
      <c r="P531" s="62" t="s">
        <v>36</v>
      </c>
      <c r="Q531" s="56" t="str">
        <f t="shared" si="84"/>
        <v>05.21.01.01.</v>
      </c>
      <c r="R531" s="56" t="str">
        <f t="shared" si="85"/>
        <v>05.21.01.01.01.01.</v>
      </c>
      <c r="S531" s="56" t="s">
        <v>1386</v>
      </c>
      <c r="T531" s="64">
        <v>5</v>
      </c>
    </row>
    <row r="532" spans="1:20" x14ac:dyDescent="0.2">
      <c r="A532" s="56" t="str">
        <f t="shared" si="88"/>
        <v/>
      </c>
      <c r="B532" s="56"/>
      <c r="D532" s="56" t="str">
        <f t="shared" si="89"/>
        <v/>
      </c>
      <c r="E532" s="56" t="str">
        <f t="shared" si="90"/>
        <v/>
      </c>
      <c r="F532" s="56"/>
      <c r="G532" s="62" t="s">
        <v>36</v>
      </c>
      <c r="H532" s="56" t="str">
        <f t="shared" si="82"/>
        <v/>
      </c>
      <c r="I532" s="56" t="str">
        <f t="shared" si="83"/>
        <v/>
      </c>
      <c r="J532" s="56"/>
      <c r="K532" s="62" t="s">
        <v>36</v>
      </c>
      <c r="L532" s="56" t="str">
        <f t="shared" si="86"/>
        <v>05.23.05.</v>
      </c>
      <c r="M532" s="56" t="str">
        <f t="shared" si="87"/>
        <v>05.23.05.01.</v>
      </c>
      <c r="N532" s="56" t="s">
        <v>1593</v>
      </c>
      <c r="O532" s="56" t="s">
        <v>1640</v>
      </c>
      <c r="P532" s="62" t="s">
        <v>36</v>
      </c>
      <c r="Q532" s="56" t="str">
        <f t="shared" si="84"/>
        <v>05.21.02.01.</v>
      </c>
      <c r="R532" s="56" t="str">
        <f t="shared" si="85"/>
        <v>05.21.02.01.01.01.</v>
      </c>
      <c r="S532" s="56" t="s">
        <v>1387</v>
      </c>
      <c r="T532" s="64">
        <v>0.5</v>
      </c>
    </row>
    <row r="533" spans="1:20" x14ac:dyDescent="0.2">
      <c r="A533" s="56" t="str">
        <f t="shared" si="88"/>
        <v/>
      </c>
      <c r="B533" s="56"/>
      <c r="D533" s="56" t="str">
        <f t="shared" si="89"/>
        <v/>
      </c>
      <c r="E533" s="56" t="str">
        <f t="shared" si="90"/>
        <v/>
      </c>
      <c r="F533" s="56"/>
      <c r="G533" s="62" t="s">
        <v>36</v>
      </c>
      <c r="H533" s="56" t="str">
        <f t="shared" si="82"/>
        <v/>
      </c>
      <c r="I533" s="56" t="str">
        <f t="shared" si="83"/>
        <v/>
      </c>
      <c r="J533" s="56"/>
      <c r="K533" s="62" t="s">
        <v>36</v>
      </c>
      <c r="L533" s="56" t="str">
        <f t="shared" si="86"/>
        <v>05.23.06.</v>
      </c>
      <c r="M533" s="56" t="str">
        <f t="shared" si="87"/>
        <v>05.23.06.01.</v>
      </c>
      <c r="N533" s="56" t="s">
        <v>1594</v>
      </c>
      <c r="O533" s="56" t="s">
        <v>1641</v>
      </c>
      <c r="P533" s="62" t="s">
        <v>36</v>
      </c>
      <c r="Q533" s="56" t="str">
        <f t="shared" si="84"/>
        <v>05.21.03.01.</v>
      </c>
      <c r="R533" s="56" t="str">
        <f t="shared" si="85"/>
        <v>05.21.03.01.01.01.</v>
      </c>
      <c r="S533" s="56" t="s">
        <v>1388</v>
      </c>
      <c r="T533" s="64">
        <v>24</v>
      </c>
    </row>
    <row r="534" spans="1:20" x14ac:dyDescent="0.2">
      <c r="A534" s="56" t="str">
        <f t="shared" si="88"/>
        <v/>
      </c>
      <c r="B534" s="56"/>
      <c r="D534" s="56" t="str">
        <f t="shared" si="89"/>
        <v/>
      </c>
      <c r="E534" s="56" t="str">
        <f t="shared" si="90"/>
        <v/>
      </c>
      <c r="F534" s="56"/>
      <c r="G534" s="62" t="s">
        <v>36</v>
      </c>
      <c r="H534" s="56" t="str">
        <f t="shared" si="82"/>
        <v/>
      </c>
      <c r="I534" s="56" t="str">
        <f t="shared" si="83"/>
        <v/>
      </c>
      <c r="J534" s="56"/>
      <c r="K534" s="62" t="s">
        <v>36</v>
      </c>
      <c r="L534" s="56" t="str">
        <f t="shared" si="86"/>
        <v>05.23.07.</v>
      </c>
      <c r="M534" s="56" t="str">
        <f t="shared" si="87"/>
        <v>05.23.07.01.</v>
      </c>
      <c r="N534" s="56" t="s">
        <v>1595</v>
      </c>
      <c r="O534" s="56" t="s">
        <v>1642</v>
      </c>
      <c r="P534" s="62" t="s">
        <v>36</v>
      </c>
      <c r="Q534" s="56" t="str">
        <f t="shared" si="84"/>
        <v>05.21.04.01.</v>
      </c>
      <c r="R534" s="56" t="str">
        <f t="shared" si="85"/>
        <v>05.21.04.01.01.01.</v>
      </c>
      <c r="S534" s="56" t="s">
        <v>1389</v>
      </c>
      <c r="T534" s="64">
        <v>24</v>
      </c>
    </row>
    <row r="535" spans="1:20" x14ac:dyDescent="0.2">
      <c r="A535" s="56" t="str">
        <f t="shared" si="88"/>
        <v/>
      </c>
      <c r="B535" s="56"/>
      <c r="D535" s="56" t="str">
        <f t="shared" si="89"/>
        <v/>
      </c>
      <c r="E535" s="56" t="str">
        <f t="shared" si="90"/>
        <v/>
      </c>
      <c r="F535" s="56"/>
      <c r="G535" s="62" t="s">
        <v>36</v>
      </c>
      <c r="H535" s="56" t="str">
        <f t="shared" si="82"/>
        <v/>
      </c>
      <c r="I535" s="56" t="str">
        <f t="shared" si="83"/>
        <v/>
      </c>
      <c r="J535" s="56"/>
      <c r="K535" s="62" t="s">
        <v>36</v>
      </c>
      <c r="L535" s="56" t="str">
        <f t="shared" si="86"/>
        <v>05.23.08.</v>
      </c>
      <c r="M535" s="56" t="str">
        <f t="shared" si="87"/>
        <v>05.23.08.01.</v>
      </c>
      <c r="N535" s="56" t="s">
        <v>1596</v>
      </c>
      <c r="O535" s="56" t="s">
        <v>1643</v>
      </c>
      <c r="P535" s="62" t="s">
        <v>36</v>
      </c>
      <c r="Q535" s="56" t="str">
        <f t="shared" si="84"/>
        <v>05.21.05.01.</v>
      </c>
      <c r="R535" s="56" t="str">
        <f t="shared" si="85"/>
        <v>05.21.05.01.01.01.</v>
      </c>
      <c r="S535" s="56" t="s">
        <v>1390</v>
      </c>
      <c r="T535" s="64">
        <v>1</v>
      </c>
    </row>
    <row r="536" spans="1:20" x14ac:dyDescent="0.2">
      <c r="A536" s="56" t="str">
        <f t="shared" si="88"/>
        <v/>
      </c>
      <c r="B536" s="56"/>
      <c r="D536" s="56" t="str">
        <f t="shared" si="89"/>
        <v/>
      </c>
      <c r="E536" s="56" t="str">
        <f t="shared" si="90"/>
        <v/>
      </c>
      <c r="F536" s="56"/>
      <c r="G536" s="62" t="s">
        <v>36</v>
      </c>
      <c r="H536" s="56" t="str">
        <f t="shared" si="82"/>
        <v/>
      </c>
      <c r="I536" s="56" t="str">
        <f t="shared" si="83"/>
        <v/>
      </c>
      <c r="J536" s="56"/>
      <c r="K536" s="62" t="s">
        <v>36</v>
      </c>
      <c r="L536" s="56" t="str">
        <f t="shared" si="86"/>
        <v>05.23.09.</v>
      </c>
      <c r="M536" s="56" t="str">
        <f t="shared" si="87"/>
        <v>05.23.09.01.</v>
      </c>
      <c r="N536" s="56" t="s">
        <v>1597</v>
      </c>
      <c r="O536" s="56" t="s">
        <v>1644</v>
      </c>
      <c r="P536" s="62" t="s">
        <v>36</v>
      </c>
      <c r="Q536" s="56" t="str">
        <f t="shared" si="84"/>
        <v>05.21.06.01.</v>
      </c>
      <c r="R536" s="56" t="str">
        <f t="shared" si="85"/>
        <v>05.21.06.01.01.01.</v>
      </c>
      <c r="S536" s="56" t="s">
        <v>1391</v>
      </c>
      <c r="T536" s="64">
        <v>5</v>
      </c>
    </row>
    <row r="537" spans="1:20" x14ac:dyDescent="0.2">
      <c r="A537" s="56" t="str">
        <f t="shared" si="88"/>
        <v/>
      </c>
      <c r="B537" s="56"/>
      <c r="D537" s="56" t="str">
        <f t="shared" si="89"/>
        <v/>
      </c>
      <c r="E537" s="56" t="str">
        <f t="shared" si="90"/>
        <v/>
      </c>
      <c r="F537" s="56"/>
      <c r="G537" s="62" t="s">
        <v>36</v>
      </c>
      <c r="H537" s="56" t="str">
        <f t="shared" si="82"/>
        <v/>
      </c>
      <c r="I537" s="56" t="str">
        <f t="shared" si="83"/>
        <v/>
      </c>
      <c r="J537" s="56"/>
      <c r="K537" s="62" t="s">
        <v>36</v>
      </c>
      <c r="L537" s="56" t="str">
        <f t="shared" si="86"/>
        <v>05.23.10.</v>
      </c>
      <c r="M537" s="56" t="str">
        <f t="shared" si="87"/>
        <v>05.23.10.01.</v>
      </c>
      <c r="N537" s="56" t="s">
        <v>1598</v>
      </c>
      <c r="O537" s="56" t="s">
        <v>1645</v>
      </c>
      <c r="P537" s="62" t="s">
        <v>36</v>
      </c>
      <c r="Q537" s="56" t="str">
        <f t="shared" si="84"/>
        <v>05.21.07.01.</v>
      </c>
      <c r="R537" s="56" t="str">
        <f t="shared" si="85"/>
        <v>05.21.07.01.01.01.</v>
      </c>
      <c r="S537" s="56" t="s">
        <v>1392</v>
      </c>
      <c r="T537" s="64">
        <v>1</v>
      </c>
    </row>
    <row r="538" spans="1:20" x14ac:dyDescent="0.2">
      <c r="A538" s="56" t="str">
        <f t="shared" si="88"/>
        <v/>
      </c>
      <c r="B538" s="56"/>
      <c r="D538" s="56" t="str">
        <f t="shared" si="89"/>
        <v/>
      </c>
      <c r="E538" s="56" t="str">
        <f t="shared" si="90"/>
        <v/>
      </c>
      <c r="F538" s="56"/>
      <c r="G538" s="62" t="s">
        <v>36</v>
      </c>
      <c r="H538" s="56" t="str">
        <f t="shared" si="82"/>
        <v/>
      </c>
      <c r="I538" s="56" t="str">
        <f t="shared" si="83"/>
        <v/>
      </c>
      <c r="J538" s="56"/>
      <c r="K538" s="62" t="s">
        <v>36</v>
      </c>
      <c r="L538" s="56" t="str">
        <f t="shared" si="86"/>
        <v>05.23.11.</v>
      </c>
      <c r="M538" s="56" t="str">
        <f t="shared" si="87"/>
        <v>05.23.11.01.</v>
      </c>
      <c r="N538" s="56" t="s">
        <v>1599</v>
      </c>
      <c r="O538" s="56" t="s">
        <v>1646</v>
      </c>
      <c r="P538" s="62" t="s">
        <v>36</v>
      </c>
      <c r="Q538" s="56" t="str">
        <f t="shared" si="84"/>
        <v>05.21.08.01.</v>
      </c>
      <c r="R538" s="56" t="str">
        <f t="shared" si="85"/>
        <v>05.21.08.01.01.01.</v>
      </c>
      <c r="S538" s="56" t="s">
        <v>1393</v>
      </c>
      <c r="T538" s="64">
        <v>1</v>
      </c>
    </row>
    <row r="539" spans="1:20" x14ac:dyDescent="0.2">
      <c r="A539" s="56" t="str">
        <f t="shared" si="88"/>
        <v/>
      </c>
      <c r="B539" s="56"/>
      <c r="D539" s="56" t="str">
        <f t="shared" si="89"/>
        <v/>
      </c>
      <c r="E539" s="56" t="str">
        <f t="shared" si="90"/>
        <v/>
      </c>
      <c r="F539" s="56"/>
      <c r="G539" s="62" t="s">
        <v>36</v>
      </c>
      <c r="H539" s="56" t="str">
        <f t="shared" si="82"/>
        <v/>
      </c>
      <c r="I539" s="56" t="str">
        <f t="shared" si="83"/>
        <v/>
      </c>
      <c r="J539" s="56"/>
      <c r="K539" s="62" t="s">
        <v>36</v>
      </c>
      <c r="L539" s="56" t="str">
        <f t="shared" si="86"/>
        <v>05.23.12.</v>
      </c>
      <c r="M539" s="56" t="str">
        <f t="shared" si="87"/>
        <v>05.23.12.01.</v>
      </c>
      <c r="N539" s="56" t="s">
        <v>1600</v>
      </c>
      <c r="O539" s="56" t="s">
        <v>1647</v>
      </c>
      <c r="P539" s="62" t="s">
        <v>36</v>
      </c>
      <c r="Q539" s="56" t="str">
        <f t="shared" si="84"/>
        <v>05.21.09.01.</v>
      </c>
      <c r="R539" s="56" t="str">
        <f t="shared" si="85"/>
        <v>05.21.09.01.01.01.</v>
      </c>
      <c r="S539" s="56" t="s">
        <v>1394</v>
      </c>
      <c r="T539" s="64">
        <v>0.5</v>
      </c>
    </row>
    <row r="540" spans="1:20" x14ac:dyDescent="0.2">
      <c r="A540" s="56" t="str">
        <f t="shared" si="88"/>
        <v/>
      </c>
      <c r="B540" s="56"/>
      <c r="D540" s="56" t="str">
        <f t="shared" si="89"/>
        <v/>
      </c>
      <c r="E540" s="56" t="str">
        <f t="shared" si="90"/>
        <v/>
      </c>
      <c r="F540" s="56"/>
      <c r="G540" s="62" t="s">
        <v>36</v>
      </c>
      <c r="H540" s="56" t="str">
        <f t="shared" si="82"/>
        <v/>
      </c>
      <c r="I540" s="56" t="str">
        <f t="shared" si="83"/>
        <v/>
      </c>
      <c r="J540" s="56"/>
      <c r="K540" s="62" t="s">
        <v>36</v>
      </c>
      <c r="L540" s="56" t="str">
        <f t="shared" si="86"/>
        <v>05.23.13.</v>
      </c>
      <c r="M540" s="56" t="str">
        <f t="shared" si="87"/>
        <v>05.23.13.01.</v>
      </c>
      <c r="N540" s="56" t="s">
        <v>1601</v>
      </c>
      <c r="O540" s="56" t="s">
        <v>1648</v>
      </c>
      <c r="P540" s="62" t="s">
        <v>36</v>
      </c>
      <c r="Q540" s="56" t="str">
        <f t="shared" si="84"/>
        <v>05.22.01.01.</v>
      </c>
      <c r="R540" s="56" t="str">
        <f t="shared" si="85"/>
        <v>05.22.01.01.01.01.</v>
      </c>
      <c r="S540" s="56" t="s">
        <v>1657</v>
      </c>
      <c r="T540" s="64">
        <v>32</v>
      </c>
    </row>
    <row r="541" spans="1:20" x14ac:dyDescent="0.2">
      <c r="A541" s="56" t="str">
        <f t="shared" si="88"/>
        <v/>
      </c>
      <c r="B541" s="56"/>
      <c r="D541" s="56" t="str">
        <f t="shared" si="89"/>
        <v/>
      </c>
      <c r="E541" s="56" t="str">
        <f t="shared" si="90"/>
        <v/>
      </c>
      <c r="F541" s="56"/>
      <c r="G541" s="62" t="s">
        <v>36</v>
      </c>
      <c r="H541" s="56" t="str">
        <f t="shared" si="82"/>
        <v/>
      </c>
      <c r="I541" s="56" t="str">
        <f t="shared" si="83"/>
        <v/>
      </c>
      <c r="J541" s="56"/>
      <c r="K541" s="62" t="s">
        <v>36</v>
      </c>
      <c r="L541" s="56" t="str">
        <f t="shared" si="86"/>
        <v>05.23.14.</v>
      </c>
      <c r="M541" s="56" t="str">
        <f t="shared" si="87"/>
        <v>05.23.14.01.</v>
      </c>
      <c r="N541" s="56" t="s">
        <v>1937</v>
      </c>
      <c r="O541" s="56" t="s">
        <v>1938</v>
      </c>
      <c r="P541" s="62" t="s">
        <v>36</v>
      </c>
      <c r="Q541" s="56" t="str">
        <f t="shared" si="84"/>
        <v>05.22.02.01.</v>
      </c>
      <c r="R541" s="56" t="str">
        <f t="shared" si="85"/>
        <v>05.22.02.01.01.01.</v>
      </c>
      <c r="S541" s="56" t="s">
        <v>1658</v>
      </c>
      <c r="T541" s="64">
        <v>50</v>
      </c>
    </row>
    <row r="542" spans="1:20" x14ac:dyDescent="0.2">
      <c r="A542" s="56" t="str">
        <f t="shared" si="88"/>
        <v/>
      </c>
      <c r="B542" s="56"/>
      <c r="D542" s="56" t="str">
        <f t="shared" si="89"/>
        <v/>
      </c>
      <c r="E542" s="56" t="str">
        <f t="shared" si="90"/>
        <v/>
      </c>
      <c r="F542" s="56"/>
      <c r="G542" s="62" t="s">
        <v>36</v>
      </c>
      <c r="H542" s="56" t="str">
        <f t="shared" si="82"/>
        <v/>
      </c>
      <c r="I542" s="56" t="str">
        <f t="shared" si="83"/>
        <v/>
      </c>
      <c r="J542" s="56"/>
      <c r="K542" s="62" t="s">
        <v>36</v>
      </c>
      <c r="L542" s="56" t="str">
        <f t="shared" si="86"/>
        <v>05.23.15.</v>
      </c>
      <c r="M542" s="56" t="str">
        <f t="shared" si="87"/>
        <v>05.23.15.01.</v>
      </c>
      <c r="N542" s="56" t="s">
        <v>1941</v>
      </c>
      <c r="O542" s="56" t="s">
        <v>1939</v>
      </c>
      <c r="P542" s="62" t="s">
        <v>36</v>
      </c>
      <c r="Q542" s="56" t="str">
        <f t="shared" si="84"/>
        <v>05.22.03.01.</v>
      </c>
      <c r="R542" s="56" t="str">
        <f t="shared" si="85"/>
        <v>05.22.03.01.01.01.</v>
      </c>
      <c r="S542" s="56" t="s">
        <v>1659</v>
      </c>
      <c r="T542" s="64">
        <v>20</v>
      </c>
    </row>
    <row r="543" spans="1:20" x14ac:dyDescent="0.2">
      <c r="A543" s="56" t="str">
        <f t="shared" si="88"/>
        <v/>
      </c>
      <c r="B543" s="56"/>
      <c r="D543" s="56" t="str">
        <f t="shared" si="89"/>
        <v/>
      </c>
      <c r="E543" s="56" t="str">
        <f t="shared" si="90"/>
        <v/>
      </c>
      <c r="F543" s="56"/>
      <c r="G543" s="62" t="s">
        <v>36</v>
      </c>
      <c r="H543" s="56" t="str">
        <f t="shared" si="82"/>
        <v/>
      </c>
      <c r="I543" s="56" t="str">
        <f t="shared" si="83"/>
        <v/>
      </c>
      <c r="J543" s="56"/>
      <c r="K543" s="62" t="s">
        <v>36</v>
      </c>
      <c r="L543" s="56" t="str">
        <f t="shared" si="86"/>
        <v>05.23.16.</v>
      </c>
      <c r="M543" s="56" t="str">
        <f t="shared" si="87"/>
        <v>05.23.16.01.</v>
      </c>
      <c r="N543" s="56" t="s">
        <v>1942</v>
      </c>
      <c r="O543" s="56" t="s">
        <v>1940</v>
      </c>
      <c r="P543" s="62" t="s">
        <v>36</v>
      </c>
      <c r="Q543" s="56" t="str">
        <f t="shared" si="84"/>
        <v>05.22.04.01.</v>
      </c>
      <c r="R543" s="56" t="str">
        <f t="shared" si="85"/>
        <v>05.22.04.01.01.01.</v>
      </c>
      <c r="S543" s="56" t="s">
        <v>1660</v>
      </c>
      <c r="T543" s="64">
        <v>10</v>
      </c>
    </row>
    <row r="544" spans="1:20" x14ac:dyDescent="0.2">
      <c r="A544" s="56" t="str">
        <f t="shared" si="88"/>
        <v/>
      </c>
      <c r="B544" s="56"/>
      <c r="D544" s="56" t="str">
        <f t="shared" si="89"/>
        <v/>
      </c>
      <c r="E544" s="56" t="str">
        <f t="shared" si="90"/>
        <v/>
      </c>
      <c r="F544" s="56"/>
      <c r="G544" s="62" t="s">
        <v>36</v>
      </c>
      <c r="H544" s="56" t="str">
        <f t="shared" si="82"/>
        <v/>
      </c>
      <c r="I544" s="56" t="str">
        <f t="shared" si="83"/>
        <v/>
      </c>
      <c r="J544" s="56"/>
      <c r="K544" s="62" t="s">
        <v>36</v>
      </c>
      <c r="L544" s="56" t="str">
        <f t="shared" si="86"/>
        <v>05.24.01.</v>
      </c>
      <c r="M544" s="56" t="str">
        <f t="shared" si="87"/>
        <v>05.24.01.01.</v>
      </c>
      <c r="N544" s="56" t="s">
        <v>1602</v>
      </c>
      <c r="O544" s="56" t="s">
        <v>1649</v>
      </c>
      <c r="P544" s="62" t="s">
        <v>36</v>
      </c>
      <c r="Q544" s="56" t="str">
        <f t="shared" si="84"/>
        <v>05.22.05.01.</v>
      </c>
      <c r="R544" s="56" t="str">
        <f t="shared" si="85"/>
        <v>05.22.05.01.01.01.</v>
      </c>
      <c r="S544" s="56" t="s">
        <v>1661</v>
      </c>
      <c r="T544" s="64">
        <v>24</v>
      </c>
    </row>
    <row r="545" spans="1:20" x14ac:dyDescent="0.2">
      <c r="A545" s="56" t="str">
        <f t="shared" si="88"/>
        <v/>
      </c>
      <c r="B545" s="56"/>
      <c r="D545" s="56" t="str">
        <f t="shared" si="89"/>
        <v/>
      </c>
      <c r="E545" s="56" t="str">
        <f t="shared" si="90"/>
        <v/>
      </c>
      <c r="F545" s="56"/>
      <c r="G545" s="62" t="s">
        <v>36</v>
      </c>
      <c r="H545" s="56" t="str">
        <f t="shared" si="82"/>
        <v/>
      </c>
      <c r="I545" s="56" t="str">
        <f t="shared" si="83"/>
        <v/>
      </c>
      <c r="J545" s="56"/>
      <c r="K545" s="62" t="s">
        <v>36</v>
      </c>
      <c r="L545" s="56" t="str">
        <f t="shared" si="86"/>
        <v>05.24.02.</v>
      </c>
      <c r="M545" s="56" t="str">
        <f t="shared" si="87"/>
        <v>05.24.02.01.</v>
      </c>
      <c r="N545" s="56" t="s">
        <v>1603</v>
      </c>
      <c r="O545" s="56" t="s">
        <v>1650</v>
      </c>
      <c r="P545" s="62" t="s">
        <v>36</v>
      </c>
      <c r="Q545" s="56" t="str">
        <f t="shared" si="84"/>
        <v>05.22.06.01.</v>
      </c>
      <c r="R545" s="56" t="str">
        <f t="shared" si="85"/>
        <v>05.22.06.01.01.01.</v>
      </c>
      <c r="S545" s="56" t="s">
        <v>1662</v>
      </c>
      <c r="T545" s="64">
        <v>16</v>
      </c>
    </row>
    <row r="546" spans="1:20" x14ac:dyDescent="0.2">
      <c r="A546" s="56" t="str">
        <f t="shared" si="88"/>
        <v/>
      </c>
      <c r="B546" s="56"/>
      <c r="D546" s="56" t="str">
        <f t="shared" si="89"/>
        <v/>
      </c>
      <c r="E546" s="56" t="str">
        <f t="shared" si="90"/>
        <v/>
      </c>
      <c r="F546" s="56"/>
      <c r="G546" s="62" t="s">
        <v>36</v>
      </c>
      <c r="H546" s="56" t="str">
        <f t="shared" si="82"/>
        <v/>
      </c>
      <c r="I546" s="56" t="str">
        <f t="shared" si="83"/>
        <v/>
      </c>
      <c r="J546" s="56"/>
      <c r="K546" s="62" t="s">
        <v>36</v>
      </c>
      <c r="L546" s="56" t="str">
        <f t="shared" si="86"/>
        <v>05.24.03.</v>
      </c>
      <c r="M546" s="56" t="str">
        <f t="shared" si="87"/>
        <v>05.24.03.01.</v>
      </c>
      <c r="N546" s="56" t="s">
        <v>1604</v>
      </c>
      <c r="O546" s="56" t="s">
        <v>1651</v>
      </c>
      <c r="P546" s="62" t="s">
        <v>36</v>
      </c>
      <c r="Q546" s="56" t="str">
        <f t="shared" si="84"/>
        <v>05.22.07.01.</v>
      </c>
      <c r="R546" s="56" t="str">
        <f t="shared" si="85"/>
        <v>05.22.07.01.01.01.</v>
      </c>
      <c r="S546" s="56" t="s">
        <v>1663</v>
      </c>
      <c r="T546" s="64">
        <v>12</v>
      </c>
    </row>
    <row r="547" spans="1:20" x14ac:dyDescent="0.2">
      <c r="A547" s="56" t="str">
        <f t="shared" si="88"/>
        <v/>
      </c>
      <c r="B547" s="56"/>
      <c r="D547" s="56" t="str">
        <f t="shared" si="89"/>
        <v/>
      </c>
      <c r="E547" s="56" t="str">
        <f t="shared" si="90"/>
        <v/>
      </c>
      <c r="F547" s="56"/>
      <c r="G547" s="62" t="s">
        <v>36</v>
      </c>
      <c r="H547" s="56" t="str">
        <f t="shared" si="82"/>
        <v/>
      </c>
      <c r="I547" s="56" t="str">
        <f t="shared" si="83"/>
        <v/>
      </c>
      <c r="J547" s="56"/>
      <c r="K547" s="62" t="s">
        <v>36</v>
      </c>
      <c r="L547" s="56" t="str">
        <f t="shared" si="86"/>
        <v>05.24.04.</v>
      </c>
      <c r="M547" s="56" t="str">
        <f t="shared" si="87"/>
        <v>05.24.04.01.</v>
      </c>
      <c r="N547" s="56" t="s">
        <v>1605</v>
      </c>
      <c r="O547" s="56" t="s">
        <v>1652</v>
      </c>
      <c r="P547" s="62" t="s">
        <v>36</v>
      </c>
      <c r="Q547" s="56" t="str">
        <f t="shared" si="84"/>
        <v>05.22.08.01.</v>
      </c>
      <c r="R547" s="56" t="str">
        <f t="shared" si="85"/>
        <v>05.22.08.01.01.01.</v>
      </c>
      <c r="S547" s="56" t="s">
        <v>1664</v>
      </c>
      <c r="T547" s="64">
        <v>8</v>
      </c>
    </row>
    <row r="548" spans="1:20" x14ac:dyDescent="0.2">
      <c r="A548" s="56" t="str">
        <f t="shared" si="88"/>
        <v/>
      </c>
      <c r="B548" s="56"/>
      <c r="D548" s="56" t="str">
        <f t="shared" si="89"/>
        <v/>
      </c>
      <c r="E548" s="56" t="str">
        <f t="shared" si="90"/>
        <v/>
      </c>
      <c r="F548" s="56"/>
      <c r="G548" s="62" t="s">
        <v>36</v>
      </c>
      <c r="H548" s="56" t="str">
        <f t="shared" si="82"/>
        <v/>
      </c>
      <c r="I548" s="56" t="str">
        <f t="shared" si="83"/>
        <v/>
      </c>
      <c r="J548" s="56"/>
      <c r="K548" s="62" t="s">
        <v>36</v>
      </c>
      <c r="L548" s="56" t="str">
        <f t="shared" si="86"/>
        <v>05.24.05.</v>
      </c>
      <c r="M548" s="56" t="str">
        <f t="shared" si="87"/>
        <v>05.24.05.01.</v>
      </c>
      <c r="N548" s="56" t="s">
        <v>1606</v>
      </c>
      <c r="O548" s="56" t="s">
        <v>1653</v>
      </c>
      <c r="P548" s="62" t="s">
        <v>36</v>
      </c>
      <c r="Q548" s="56" t="str">
        <f t="shared" si="84"/>
        <v>05.22.09.01.</v>
      </c>
      <c r="R548" s="56" t="str">
        <f t="shared" si="85"/>
        <v>05.22.09.01.01.01.</v>
      </c>
      <c r="S548" s="56" t="s">
        <v>1665</v>
      </c>
      <c r="T548" s="64">
        <v>16</v>
      </c>
    </row>
    <row r="549" spans="1:20" x14ac:dyDescent="0.2">
      <c r="A549" s="56" t="str">
        <f t="shared" si="88"/>
        <v/>
      </c>
      <c r="B549" s="56"/>
      <c r="D549" s="56" t="str">
        <f t="shared" si="89"/>
        <v/>
      </c>
      <c r="E549" s="56" t="str">
        <f t="shared" si="90"/>
        <v/>
      </c>
      <c r="F549" s="56"/>
      <c r="G549" s="62" t="s">
        <v>36</v>
      </c>
      <c r="H549" s="56" t="str">
        <f t="shared" si="82"/>
        <v/>
      </c>
      <c r="I549" s="56" t="str">
        <f t="shared" si="83"/>
        <v/>
      </c>
      <c r="J549" s="56"/>
      <c r="K549" s="62" t="s">
        <v>36</v>
      </c>
      <c r="L549" s="56" t="str">
        <f t="shared" si="86"/>
        <v>05.24.06.</v>
      </c>
      <c r="M549" s="56" t="str">
        <f t="shared" si="87"/>
        <v>05.24.06.01.</v>
      </c>
      <c r="N549" s="56" t="s">
        <v>1607</v>
      </c>
      <c r="O549" s="56" t="s">
        <v>1654</v>
      </c>
      <c r="P549" s="62" t="s">
        <v>36</v>
      </c>
      <c r="Q549" s="56" t="str">
        <f t="shared" si="84"/>
        <v>05.22.10.01.</v>
      </c>
      <c r="R549" s="56" t="str">
        <f t="shared" si="85"/>
        <v>05.22.10.01.01.01.</v>
      </c>
      <c r="S549" s="56" t="s">
        <v>1666</v>
      </c>
      <c r="T549" s="64">
        <v>8</v>
      </c>
    </row>
    <row r="550" spans="1:20" x14ac:dyDescent="0.2">
      <c r="A550" s="56" t="str">
        <f t="shared" si="88"/>
        <v/>
      </c>
      <c r="B550" s="56"/>
      <c r="D550" s="56" t="str">
        <f t="shared" si="89"/>
        <v/>
      </c>
      <c r="E550" s="56" t="str">
        <f t="shared" si="90"/>
        <v/>
      </c>
      <c r="F550" s="56"/>
      <c r="G550" s="62" t="s">
        <v>36</v>
      </c>
      <c r="H550" s="56" t="str">
        <f t="shared" si="82"/>
        <v/>
      </c>
      <c r="I550" s="56" t="str">
        <f t="shared" si="83"/>
        <v/>
      </c>
      <c r="J550" s="56"/>
      <c r="K550" s="62" t="s">
        <v>36</v>
      </c>
      <c r="L550" s="56" t="str">
        <f t="shared" si="86"/>
        <v>05.24.07.</v>
      </c>
      <c r="M550" s="56" t="str">
        <f t="shared" si="87"/>
        <v>05.24.07.01.</v>
      </c>
      <c r="N550" s="56" t="s">
        <v>1608</v>
      </c>
      <c r="O550" s="56" t="s">
        <v>1655</v>
      </c>
      <c r="P550" s="62" t="s">
        <v>36</v>
      </c>
      <c r="Q550" s="56" t="str">
        <f t="shared" si="84"/>
        <v>05.22.11.01.</v>
      </c>
      <c r="R550" s="56" t="str">
        <f t="shared" si="85"/>
        <v>05.22.11.01.01.01.</v>
      </c>
      <c r="S550" s="56" t="s">
        <v>1667</v>
      </c>
      <c r="T550" s="64">
        <v>24</v>
      </c>
    </row>
    <row r="551" spans="1:20" x14ac:dyDescent="0.2">
      <c r="A551" s="56" t="str">
        <f t="shared" si="88"/>
        <v/>
      </c>
      <c r="B551" s="56"/>
      <c r="D551" s="56" t="str">
        <f t="shared" si="89"/>
        <v/>
      </c>
      <c r="E551" s="56" t="str">
        <f t="shared" si="90"/>
        <v/>
      </c>
      <c r="F551" s="56"/>
      <c r="G551" s="62" t="s">
        <v>36</v>
      </c>
      <c r="H551" s="56" t="str">
        <f t="shared" si="82"/>
        <v/>
      </c>
      <c r="I551" s="56" t="str">
        <f t="shared" si="83"/>
        <v/>
      </c>
      <c r="J551" s="56"/>
      <c r="K551" s="62" t="s">
        <v>36</v>
      </c>
      <c r="L551" s="56" t="str">
        <f t="shared" si="86"/>
        <v>05.24.08.</v>
      </c>
      <c r="M551" s="56" t="str">
        <f t="shared" si="87"/>
        <v>05.24.08.01.</v>
      </c>
      <c r="N551" s="56" t="s">
        <v>1609</v>
      </c>
      <c r="O551" s="56" t="s">
        <v>1656</v>
      </c>
      <c r="P551" s="62" t="s">
        <v>36</v>
      </c>
      <c r="Q551" s="56" t="str">
        <f t="shared" si="84"/>
        <v>05.22.12.01.</v>
      </c>
      <c r="R551" s="56" t="str">
        <f t="shared" si="85"/>
        <v>05.22.12.01.01.01.</v>
      </c>
      <c r="S551" s="56" t="s">
        <v>1668</v>
      </c>
      <c r="T551" s="64">
        <v>12</v>
      </c>
    </row>
    <row r="552" spans="1:20" x14ac:dyDescent="0.2">
      <c r="A552" s="56" t="str">
        <f t="shared" si="88"/>
        <v/>
      </c>
      <c r="B552" s="56"/>
      <c r="D552" s="56" t="str">
        <f t="shared" si="89"/>
        <v/>
      </c>
      <c r="E552" s="56" t="str">
        <f t="shared" si="90"/>
        <v/>
      </c>
      <c r="F552" s="56"/>
      <c r="G552" s="62" t="s">
        <v>36</v>
      </c>
      <c r="H552" s="56" t="str">
        <f t="shared" si="82"/>
        <v/>
      </c>
      <c r="I552" s="56" t="str">
        <f t="shared" si="83"/>
        <v/>
      </c>
      <c r="J552" s="56"/>
      <c r="K552" s="62" t="s">
        <v>36</v>
      </c>
      <c r="L552" s="56" t="str">
        <f t="shared" si="86"/>
        <v>05.24.09.</v>
      </c>
      <c r="M552" s="56" t="str">
        <f t="shared" si="87"/>
        <v>05.24.09.01.</v>
      </c>
      <c r="N552" s="56" t="s">
        <v>1726</v>
      </c>
      <c r="O552" s="56" t="s">
        <v>1723</v>
      </c>
      <c r="P552" s="62" t="s">
        <v>36</v>
      </c>
      <c r="Q552" s="56" t="str">
        <f t="shared" si="84"/>
        <v>05.22.13.01.</v>
      </c>
      <c r="R552" s="56" t="str">
        <f t="shared" si="85"/>
        <v>05.22.13.01.01.01.</v>
      </c>
      <c r="S552" s="56" t="s">
        <v>1669</v>
      </c>
      <c r="T552" s="64">
        <v>24</v>
      </c>
    </row>
    <row r="553" spans="1:20" x14ac:dyDescent="0.2">
      <c r="A553" s="56" t="str">
        <f t="shared" si="88"/>
        <v/>
      </c>
      <c r="B553" s="56"/>
      <c r="D553" s="56" t="str">
        <f t="shared" si="89"/>
        <v/>
      </c>
      <c r="E553" s="56" t="str">
        <f t="shared" si="90"/>
        <v/>
      </c>
      <c r="F553" s="56"/>
      <c r="G553" s="62" t="s">
        <v>36</v>
      </c>
      <c r="H553" s="56" t="str">
        <f t="shared" ref="H553:H616" si="91">IF(NOT(ISBLANK($J553)),LEFT($J553,6),"")</f>
        <v/>
      </c>
      <c r="I553" s="56" t="str">
        <f t="shared" ref="I553:I616" si="92">IF(NOT(ISBLANK($J553)),LEFT($J553,9),"")</f>
        <v/>
      </c>
      <c r="J553" s="56"/>
      <c r="K553" s="62" t="s">
        <v>36</v>
      </c>
      <c r="L553" s="56" t="str">
        <f t="shared" si="86"/>
        <v>05.24.10.</v>
      </c>
      <c r="M553" s="56" t="str">
        <f t="shared" si="87"/>
        <v>05.24.10.01.</v>
      </c>
      <c r="N553" s="56" t="s">
        <v>1727</v>
      </c>
      <c r="O553" s="56" t="s">
        <v>1724</v>
      </c>
      <c r="P553" s="62" t="s">
        <v>36</v>
      </c>
      <c r="Q553" s="56" t="str">
        <f t="shared" si="84"/>
        <v>05.22.14.01.</v>
      </c>
      <c r="R553" s="56" t="str">
        <f t="shared" si="85"/>
        <v>05.22.14.01.01.01.</v>
      </c>
      <c r="S553" s="56" t="s">
        <v>1670</v>
      </c>
      <c r="T553" s="64">
        <v>16</v>
      </c>
    </row>
    <row r="554" spans="1:20" x14ac:dyDescent="0.2">
      <c r="A554" s="56" t="str">
        <f t="shared" si="88"/>
        <v/>
      </c>
      <c r="B554" s="56"/>
      <c r="D554" s="56" t="str">
        <f t="shared" si="89"/>
        <v/>
      </c>
      <c r="E554" s="56" t="str">
        <f t="shared" si="90"/>
        <v/>
      </c>
      <c r="F554" s="56"/>
      <c r="G554" s="62" t="s">
        <v>36</v>
      </c>
      <c r="H554" s="56" t="str">
        <f t="shared" si="91"/>
        <v/>
      </c>
      <c r="I554" s="56" t="str">
        <f t="shared" si="92"/>
        <v/>
      </c>
      <c r="J554" s="56"/>
      <c r="K554" s="62" t="s">
        <v>36</v>
      </c>
      <c r="L554" s="56" t="str">
        <f t="shared" si="86"/>
        <v>05.24.11.</v>
      </c>
      <c r="M554" s="56" t="str">
        <f t="shared" si="87"/>
        <v>05.24.11.01.</v>
      </c>
      <c r="N554" s="56" t="s">
        <v>1728</v>
      </c>
      <c r="O554" s="56" t="s">
        <v>1725</v>
      </c>
      <c r="P554" s="62" t="s">
        <v>36</v>
      </c>
      <c r="Q554" s="56" t="str">
        <f t="shared" si="84"/>
        <v>05.22.15.01.</v>
      </c>
      <c r="R554" s="56" t="str">
        <f t="shared" si="85"/>
        <v>05.22.15.01.01.01.</v>
      </c>
      <c r="S554" s="56" t="s">
        <v>1671</v>
      </c>
      <c r="T554" s="64">
        <v>24</v>
      </c>
    </row>
    <row r="555" spans="1:20" x14ac:dyDescent="0.2">
      <c r="A555" s="56" t="str">
        <f t="shared" si="88"/>
        <v/>
      </c>
      <c r="B555" s="56"/>
      <c r="D555" s="56" t="str">
        <f t="shared" si="89"/>
        <v/>
      </c>
      <c r="E555" s="56" t="str">
        <f t="shared" si="90"/>
        <v/>
      </c>
      <c r="F555" s="56"/>
      <c r="G555" s="62" t="s">
        <v>36</v>
      </c>
      <c r="H555" s="56" t="str">
        <f t="shared" si="91"/>
        <v/>
      </c>
      <c r="I555" s="56" t="str">
        <f t="shared" si="92"/>
        <v/>
      </c>
      <c r="J555" s="56"/>
      <c r="K555" s="62" t="s">
        <v>36</v>
      </c>
      <c r="L555" s="56" t="str">
        <f t="shared" si="86"/>
        <v>05.25.06.</v>
      </c>
      <c r="M555" s="56" t="str">
        <f t="shared" si="87"/>
        <v>05.25.06.01.</v>
      </c>
      <c r="N555" s="56" t="s">
        <v>2126</v>
      </c>
      <c r="O555" s="56" t="s">
        <v>2133</v>
      </c>
      <c r="P555" s="62" t="s">
        <v>36</v>
      </c>
      <c r="Q555" s="56" t="str">
        <f t="shared" si="84"/>
        <v>05.22.16.01.</v>
      </c>
      <c r="R555" s="56" t="str">
        <f t="shared" si="85"/>
        <v>05.22.16.01.01.01.</v>
      </c>
      <c r="S555" s="56" t="s">
        <v>1672</v>
      </c>
      <c r="T555" s="64">
        <v>12</v>
      </c>
    </row>
    <row r="556" spans="1:20" x14ac:dyDescent="0.2">
      <c r="A556" s="56" t="str">
        <f t="shared" si="88"/>
        <v/>
      </c>
      <c r="B556" s="56"/>
      <c r="D556" s="56" t="str">
        <f t="shared" si="89"/>
        <v/>
      </c>
      <c r="E556" s="56" t="str">
        <f t="shared" si="90"/>
        <v/>
      </c>
      <c r="F556" s="56"/>
      <c r="G556" s="62" t="s">
        <v>36</v>
      </c>
      <c r="H556" s="56" t="str">
        <f t="shared" si="91"/>
        <v/>
      </c>
      <c r="I556" s="56" t="str">
        <f t="shared" si="92"/>
        <v/>
      </c>
      <c r="J556" s="56"/>
      <c r="K556" s="62" t="s">
        <v>36</v>
      </c>
      <c r="L556" s="56" t="str">
        <f t="shared" si="86"/>
        <v>05.25.07.</v>
      </c>
      <c r="M556" s="56" t="str">
        <f t="shared" si="87"/>
        <v>05.25.07.01.</v>
      </c>
      <c r="N556" s="56" t="s">
        <v>2127</v>
      </c>
      <c r="O556" s="56" t="s">
        <v>2134</v>
      </c>
      <c r="P556" s="62" t="s">
        <v>36</v>
      </c>
      <c r="Q556" s="56" t="str">
        <f t="shared" si="84"/>
        <v>05.22.17.01.</v>
      </c>
      <c r="R556" s="56" t="str">
        <f t="shared" si="85"/>
        <v>05.22.17.01.01.01.</v>
      </c>
      <c r="S556" s="56" t="s">
        <v>1673</v>
      </c>
      <c r="T556" s="64">
        <v>96</v>
      </c>
    </row>
    <row r="557" spans="1:20" x14ac:dyDescent="0.2">
      <c r="A557" s="56" t="str">
        <f t="shared" si="88"/>
        <v/>
      </c>
      <c r="B557" s="56"/>
      <c r="D557" s="56" t="str">
        <f t="shared" si="89"/>
        <v/>
      </c>
      <c r="E557" s="56" t="str">
        <f t="shared" si="90"/>
        <v/>
      </c>
      <c r="F557" s="56"/>
      <c r="G557" s="62" t="s">
        <v>36</v>
      </c>
      <c r="H557" s="56" t="str">
        <f t="shared" si="91"/>
        <v/>
      </c>
      <c r="I557" s="56" t="str">
        <f t="shared" si="92"/>
        <v/>
      </c>
      <c r="J557" s="56"/>
      <c r="K557" s="62" t="s">
        <v>36</v>
      </c>
      <c r="L557" s="56" t="str">
        <f t="shared" si="86"/>
        <v>05.25.08.</v>
      </c>
      <c r="M557" s="56" t="str">
        <f t="shared" si="87"/>
        <v>05.25.08.01.</v>
      </c>
      <c r="N557" s="56" t="s">
        <v>2128</v>
      </c>
      <c r="O557" s="56" t="s">
        <v>2135</v>
      </c>
      <c r="P557" s="62" t="s">
        <v>36</v>
      </c>
      <c r="Q557" s="56" t="str">
        <f t="shared" si="84"/>
        <v>05.22.18.01.</v>
      </c>
      <c r="R557" s="56" t="str">
        <f t="shared" si="85"/>
        <v>05.22.18.01.01.01.</v>
      </c>
      <c r="S557" s="56" t="s">
        <v>1674</v>
      </c>
      <c r="T557" s="64">
        <v>72</v>
      </c>
    </row>
    <row r="558" spans="1:20" x14ac:dyDescent="0.2">
      <c r="A558" s="56" t="str">
        <f t="shared" si="88"/>
        <v/>
      </c>
      <c r="B558" s="56"/>
      <c r="D558" s="56" t="str">
        <f t="shared" si="89"/>
        <v/>
      </c>
      <c r="E558" s="56" t="str">
        <f t="shared" si="90"/>
        <v/>
      </c>
      <c r="F558" s="56"/>
      <c r="G558" s="62" t="s">
        <v>36</v>
      </c>
      <c r="H558" s="56" t="str">
        <f t="shared" si="91"/>
        <v/>
      </c>
      <c r="I558" s="56" t="str">
        <f t="shared" si="92"/>
        <v/>
      </c>
      <c r="J558" s="56"/>
      <c r="K558" s="62" t="s">
        <v>36</v>
      </c>
      <c r="L558" s="56" t="str">
        <f t="shared" si="86"/>
        <v>05.25.09.</v>
      </c>
      <c r="M558" s="56" t="str">
        <f t="shared" si="87"/>
        <v>05.25.09.01.</v>
      </c>
      <c r="N558" s="56" t="s">
        <v>2129</v>
      </c>
      <c r="O558" s="56" t="s">
        <v>2136</v>
      </c>
      <c r="P558" s="62" t="s">
        <v>36</v>
      </c>
      <c r="Q558" s="56" t="str">
        <f t="shared" si="84"/>
        <v>05.22.19.01.</v>
      </c>
      <c r="R558" s="56" t="str">
        <f t="shared" si="85"/>
        <v>05.22.19.01.01.01.</v>
      </c>
      <c r="S558" s="56" t="s">
        <v>1675</v>
      </c>
      <c r="T558" s="64">
        <v>80</v>
      </c>
    </row>
    <row r="559" spans="1:20" x14ac:dyDescent="0.2">
      <c r="A559" s="56" t="str">
        <f t="shared" si="88"/>
        <v/>
      </c>
      <c r="B559" s="56"/>
      <c r="D559" s="56" t="str">
        <f t="shared" si="89"/>
        <v/>
      </c>
      <c r="E559" s="56" t="str">
        <f t="shared" si="90"/>
        <v/>
      </c>
      <c r="F559" s="56"/>
      <c r="G559" s="62" t="s">
        <v>36</v>
      </c>
      <c r="H559" s="56" t="str">
        <f t="shared" si="91"/>
        <v/>
      </c>
      <c r="I559" s="56" t="str">
        <f t="shared" si="92"/>
        <v/>
      </c>
      <c r="J559" s="56"/>
      <c r="K559" s="62" t="s">
        <v>36</v>
      </c>
      <c r="L559" s="56" t="str">
        <f t="shared" si="86"/>
        <v>05.25.10.</v>
      </c>
      <c r="M559" s="56" t="str">
        <f t="shared" si="87"/>
        <v>05.25.10.01.</v>
      </c>
      <c r="N559" s="56" t="s">
        <v>2130</v>
      </c>
      <c r="O559" s="56" t="s">
        <v>2137</v>
      </c>
      <c r="P559" s="62" t="s">
        <v>36</v>
      </c>
      <c r="Q559" s="56" t="str">
        <f t="shared" si="84"/>
        <v>05.22.20.01.</v>
      </c>
      <c r="R559" s="56" t="str">
        <f t="shared" si="85"/>
        <v>05.22.20.01.01.01.</v>
      </c>
      <c r="S559" s="56" t="s">
        <v>1676</v>
      </c>
      <c r="T559" s="64">
        <v>40</v>
      </c>
    </row>
    <row r="560" spans="1:20" x14ac:dyDescent="0.2">
      <c r="A560" s="56" t="str">
        <f t="shared" si="88"/>
        <v/>
      </c>
      <c r="B560" s="56"/>
      <c r="D560" s="56" t="str">
        <f t="shared" si="89"/>
        <v/>
      </c>
      <c r="E560" s="56" t="str">
        <f t="shared" si="90"/>
        <v/>
      </c>
      <c r="F560" s="56"/>
      <c r="G560" s="62" t="s">
        <v>36</v>
      </c>
      <c r="H560" s="56" t="str">
        <f t="shared" si="91"/>
        <v/>
      </c>
      <c r="I560" s="56" t="str">
        <f t="shared" si="92"/>
        <v/>
      </c>
      <c r="J560" s="56"/>
      <c r="K560" s="62" t="s">
        <v>36</v>
      </c>
      <c r="L560" s="56" t="str">
        <f t="shared" si="86"/>
        <v>05.25.11.</v>
      </c>
      <c r="M560" s="56" t="str">
        <f t="shared" si="87"/>
        <v>05.25.11.01.</v>
      </c>
      <c r="N560" s="56" t="s">
        <v>2131</v>
      </c>
      <c r="O560" s="56" t="s">
        <v>2138</v>
      </c>
      <c r="P560" s="62" t="s">
        <v>36</v>
      </c>
      <c r="Q560" s="56" t="str">
        <f t="shared" si="84"/>
        <v>05.22.21.01.</v>
      </c>
      <c r="R560" s="56" t="str">
        <f t="shared" si="85"/>
        <v>05.22.21.01.01.01.</v>
      </c>
      <c r="S560" s="56" t="s">
        <v>1677</v>
      </c>
      <c r="T560" s="64">
        <v>48</v>
      </c>
    </row>
    <row r="561" spans="1:20" x14ac:dyDescent="0.2">
      <c r="A561" s="56" t="str">
        <f t="shared" si="88"/>
        <v/>
      </c>
      <c r="B561" s="56"/>
      <c r="D561" s="56" t="str">
        <f t="shared" si="89"/>
        <v/>
      </c>
      <c r="E561" s="56" t="str">
        <f t="shared" si="90"/>
        <v/>
      </c>
      <c r="F561" s="56"/>
      <c r="G561" s="62" t="s">
        <v>36</v>
      </c>
      <c r="H561" s="56" t="str">
        <f t="shared" si="91"/>
        <v/>
      </c>
      <c r="I561" s="56" t="str">
        <f t="shared" si="92"/>
        <v/>
      </c>
      <c r="J561" s="56"/>
      <c r="K561" s="62" t="s">
        <v>36</v>
      </c>
      <c r="L561" s="56" t="str">
        <f t="shared" si="86"/>
        <v>05.25.12.</v>
      </c>
      <c r="M561" s="56" t="str">
        <f t="shared" si="87"/>
        <v>05.25.12.01.</v>
      </c>
      <c r="N561" s="56" t="s">
        <v>2132</v>
      </c>
      <c r="O561" s="56" t="s">
        <v>2139</v>
      </c>
      <c r="P561" s="62" t="s">
        <v>36</v>
      </c>
      <c r="Q561" s="56" t="str">
        <f t="shared" si="84"/>
        <v>05.22.22.01.</v>
      </c>
      <c r="R561" s="56" t="str">
        <f t="shared" si="85"/>
        <v>05.22.22.01.01.01.</v>
      </c>
      <c r="S561" s="56" t="s">
        <v>1678</v>
      </c>
      <c r="T561" s="64">
        <v>24</v>
      </c>
    </row>
    <row r="562" spans="1:20" x14ac:dyDescent="0.2">
      <c r="A562" s="56" t="str">
        <f t="shared" si="88"/>
        <v/>
      </c>
      <c r="B562" s="56"/>
      <c r="D562" s="56" t="str">
        <f t="shared" si="89"/>
        <v/>
      </c>
      <c r="E562" s="56" t="str">
        <f t="shared" si="90"/>
        <v/>
      </c>
      <c r="F562" s="56"/>
      <c r="G562" s="62" t="s">
        <v>36</v>
      </c>
      <c r="H562" s="56" t="str">
        <f t="shared" si="91"/>
        <v/>
      </c>
      <c r="I562" s="56" t="str">
        <f t="shared" si="92"/>
        <v/>
      </c>
      <c r="J562" s="56"/>
      <c r="K562" s="62" t="s">
        <v>36</v>
      </c>
      <c r="L562" s="56" t="str">
        <f t="shared" si="86"/>
        <v>05.26.01.</v>
      </c>
      <c r="M562" s="56" t="str">
        <f t="shared" si="87"/>
        <v>05.26.01.01.</v>
      </c>
      <c r="N562" s="56" t="s">
        <v>1914</v>
      </c>
      <c r="O562" s="56" t="s">
        <v>1913</v>
      </c>
      <c r="P562" s="62" t="s">
        <v>36</v>
      </c>
      <c r="Q562" s="56" t="str">
        <f t="shared" si="84"/>
        <v>05.22.23.01.</v>
      </c>
      <c r="R562" s="56" t="str">
        <f t="shared" si="85"/>
        <v>05.22.23.01.01.01.</v>
      </c>
      <c r="S562" s="56" t="s">
        <v>1679</v>
      </c>
      <c r="T562" s="64">
        <v>40</v>
      </c>
    </row>
    <row r="563" spans="1:20" x14ac:dyDescent="0.2">
      <c r="A563" s="56" t="str">
        <f t="shared" si="88"/>
        <v/>
      </c>
      <c r="B563" s="56"/>
      <c r="D563" s="56" t="str">
        <f t="shared" si="89"/>
        <v/>
      </c>
      <c r="E563" s="56" t="str">
        <f t="shared" si="90"/>
        <v/>
      </c>
      <c r="F563" s="56"/>
      <c r="G563" s="62" t="s">
        <v>36</v>
      </c>
      <c r="H563" s="56" t="str">
        <f t="shared" si="91"/>
        <v/>
      </c>
      <c r="I563" s="56" t="str">
        <f t="shared" si="92"/>
        <v/>
      </c>
      <c r="J563" s="56"/>
      <c r="K563" s="62" t="s">
        <v>36</v>
      </c>
      <c r="L563" s="56" t="str">
        <f t="shared" si="86"/>
        <v>05.26.02.</v>
      </c>
      <c r="M563" s="56" t="str">
        <f t="shared" si="87"/>
        <v>05.26.02.01.</v>
      </c>
      <c r="N563" s="56" t="s">
        <v>1915</v>
      </c>
      <c r="O563" s="56" t="s">
        <v>1918</v>
      </c>
      <c r="P563" s="62" t="s">
        <v>36</v>
      </c>
      <c r="Q563" s="56" t="str">
        <f t="shared" si="84"/>
        <v>05.22.24.01.</v>
      </c>
      <c r="R563" s="56" t="str">
        <f t="shared" si="85"/>
        <v>05.22.24.01.01.01.</v>
      </c>
      <c r="S563" s="56" t="s">
        <v>1680</v>
      </c>
      <c r="T563" s="64">
        <v>20</v>
      </c>
    </row>
    <row r="564" spans="1:20" x14ac:dyDescent="0.2">
      <c r="A564" s="56" t="str">
        <f t="shared" si="88"/>
        <v/>
      </c>
      <c r="B564" s="56"/>
      <c r="D564" s="56" t="str">
        <f t="shared" si="89"/>
        <v/>
      </c>
      <c r="E564" s="56" t="str">
        <f t="shared" si="90"/>
        <v/>
      </c>
      <c r="F564" s="56"/>
      <c r="G564" s="62" t="s">
        <v>36</v>
      </c>
      <c r="H564" s="56" t="str">
        <f t="shared" si="91"/>
        <v/>
      </c>
      <c r="I564" s="56" t="str">
        <f t="shared" si="92"/>
        <v/>
      </c>
      <c r="J564" s="56"/>
      <c r="K564" s="62" t="s">
        <v>36</v>
      </c>
      <c r="L564" s="56" t="str">
        <f t="shared" si="86"/>
        <v>05.26.03.</v>
      </c>
      <c r="M564" s="56" t="str">
        <f t="shared" si="87"/>
        <v>05.26.03.01.</v>
      </c>
      <c r="N564" s="56" t="s">
        <v>1916</v>
      </c>
      <c r="O564" s="56" t="s">
        <v>1919</v>
      </c>
      <c r="P564" s="62" t="s">
        <v>36</v>
      </c>
      <c r="Q564" s="56" t="str">
        <f t="shared" si="84"/>
        <v>05.22.25.01.</v>
      </c>
      <c r="R564" s="56" t="str">
        <f t="shared" si="85"/>
        <v>05.22.25.01.01.01.</v>
      </c>
      <c r="S564" s="56" t="s">
        <v>1681</v>
      </c>
      <c r="T564" s="64">
        <v>12</v>
      </c>
    </row>
    <row r="565" spans="1:20" x14ac:dyDescent="0.2">
      <c r="A565" s="56" t="str">
        <f t="shared" si="88"/>
        <v/>
      </c>
      <c r="B565" s="56"/>
      <c r="D565" s="56" t="str">
        <f t="shared" si="89"/>
        <v/>
      </c>
      <c r="E565" s="56" t="str">
        <f t="shared" si="90"/>
        <v/>
      </c>
      <c r="F565" s="56"/>
      <c r="G565" s="62" t="s">
        <v>36</v>
      </c>
      <c r="H565" s="56" t="str">
        <f t="shared" si="91"/>
        <v/>
      </c>
      <c r="I565" s="56" t="str">
        <f t="shared" si="92"/>
        <v/>
      </c>
      <c r="J565" s="56"/>
      <c r="K565" s="62" t="s">
        <v>36</v>
      </c>
      <c r="L565" s="56" t="str">
        <f t="shared" si="86"/>
        <v>05.26.04.</v>
      </c>
      <c r="M565" s="56" t="str">
        <f t="shared" si="87"/>
        <v>05.26.04.01.</v>
      </c>
      <c r="N565" s="56" t="s">
        <v>1917</v>
      </c>
      <c r="O565" s="56" t="s">
        <v>1920</v>
      </c>
      <c r="P565" s="62" t="s">
        <v>36</v>
      </c>
      <c r="Q565" s="56" t="str">
        <f t="shared" si="84"/>
        <v>05.22.26.01.</v>
      </c>
      <c r="R565" s="56" t="str">
        <f t="shared" si="85"/>
        <v>05.22.26.01.01.01.</v>
      </c>
      <c r="S565" s="56" t="s">
        <v>1682</v>
      </c>
      <c r="T565" s="64">
        <v>6</v>
      </c>
    </row>
    <row r="566" spans="1:20" x14ac:dyDescent="0.2">
      <c r="A566" s="56" t="str">
        <f t="shared" si="88"/>
        <v/>
      </c>
      <c r="B566" s="56"/>
      <c r="D566" s="56" t="str">
        <f t="shared" si="89"/>
        <v/>
      </c>
      <c r="E566" s="56" t="str">
        <f t="shared" si="90"/>
        <v/>
      </c>
      <c r="F566" s="56"/>
      <c r="G566" s="62" t="s">
        <v>36</v>
      </c>
      <c r="H566" s="56" t="str">
        <f t="shared" si="91"/>
        <v/>
      </c>
      <c r="I566" s="56" t="str">
        <f t="shared" si="92"/>
        <v/>
      </c>
      <c r="J566" s="56"/>
      <c r="K566" s="62" t="s">
        <v>36</v>
      </c>
      <c r="L566" s="56" t="str">
        <f t="shared" si="86"/>
        <v>05.27.01.</v>
      </c>
      <c r="M566" s="56" t="str">
        <f t="shared" si="87"/>
        <v>05.27.01.01.</v>
      </c>
      <c r="N566" s="56" t="s">
        <v>1921</v>
      </c>
      <c r="O566" s="56" t="s">
        <v>1922</v>
      </c>
      <c r="P566" s="62" t="s">
        <v>36</v>
      </c>
      <c r="Q566" s="56" t="str">
        <f t="shared" si="84"/>
        <v>05.22.27.01.</v>
      </c>
      <c r="R566" s="56" t="str">
        <f t="shared" si="85"/>
        <v>05.22.27.01.01.01.</v>
      </c>
      <c r="S566" s="56" t="s">
        <v>1683</v>
      </c>
      <c r="T566" s="64">
        <v>12</v>
      </c>
    </row>
    <row r="567" spans="1:20" x14ac:dyDescent="0.2">
      <c r="A567" s="56" t="str">
        <f t="shared" si="88"/>
        <v/>
      </c>
      <c r="B567" s="56"/>
      <c r="D567" s="56" t="str">
        <f t="shared" si="89"/>
        <v/>
      </c>
      <c r="E567" s="56" t="str">
        <f t="shared" si="90"/>
        <v/>
      </c>
      <c r="F567" s="56"/>
      <c r="G567" s="62" t="s">
        <v>36</v>
      </c>
      <c r="H567" s="56" t="str">
        <f t="shared" si="91"/>
        <v/>
      </c>
      <c r="I567" s="56" t="str">
        <f t="shared" si="92"/>
        <v/>
      </c>
      <c r="J567" s="56"/>
      <c r="K567" s="62" t="s">
        <v>36</v>
      </c>
      <c r="L567" s="56" t="str">
        <f t="shared" si="86"/>
        <v>05.27.02.</v>
      </c>
      <c r="M567" s="56" t="str">
        <f t="shared" si="87"/>
        <v>05.27.02.01.</v>
      </c>
      <c r="N567" s="56" t="s">
        <v>1923</v>
      </c>
      <c r="O567" s="56" t="s">
        <v>1925</v>
      </c>
      <c r="P567" s="62" t="s">
        <v>36</v>
      </c>
      <c r="Q567" s="56" t="str">
        <f t="shared" si="84"/>
        <v>05.22.28.01.</v>
      </c>
      <c r="R567" s="56" t="str">
        <f t="shared" si="85"/>
        <v>05.22.28.01.01.01.</v>
      </c>
      <c r="S567" s="56" t="s">
        <v>1684</v>
      </c>
      <c r="T567" s="64">
        <v>6</v>
      </c>
    </row>
    <row r="568" spans="1:20" x14ac:dyDescent="0.2">
      <c r="A568" s="56" t="str">
        <f t="shared" si="88"/>
        <v/>
      </c>
      <c r="B568" s="56"/>
      <c r="D568" s="56" t="str">
        <f t="shared" si="89"/>
        <v/>
      </c>
      <c r="E568" s="56" t="str">
        <f t="shared" si="90"/>
        <v/>
      </c>
      <c r="F568" s="56"/>
      <c r="G568" s="62" t="s">
        <v>36</v>
      </c>
      <c r="H568" s="56" t="str">
        <f t="shared" si="91"/>
        <v/>
      </c>
      <c r="I568" s="56" t="str">
        <f t="shared" si="92"/>
        <v/>
      </c>
      <c r="J568" s="56"/>
      <c r="K568" s="62" t="s">
        <v>36</v>
      </c>
      <c r="L568" s="56" t="str">
        <f t="shared" si="86"/>
        <v>05.27.03.</v>
      </c>
      <c r="M568" s="56" t="str">
        <f t="shared" si="87"/>
        <v>05.27.03.01.</v>
      </c>
      <c r="N568" s="56" t="s">
        <v>1924</v>
      </c>
      <c r="O568" s="56" t="s">
        <v>1926</v>
      </c>
      <c r="P568" s="62" t="s">
        <v>36</v>
      </c>
      <c r="Q568" s="56" t="str">
        <f t="shared" si="84"/>
        <v>05.22.29.01.</v>
      </c>
      <c r="R568" s="56" t="str">
        <f t="shared" si="85"/>
        <v>05.22.29.01.01.01.</v>
      </c>
      <c r="S568" s="56" t="s">
        <v>1685</v>
      </c>
      <c r="T568" s="64">
        <v>12</v>
      </c>
    </row>
    <row r="569" spans="1:20" x14ac:dyDescent="0.2">
      <c r="A569" s="56" t="str">
        <f t="shared" si="88"/>
        <v/>
      </c>
      <c r="B569" s="56"/>
      <c r="D569" s="56" t="str">
        <f t="shared" si="89"/>
        <v/>
      </c>
      <c r="E569" s="56" t="str">
        <f t="shared" si="90"/>
        <v/>
      </c>
      <c r="F569" s="56"/>
      <c r="G569" s="62" t="s">
        <v>36</v>
      </c>
      <c r="H569" s="56" t="str">
        <f t="shared" si="91"/>
        <v/>
      </c>
      <c r="I569" s="56" t="str">
        <f t="shared" si="92"/>
        <v/>
      </c>
      <c r="J569" s="56"/>
      <c r="K569" s="62" t="s">
        <v>36</v>
      </c>
      <c r="L569" s="56" t="str">
        <f t="shared" si="86"/>
        <v>05.28.01.</v>
      </c>
      <c r="M569" s="56" t="str">
        <f t="shared" si="87"/>
        <v>05.28.01.01.</v>
      </c>
      <c r="N569" s="56" t="s">
        <v>2203</v>
      </c>
      <c r="O569" s="56" t="s">
        <v>2206</v>
      </c>
      <c r="P569" s="62" t="s">
        <v>36</v>
      </c>
      <c r="Q569" s="56" t="str">
        <f t="shared" si="84"/>
        <v>05.22.30.01.</v>
      </c>
      <c r="R569" s="56" t="str">
        <f t="shared" si="85"/>
        <v>05.22.30.01.01.01.</v>
      </c>
      <c r="S569" s="56" t="s">
        <v>1686</v>
      </c>
      <c r="T569" s="64">
        <v>6</v>
      </c>
    </row>
    <row r="570" spans="1:20" x14ac:dyDescent="0.2">
      <c r="A570" s="56" t="str">
        <f t="shared" si="88"/>
        <v/>
      </c>
      <c r="B570" s="56"/>
      <c r="D570" s="56" t="str">
        <f t="shared" si="89"/>
        <v/>
      </c>
      <c r="E570" s="56" t="str">
        <f t="shared" si="90"/>
        <v/>
      </c>
      <c r="F570" s="56"/>
      <c r="G570" s="62" t="s">
        <v>36</v>
      </c>
      <c r="H570" s="56" t="str">
        <f t="shared" si="91"/>
        <v/>
      </c>
      <c r="I570" s="56" t="str">
        <f t="shared" si="92"/>
        <v/>
      </c>
      <c r="J570" s="56"/>
      <c r="K570" s="62" t="s">
        <v>36</v>
      </c>
      <c r="L570" s="56" t="str">
        <f t="shared" si="86"/>
        <v>05.28.01.</v>
      </c>
      <c r="M570" s="56" t="str">
        <f t="shared" si="87"/>
        <v>05.28.01.02.</v>
      </c>
      <c r="N570" s="56" t="s">
        <v>2204</v>
      </c>
      <c r="O570" s="56" t="s">
        <v>2207</v>
      </c>
      <c r="P570" s="62" t="s">
        <v>36</v>
      </c>
      <c r="Q570" s="56" t="str">
        <f t="shared" si="84"/>
        <v>05.22.31.01.</v>
      </c>
      <c r="R570" s="56" t="str">
        <f t="shared" si="85"/>
        <v>05.22.31.01.01.01.</v>
      </c>
      <c r="S570" s="56" t="s">
        <v>1687</v>
      </c>
      <c r="T570" s="64">
        <v>12</v>
      </c>
    </row>
    <row r="571" spans="1:20" x14ac:dyDescent="0.2">
      <c r="A571" s="56" t="str">
        <f t="shared" si="88"/>
        <v/>
      </c>
      <c r="B571" s="56"/>
      <c r="D571" s="56" t="str">
        <f t="shared" si="89"/>
        <v/>
      </c>
      <c r="E571" s="56" t="str">
        <f t="shared" si="90"/>
        <v/>
      </c>
      <c r="F571" s="56"/>
      <c r="G571" s="62" t="s">
        <v>36</v>
      </c>
      <c r="H571" s="56" t="str">
        <f t="shared" si="91"/>
        <v/>
      </c>
      <c r="I571" s="56" t="str">
        <f t="shared" si="92"/>
        <v/>
      </c>
      <c r="J571" s="56"/>
      <c r="K571" s="62" t="s">
        <v>36</v>
      </c>
      <c r="L571" s="56" t="str">
        <f t="shared" si="86"/>
        <v>05.28.01.</v>
      </c>
      <c r="M571" s="56" t="str">
        <f t="shared" si="87"/>
        <v>05.28.01.03.</v>
      </c>
      <c r="N571" s="56" t="s">
        <v>2205</v>
      </c>
      <c r="O571" s="56" t="s">
        <v>2208</v>
      </c>
      <c r="P571" s="62" t="s">
        <v>36</v>
      </c>
      <c r="Q571" s="56" t="str">
        <f t="shared" si="84"/>
        <v>05.22.32.01.</v>
      </c>
      <c r="R571" s="56" t="str">
        <f t="shared" si="85"/>
        <v>05.22.32.01.01.01.</v>
      </c>
      <c r="S571" s="56" t="s">
        <v>1688</v>
      </c>
      <c r="T571" s="64">
        <v>6</v>
      </c>
    </row>
    <row r="572" spans="1:20" x14ac:dyDescent="0.2">
      <c r="A572" s="56" t="str">
        <f t="shared" si="88"/>
        <v/>
      </c>
      <c r="B572" s="56"/>
      <c r="D572" s="56" t="str">
        <f t="shared" si="89"/>
        <v/>
      </c>
      <c r="E572" s="56" t="str">
        <f t="shared" si="90"/>
        <v/>
      </c>
      <c r="F572" s="56"/>
      <c r="G572" s="62" t="s">
        <v>36</v>
      </c>
      <c r="H572" s="56" t="str">
        <f t="shared" si="91"/>
        <v/>
      </c>
      <c r="I572" s="56" t="str">
        <f t="shared" si="92"/>
        <v/>
      </c>
      <c r="J572" s="56"/>
      <c r="K572" s="62" t="s">
        <v>36</v>
      </c>
      <c r="L572" s="56" t="str">
        <f t="shared" si="86"/>
        <v>05.28.02.</v>
      </c>
      <c r="M572" s="56" t="str">
        <f t="shared" si="87"/>
        <v>05.28.02.01.</v>
      </c>
      <c r="N572" s="56" t="s">
        <v>2210</v>
      </c>
      <c r="O572" s="56" t="s">
        <v>2209</v>
      </c>
      <c r="P572" s="62" t="s">
        <v>36</v>
      </c>
      <c r="Q572" s="56" t="str">
        <f t="shared" si="84"/>
        <v>05.23.01.01.</v>
      </c>
      <c r="R572" s="56" t="str">
        <f t="shared" si="85"/>
        <v>05.23.01.01.01.01.</v>
      </c>
      <c r="S572" s="56" t="s">
        <v>1689</v>
      </c>
      <c r="T572" s="64">
        <v>120</v>
      </c>
    </row>
    <row r="573" spans="1:20" x14ac:dyDescent="0.2">
      <c r="A573" s="56" t="str">
        <f t="shared" si="88"/>
        <v/>
      </c>
      <c r="B573" s="56"/>
      <c r="D573" s="56" t="str">
        <f t="shared" si="89"/>
        <v/>
      </c>
      <c r="E573" s="56" t="str">
        <f t="shared" si="90"/>
        <v/>
      </c>
      <c r="F573" s="56"/>
      <c r="G573" s="62" t="s">
        <v>36</v>
      </c>
      <c r="H573" s="56" t="str">
        <f t="shared" si="91"/>
        <v/>
      </c>
      <c r="I573" s="56" t="str">
        <f t="shared" si="92"/>
        <v/>
      </c>
      <c r="J573" s="56"/>
      <c r="K573" s="62" t="s">
        <v>36</v>
      </c>
      <c r="L573" s="56" t="str">
        <f t="shared" si="86"/>
        <v>05.28.03.</v>
      </c>
      <c r="M573" s="56" t="str">
        <f t="shared" si="87"/>
        <v>05.28.03.01.</v>
      </c>
      <c r="N573" s="56" t="s">
        <v>2211</v>
      </c>
      <c r="O573" s="56" t="s">
        <v>2214</v>
      </c>
      <c r="P573" s="62" t="s">
        <v>36</v>
      </c>
      <c r="Q573" s="56" t="str">
        <f t="shared" si="84"/>
        <v>05.23.02.01.</v>
      </c>
      <c r="R573" s="56" t="str">
        <f t="shared" si="85"/>
        <v>05.23.02.01.01.01.</v>
      </c>
      <c r="S573" s="56" t="s">
        <v>1690</v>
      </c>
      <c r="T573" s="64">
        <v>120</v>
      </c>
    </row>
    <row r="574" spans="1:20" x14ac:dyDescent="0.2">
      <c r="A574" s="56" t="str">
        <f t="shared" si="88"/>
        <v/>
      </c>
      <c r="B574" s="56"/>
      <c r="D574" s="56" t="str">
        <f t="shared" si="89"/>
        <v/>
      </c>
      <c r="E574" s="56" t="str">
        <f t="shared" si="90"/>
        <v/>
      </c>
      <c r="F574" s="56"/>
      <c r="G574" s="62" t="s">
        <v>36</v>
      </c>
      <c r="H574" s="56" t="str">
        <f t="shared" si="91"/>
        <v/>
      </c>
      <c r="I574" s="56" t="str">
        <f t="shared" si="92"/>
        <v/>
      </c>
      <c r="J574" s="56"/>
      <c r="K574" s="62" t="s">
        <v>36</v>
      </c>
      <c r="L574" s="56" t="str">
        <f t="shared" si="86"/>
        <v>05.28.03.</v>
      </c>
      <c r="M574" s="56" t="str">
        <f t="shared" si="87"/>
        <v>05.28.03.02.</v>
      </c>
      <c r="N574" s="56" t="s">
        <v>2212</v>
      </c>
      <c r="O574" s="56" t="s">
        <v>2215</v>
      </c>
      <c r="P574" s="62" t="s">
        <v>36</v>
      </c>
      <c r="Q574" s="56" t="str">
        <f t="shared" si="84"/>
        <v>05.23.03.01.</v>
      </c>
      <c r="R574" s="56" t="str">
        <f t="shared" si="85"/>
        <v>05.23.03.01.01.01.</v>
      </c>
      <c r="S574" s="56" t="s">
        <v>1691</v>
      </c>
      <c r="T574" s="64">
        <v>40</v>
      </c>
    </row>
    <row r="575" spans="1:20" x14ac:dyDescent="0.2">
      <c r="A575" s="56" t="str">
        <f t="shared" si="88"/>
        <v/>
      </c>
      <c r="B575" s="56"/>
      <c r="D575" s="56" t="str">
        <f t="shared" si="89"/>
        <v/>
      </c>
      <c r="E575" s="56" t="str">
        <f t="shared" si="90"/>
        <v/>
      </c>
      <c r="F575" s="56"/>
      <c r="G575" s="62" t="s">
        <v>36</v>
      </c>
      <c r="H575" s="56" t="str">
        <f t="shared" si="91"/>
        <v/>
      </c>
      <c r="I575" s="56" t="str">
        <f t="shared" si="92"/>
        <v/>
      </c>
      <c r="J575" s="56"/>
      <c r="K575" s="62" t="s">
        <v>36</v>
      </c>
      <c r="L575" s="56" t="str">
        <f t="shared" si="86"/>
        <v>05.28.03.</v>
      </c>
      <c r="M575" s="56" t="str">
        <f t="shared" si="87"/>
        <v>05.28.03.03.</v>
      </c>
      <c r="N575" s="56" t="s">
        <v>2213</v>
      </c>
      <c r="O575" s="56" t="s">
        <v>2216</v>
      </c>
      <c r="P575" s="62" t="s">
        <v>36</v>
      </c>
      <c r="Q575" s="56" t="str">
        <f t="shared" si="84"/>
        <v>05.23.04.01.</v>
      </c>
      <c r="R575" s="56" t="str">
        <f t="shared" si="85"/>
        <v>05.23.04.01.01.01.</v>
      </c>
      <c r="S575" s="56" t="s">
        <v>1692</v>
      </c>
      <c r="T575" s="64">
        <v>160</v>
      </c>
    </row>
    <row r="576" spans="1:20" x14ac:dyDescent="0.2">
      <c r="A576" s="56" t="str">
        <f t="shared" si="88"/>
        <v/>
      </c>
      <c r="B576" s="56"/>
      <c r="D576" s="56" t="str">
        <f t="shared" si="89"/>
        <v/>
      </c>
      <c r="E576" s="56" t="str">
        <f t="shared" si="90"/>
        <v/>
      </c>
      <c r="F576" s="56"/>
      <c r="G576" s="62" t="s">
        <v>36</v>
      </c>
      <c r="H576" s="56" t="str">
        <f t="shared" si="91"/>
        <v/>
      </c>
      <c r="I576" s="56" t="str">
        <f t="shared" si="92"/>
        <v/>
      </c>
      <c r="J576" s="56"/>
      <c r="K576" s="62" t="s">
        <v>36</v>
      </c>
      <c r="L576" s="56" t="str">
        <f t="shared" si="86"/>
        <v>05.28.04.</v>
      </c>
      <c r="M576" s="56" t="str">
        <f t="shared" si="87"/>
        <v>05.28.04.01.</v>
      </c>
      <c r="N576" s="56" t="s">
        <v>2217</v>
      </c>
      <c r="O576" s="56" t="s">
        <v>2220</v>
      </c>
      <c r="P576" s="62" t="s">
        <v>36</v>
      </c>
      <c r="Q576" s="56" t="str">
        <f t="shared" si="84"/>
        <v>05.23.05.01.</v>
      </c>
      <c r="R576" s="56" t="str">
        <f t="shared" si="85"/>
        <v>05.23.05.01.01.01.</v>
      </c>
      <c r="S576" s="56" t="s">
        <v>1693</v>
      </c>
      <c r="T576" s="64">
        <v>40</v>
      </c>
    </row>
    <row r="577" spans="1:20" x14ac:dyDescent="0.2">
      <c r="A577" s="56" t="str">
        <f t="shared" si="88"/>
        <v/>
      </c>
      <c r="B577" s="56"/>
      <c r="D577" s="56" t="str">
        <f t="shared" si="89"/>
        <v/>
      </c>
      <c r="E577" s="56" t="str">
        <f t="shared" si="90"/>
        <v/>
      </c>
      <c r="F577" s="56"/>
      <c r="G577" s="62" t="s">
        <v>36</v>
      </c>
      <c r="H577" s="56" t="str">
        <f t="shared" si="91"/>
        <v/>
      </c>
      <c r="I577" s="56" t="str">
        <f t="shared" si="92"/>
        <v/>
      </c>
      <c r="J577" s="56"/>
      <c r="K577" s="62" t="s">
        <v>36</v>
      </c>
      <c r="L577" s="56" t="str">
        <f t="shared" si="86"/>
        <v>05.28.04.</v>
      </c>
      <c r="M577" s="56" t="str">
        <f t="shared" si="87"/>
        <v>05.28.04.02.</v>
      </c>
      <c r="N577" s="56" t="s">
        <v>2218</v>
      </c>
      <c r="O577" s="56" t="s">
        <v>2221</v>
      </c>
      <c r="P577" s="62" t="s">
        <v>36</v>
      </c>
      <c r="Q577" s="56" t="str">
        <f t="shared" si="84"/>
        <v>05.23.06.01.</v>
      </c>
      <c r="R577" s="56" t="str">
        <f t="shared" si="85"/>
        <v>05.23.06.01.01.01.</v>
      </c>
      <c r="S577" s="56" t="s">
        <v>1694</v>
      </c>
      <c r="T577" s="64">
        <v>10</v>
      </c>
    </row>
    <row r="578" spans="1:20" x14ac:dyDescent="0.2">
      <c r="A578" s="56" t="str">
        <f t="shared" si="88"/>
        <v/>
      </c>
      <c r="B578" s="56"/>
      <c r="D578" s="56" t="str">
        <f t="shared" si="89"/>
        <v/>
      </c>
      <c r="E578" s="56" t="str">
        <f t="shared" si="90"/>
        <v/>
      </c>
      <c r="F578" s="56"/>
      <c r="G578" s="62" t="s">
        <v>36</v>
      </c>
      <c r="H578" s="56" t="str">
        <f t="shared" si="91"/>
        <v/>
      </c>
      <c r="I578" s="56" t="str">
        <f t="shared" si="92"/>
        <v/>
      </c>
      <c r="J578" s="56"/>
      <c r="K578" s="62" t="s">
        <v>36</v>
      </c>
      <c r="L578" s="56" t="str">
        <f t="shared" si="86"/>
        <v>05.28.04.</v>
      </c>
      <c r="M578" s="56" t="str">
        <f t="shared" si="87"/>
        <v>05.28.04.03.</v>
      </c>
      <c r="N578" s="56" t="s">
        <v>2219</v>
      </c>
      <c r="O578" s="56" t="s">
        <v>2222</v>
      </c>
      <c r="P578" s="62" t="s">
        <v>36</v>
      </c>
      <c r="Q578" s="56" t="str">
        <f t="shared" si="84"/>
        <v>05.23.07.01.</v>
      </c>
      <c r="R578" s="56" t="str">
        <f t="shared" si="85"/>
        <v>05.23.07.01.01.01.</v>
      </c>
      <c r="S578" s="56" t="s">
        <v>1695</v>
      </c>
      <c r="T578" s="64">
        <v>40</v>
      </c>
    </row>
    <row r="579" spans="1:20" x14ac:dyDescent="0.2">
      <c r="A579" s="56" t="str">
        <f t="shared" ref="A579:A642" si="93">IF(NOT(ISBLANK($B579)),LEFT($B579,3),"")</f>
        <v/>
      </c>
      <c r="B579" s="56"/>
      <c r="D579" s="56" t="str">
        <f t="shared" si="89"/>
        <v/>
      </c>
      <c r="E579" s="56" t="str">
        <f t="shared" si="90"/>
        <v/>
      </c>
      <c r="F579" s="56"/>
      <c r="G579" s="62" t="s">
        <v>36</v>
      </c>
      <c r="H579" s="56" t="str">
        <f t="shared" si="91"/>
        <v/>
      </c>
      <c r="I579" s="56" t="str">
        <f t="shared" si="92"/>
        <v/>
      </c>
      <c r="J579" s="56"/>
      <c r="K579" s="62" t="s">
        <v>36</v>
      </c>
      <c r="L579" s="56" t="str">
        <f t="shared" si="86"/>
        <v>05.28.05.</v>
      </c>
      <c r="M579" s="56" t="str">
        <f t="shared" si="87"/>
        <v>05.28.05.01.</v>
      </c>
      <c r="N579" s="56" t="s">
        <v>2223</v>
      </c>
      <c r="O579" s="56" t="s">
        <v>2230</v>
      </c>
      <c r="P579" s="62" t="s">
        <v>36</v>
      </c>
      <c r="Q579" s="56" t="str">
        <f t="shared" si="84"/>
        <v>05.23.08.01.</v>
      </c>
      <c r="R579" s="56" t="str">
        <f t="shared" si="85"/>
        <v>05.23.08.01.01.01.</v>
      </c>
      <c r="S579" s="56" t="s">
        <v>1696</v>
      </c>
      <c r="T579" s="64">
        <v>80</v>
      </c>
    </row>
    <row r="580" spans="1:20" x14ac:dyDescent="0.2">
      <c r="A580" s="56" t="str">
        <f t="shared" si="93"/>
        <v/>
      </c>
      <c r="B580" s="56"/>
      <c r="D580" s="56" t="str">
        <f t="shared" si="89"/>
        <v/>
      </c>
      <c r="E580" s="56" t="str">
        <f t="shared" si="90"/>
        <v/>
      </c>
      <c r="F580" s="56"/>
      <c r="G580" s="62" t="s">
        <v>36</v>
      </c>
      <c r="H580" s="56" t="str">
        <f t="shared" si="91"/>
        <v/>
      </c>
      <c r="I580" s="56" t="str">
        <f t="shared" si="92"/>
        <v/>
      </c>
      <c r="J580" s="56"/>
      <c r="K580" s="62" t="s">
        <v>36</v>
      </c>
      <c r="L580" s="56" t="str">
        <f t="shared" si="86"/>
        <v>05.28.05.</v>
      </c>
      <c r="M580" s="56" t="str">
        <f t="shared" si="87"/>
        <v>05.28.05.02.</v>
      </c>
      <c r="N580" s="56" t="s">
        <v>2224</v>
      </c>
      <c r="O580" s="56" t="s">
        <v>2231</v>
      </c>
      <c r="P580" s="62" t="s">
        <v>36</v>
      </c>
      <c r="Q580" s="56" t="str">
        <f t="shared" si="84"/>
        <v>05.23.09.01.</v>
      </c>
      <c r="R580" s="56" t="str">
        <f t="shared" si="85"/>
        <v>05.23.09.01.01.01.</v>
      </c>
      <c r="S580" s="56" t="s">
        <v>1697</v>
      </c>
      <c r="T580" s="64">
        <v>120</v>
      </c>
    </row>
    <row r="581" spans="1:20" x14ac:dyDescent="0.2">
      <c r="A581" s="56" t="str">
        <f t="shared" si="93"/>
        <v/>
      </c>
      <c r="B581" s="56"/>
      <c r="D581" s="56" t="str">
        <f t="shared" si="89"/>
        <v/>
      </c>
      <c r="E581" s="56" t="str">
        <f t="shared" si="90"/>
        <v/>
      </c>
      <c r="F581" s="56"/>
      <c r="G581" s="62" t="s">
        <v>36</v>
      </c>
      <c r="H581" s="56" t="str">
        <f t="shared" si="91"/>
        <v/>
      </c>
      <c r="I581" s="56" t="str">
        <f t="shared" si="92"/>
        <v/>
      </c>
      <c r="J581" s="56"/>
      <c r="K581" s="62" t="s">
        <v>36</v>
      </c>
      <c r="L581" s="56" t="str">
        <f t="shared" si="86"/>
        <v>05.28.05.</v>
      </c>
      <c r="M581" s="56" t="str">
        <f t="shared" si="87"/>
        <v>05.28.05.03.</v>
      </c>
      <c r="N581" s="56" t="s">
        <v>2225</v>
      </c>
      <c r="O581" s="56" t="s">
        <v>2232</v>
      </c>
      <c r="P581" s="62" t="s">
        <v>36</v>
      </c>
      <c r="Q581" s="56" t="str">
        <f t="shared" si="84"/>
        <v>05.23.10.01.</v>
      </c>
      <c r="R581" s="56" t="str">
        <f t="shared" si="85"/>
        <v>05.23.10.01.01.01.</v>
      </c>
      <c r="S581" s="56" t="s">
        <v>1698</v>
      </c>
      <c r="T581" s="64">
        <v>40</v>
      </c>
    </row>
    <row r="582" spans="1:20" x14ac:dyDescent="0.2">
      <c r="A582" s="56" t="str">
        <f t="shared" si="93"/>
        <v/>
      </c>
      <c r="B582" s="56"/>
      <c r="D582" s="56" t="str">
        <f t="shared" si="89"/>
        <v/>
      </c>
      <c r="E582" s="56" t="str">
        <f t="shared" si="90"/>
        <v/>
      </c>
      <c r="F582" s="56"/>
      <c r="G582" s="62" t="s">
        <v>36</v>
      </c>
      <c r="H582" s="56" t="str">
        <f t="shared" si="91"/>
        <v/>
      </c>
      <c r="I582" s="56" t="str">
        <f t="shared" si="92"/>
        <v/>
      </c>
      <c r="J582" s="56"/>
      <c r="K582" s="62" t="s">
        <v>36</v>
      </c>
      <c r="L582" s="56" t="str">
        <f t="shared" si="86"/>
        <v>05.28.06.</v>
      </c>
      <c r="M582" s="56" t="str">
        <f t="shared" si="87"/>
        <v>05.28.06.01.</v>
      </c>
      <c r="N582" s="56" t="s">
        <v>2226</v>
      </c>
      <c r="O582" s="56" t="s">
        <v>2233</v>
      </c>
      <c r="P582" s="62" t="s">
        <v>36</v>
      </c>
      <c r="Q582" s="56" t="str">
        <f t="shared" si="84"/>
        <v>05.23.11.01.</v>
      </c>
      <c r="R582" s="56" t="str">
        <f t="shared" si="85"/>
        <v>05.23.11.01.01.01.</v>
      </c>
      <c r="S582" s="56" t="s">
        <v>1700</v>
      </c>
      <c r="T582" s="64">
        <v>40</v>
      </c>
    </row>
    <row r="583" spans="1:20" x14ac:dyDescent="0.2">
      <c r="A583" s="56" t="str">
        <f t="shared" si="93"/>
        <v/>
      </c>
      <c r="B583" s="56"/>
      <c r="D583" s="56" t="str">
        <f t="shared" si="89"/>
        <v/>
      </c>
      <c r="E583" s="56" t="str">
        <f t="shared" si="90"/>
        <v/>
      </c>
      <c r="F583" s="56"/>
      <c r="G583" s="62" t="s">
        <v>36</v>
      </c>
      <c r="H583" s="56" t="str">
        <f t="shared" si="91"/>
        <v/>
      </c>
      <c r="I583" s="56" t="str">
        <f t="shared" si="92"/>
        <v/>
      </c>
      <c r="J583" s="56"/>
      <c r="K583" s="62" t="s">
        <v>36</v>
      </c>
      <c r="L583" s="56" t="str">
        <f t="shared" si="86"/>
        <v>05.28.07.</v>
      </c>
      <c r="M583" s="56" t="str">
        <f t="shared" si="87"/>
        <v>05.28.07.01.</v>
      </c>
      <c r="N583" s="56" t="s">
        <v>2227</v>
      </c>
      <c r="O583" s="56" t="s">
        <v>2234</v>
      </c>
      <c r="P583" s="62" t="s">
        <v>36</v>
      </c>
      <c r="Q583" s="56" t="str">
        <f t="shared" si="84"/>
        <v>05.23.12.01.</v>
      </c>
      <c r="R583" s="56" t="str">
        <f t="shared" si="85"/>
        <v>05.23.12.01.01.01.</v>
      </c>
      <c r="S583" s="56" t="s">
        <v>1699</v>
      </c>
      <c r="T583" s="64">
        <v>240</v>
      </c>
    </row>
    <row r="584" spans="1:20" x14ac:dyDescent="0.2">
      <c r="A584" s="56" t="str">
        <f t="shared" si="93"/>
        <v/>
      </c>
      <c r="B584" s="56"/>
      <c r="D584" s="56" t="str">
        <f t="shared" si="89"/>
        <v/>
      </c>
      <c r="E584" s="56" t="str">
        <f t="shared" si="90"/>
        <v/>
      </c>
      <c r="F584" s="56"/>
      <c r="G584" s="62" t="s">
        <v>36</v>
      </c>
      <c r="H584" s="56" t="str">
        <f t="shared" si="91"/>
        <v/>
      </c>
      <c r="I584" s="56" t="str">
        <f t="shared" si="92"/>
        <v/>
      </c>
      <c r="J584" s="56"/>
      <c r="K584" s="62" t="s">
        <v>36</v>
      </c>
      <c r="L584" s="56" t="str">
        <f t="shared" si="86"/>
        <v>05.28.08.</v>
      </c>
      <c r="M584" s="56" t="str">
        <f t="shared" si="87"/>
        <v>05.28.08.01.</v>
      </c>
      <c r="N584" s="56" t="s">
        <v>2228</v>
      </c>
      <c r="O584" s="56" t="s">
        <v>2235</v>
      </c>
      <c r="P584" s="62" t="s">
        <v>36</v>
      </c>
      <c r="Q584" s="56" t="str">
        <f t="shared" si="84"/>
        <v>05.23.13.01.</v>
      </c>
      <c r="R584" s="56" t="str">
        <f t="shared" si="85"/>
        <v>05.23.13.01.01.01.</v>
      </c>
      <c r="S584" s="56" t="s">
        <v>1701</v>
      </c>
      <c r="T584" s="64">
        <v>80</v>
      </c>
    </row>
    <row r="585" spans="1:20" x14ac:dyDescent="0.2">
      <c r="A585" s="56" t="str">
        <f t="shared" si="93"/>
        <v/>
      </c>
      <c r="B585" s="56"/>
      <c r="D585" s="56" t="str">
        <f t="shared" si="89"/>
        <v/>
      </c>
      <c r="E585" s="56" t="str">
        <f t="shared" si="90"/>
        <v/>
      </c>
      <c r="F585" s="56"/>
      <c r="G585" s="62" t="s">
        <v>36</v>
      </c>
      <c r="H585" s="56" t="str">
        <f t="shared" si="91"/>
        <v/>
      </c>
      <c r="I585" s="56" t="str">
        <f t="shared" si="92"/>
        <v/>
      </c>
      <c r="J585" s="56"/>
      <c r="K585" s="62" t="s">
        <v>36</v>
      </c>
      <c r="L585" s="56" t="str">
        <f t="shared" si="86"/>
        <v>05.28.08.</v>
      </c>
      <c r="M585" s="56" t="str">
        <f t="shared" si="87"/>
        <v>05.28.08.02.</v>
      </c>
      <c r="N585" s="56" t="s">
        <v>2229</v>
      </c>
      <c r="O585" s="56" t="s">
        <v>2236</v>
      </c>
      <c r="P585" s="62" t="s">
        <v>36</v>
      </c>
      <c r="Q585" s="56" t="str">
        <f t="shared" si="84"/>
        <v>05.23.14.01.</v>
      </c>
      <c r="R585" s="56" t="str">
        <f t="shared" si="85"/>
        <v>05.23.14.01.01.01.</v>
      </c>
      <c r="S585" s="56" t="s">
        <v>1943</v>
      </c>
      <c r="T585" s="64">
        <v>40</v>
      </c>
    </row>
    <row r="586" spans="1:20" x14ac:dyDescent="0.2">
      <c r="A586" s="56" t="str">
        <f t="shared" si="93"/>
        <v/>
      </c>
      <c r="B586" s="56"/>
      <c r="D586" s="56" t="str">
        <f t="shared" si="89"/>
        <v/>
      </c>
      <c r="E586" s="56" t="str">
        <f t="shared" si="90"/>
        <v/>
      </c>
      <c r="F586" s="56"/>
      <c r="G586" s="62" t="s">
        <v>36</v>
      </c>
      <c r="H586" s="56" t="str">
        <f t="shared" si="91"/>
        <v/>
      </c>
      <c r="I586" s="56" t="str">
        <f t="shared" si="92"/>
        <v/>
      </c>
      <c r="J586" s="56"/>
      <c r="K586" s="62" t="s">
        <v>36</v>
      </c>
      <c r="L586" s="56" t="str">
        <f t="shared" si="86"/>
        <v>06.01.01.</v>
      </c>
      <c r="M586" s="56" t="str">
        <f t="shared" si="87"/>
        <v>06.01.01.01.</v>
      </c>
      <c r="N586" s="56" t="s">
        <v>1756</v>
      </c>
      <c r="O586" s="56" t="s">
        <v>1788</v>
      </c>
      <c r="P586" s="62" t="s">
        <v>36</v>
      </c>
      <c r="Q586" s="56" t="str">
        <f t="shared" si="84"/>
        <v>05.23.15.01.</v>
      </c>
      <c r="R586" s="56" t="str">
        <f t="shared" si="85"/>
        <v>05.23.15.01.01.01.</v>
      </c>
      <c r="S586" s="56" t="s">
        <v>1944</v>
      </c>
      <c r="T586" s="64">
        <v>10</v>
      </c>
    </row>
    <row r="587" spans="1:20" x14ac:dyDescent="0.2">
      <c r="A587" s="56" t="str">
        <f t="shared" si="93"/>
        <v/>
      </c>
      <c r="B587" s="56"/>
      <c r="D587" s="56" t="str">
        <f t="shared" si="89"/>
        <v/>
      </c>
      <c r="E587" s="56" t="str">
        <f t="shared" si="90"/>
        <v/>
      </c>
      <c r="F587" s="56"/>
      <c r="G587" s="62" t="s">
        <v>36</v>
      </c>
      <c r="H587" s="56" t="str">
        <f t="shared" si="91"/>
        <v/>
      </c>
      <c r="I587" s="56" t="str">
        <f t="shared" si="92"/>
        <v/>
      </c>
      <c r="J587" s="56"/>
      <c r="K587" s="62" t="s">
        <v>36</v>
      </c>
      <c r="L587" s="56" t="str">
        <f t="shared" si="86"/>
        <v>06.01.02.</v>
      </c>
      <c r="M587" s="56" t="str">
        <f t="shared" si="87"/>
        <v>06.01.02.01.</v>
      </c>
      <c r="N587" s="56" t="s">
        <v>1757</v>
      </c>
      <c r="O587" s="56" t="s">
        <v>1789</v>
      </c>
      <c r="P587" s="62" t="s">
        <v>36</v>
      </c>
      <c r="Q587" s="56" t="str">
        <f t="shared" si="84"/>
        <v>05.23.16.01.</v>
      </c>
      <c r="R587" s="56" t="str">
        <f t="shared" si="85"/>
        <v>05.23.16.01.01.01.</v>
      </c>
      <c r="S587" s="56" t="s">
        <v>1945</v>
      </c>
      <c r="T587" s="64">
        <v>0.5</v>
      </c>
    </row>
    <row r="588" spans="1:20" x14ac:dyDescent="0.2">
      <c r="A588" s="56" t="str">
        <f t="shared" si="93"/>
        <v/>
      </c>
      <c r="B588" s="56"/>
      <c r="D588" s="56" t="str">
        <f t="shared" si="89"/>
        <v/>
      </c>
      <c r="E588" s="56" t="str">
        <f t="shared" si="90"/>
        <v/>
      </c>
      <c r="F588" s="56"/>
      <c r="G588" s="62" t="s">
        <v>36</v>
      </c>
      <c r="H588" s="56" t="str">
        <f t="shared" si="91"/>
        <v/>
      </c>
      <c r="I588" s="56" t="str">
        <f t="shared" si="92"/>
        <v/>
      </c>
      <c r="J588" s="56"/>
      <c r="K588" s="62" t="s">
        <v>36</v>
      </c>
      <c r="L588" s="56" t="str">
        <f t="shared" si="86"/>
        <v>06.01.03.</v>
      </c>
      <c r="M588" s="56" t="str">
        <f t="shared" si="87"/>
        <v>06.01.03.01.</v>
      </c>
      <c r="N588" s="56" t="s">
        <v>333</v>
      </c>
      <c r="O588" s="56" t="s">
        <v>1790</v>
      </c>
      <c r="P588" s="62" t="s">
        <v>36</v>
      </c>
      <c r="Q588" s="56" t="str">
        <f t="shared" si="84"/>
        <v>05.24.01.01.</v>
      </c>
      <c r="R588" s="56" t="str">
        <f t="shared" si="85"/>
        <v>05.24.01.01.01.01.</v>
      </c>
      <c r="S588" s="56" t="s">
        <v>1702</v>
      </c>
      <c r="T588" s="64">
        <v>200</v>
      </c>
    </row>
    <row r="589" spans="1:20" x14ac:dyDescent="0.2">
      <c r="A589" s="56" t="str">
        <f t="shared" si="93"/>
        <v/>
      </c>
      <c r="B589" s="56"/>
      <c r="D589" s="56" t="str">
        <f t="shared" si="89"/>
        <v/>
      </c>
      <c r="E589" s="56" t="str">
        <f t="shared" si="90"/>
        <v/>
      </c>
      <c r="F589" s="56"/>
      <c r="G589" s="62" t="s">
        <v>36</v>
      </c>
      <c r="H589" s="56" t="str">
        <f t="shared" si="91"/>
        <v/>
      </c>
      <c r="I589" s="56" t="str">
        <f t="shared" si="92"/>
        <v/>
      </c>
      <c r="J589" s="56"/>
      <c r="K589" s="62" t="s">
        <v>36</v>
      </c>
      <c r="L589" s="56" t="str">
        <f t="shared" si="86"/>
        <v>06.01.04.</v>
      </c>
      <c r="M589" s="56" t="str">
        <f t="shared" si="87"/>
        <v>06.01.04.01.</v>
      </c>
      <c r="N589" s="56" t="s">
        <v>334</v>
      </c>
      <c r="O589" s="56" t="s">
        <v>1858</v>
      </c>
      <c r="P589" s="62" t="s">
        <v>36</v>
      </c>
      <c r="Q589" s="56" t="str">
        <f t="shared" si="84"/>
        <v>05.24.02.01.</v>
      </c>
      <c r="R589" s="56" t="str">
        <f t="shared" si="85"/>
        <v>05.24.02.01.01.01.</v>
      </c>
      <c r="S589" s="56" t="s">
        <v>1703</v>
      </c>
      <c r="T589" s="64">
        <v>200</v>
      </c>
    </row>
    <row r="590" spans="1:20" x14ac:dyDescent="0.2">
      <c r="A590" s="56" t="str">
        <f t="shared" si="93"/>
        <v/>
      </c>
      <c r="B590" s="56"/>
      <c r="D590" s="56" t="str">
        <f t="shared" si="89"/>
        <v/>
      </c>
      <c r="E590" s="56" t="str">
        <f t="shared" si="90"/>
        <v/>
      </c>
      <c r="F590" s="56"/>
      <c r="G590" s="62" t="s">
        <v>36</v>
      </c>
      <c r="H590" s="56" t="str">
        <f t="shared" si="91"/>
        <v/>
      </c>
      <c r="I590" s="56" t="str">
        <f t="shared" si="92"/>
        <v/>
      </c>
      <c r="J590" s="56"/>
      <c r="K590" s="62" t="s">
        <v>36</v>
      </c>
      <c r="L590" s="56" t="str">
        <f t="shared" si="86"/>
        <v>06.01.05.</v>
      </c>
      <c r="M590" s="56" t="str">
        <f t="shared" si="87"/>
        <v>06.01.05.01.</v>
      </c>
      <c r="N590" s="56" t="s">
        <v>335</v>
      </c>
      <c r="O590" s="56" t="s">
        <v>1791</v>
      </c>
      <c r="P590" s="62" t="s">
        <v>36</v>
      </c>
      <c r="Q590" s="56" t="str">
        <f t="shared" si="84"/>
        <v>05.24.03.01.</v>
      </c>
      <c r="R590" s="56" t="str">
        <f t="shared" si="85"/>
        <v>05.24.03.01.01.01.</v>
      </c>
      <c r="S590" s="56" t="s">
        <v>1704</v>
      </c>
      <c r="T590" s="64">
        <v>160</v>
      </c>
    </row>
    <row r="591" spans="1:20" x14ac:dyDescent="0.2">
      <c r="A591" s="56" t="str">
        <f t="shared" si="93"/>
        <v/>
      </c>
      <c r="B591" s="56"/>
      <c r="D591" s="56" t="str">
        <f t="shared" si="89"/>
        <v/>
      </c>
      <c r="E591" s="56" t="str">
        <f t="shared" si="90"/>
        <v/>
      </c>
      <c r="F591" s="56"/>
      <c r="G591" s="62" t="s">
        <v>36</v>
      </c>
      <c r="H591" s="56" t="str">
        <f t="shared" si="91"/>
        <v/>
      </c>
      <c r="I591" s="56" t="str">
        <f t="shared" si="92"/>
        <v/>
      </c>
      <c r="J591" s="56"/>
      <c r="K591" s="62" t="s">
        <v>36</v>
      </c>
      <c r="L591" s="56" t="str">
        <f t="shared" si="86"/>
        <v>06.01.06.</v>
      </c>
      <c r="M591" s="56" t="str">
        <f t="shared" si="87"/>
        <v>06.01.06.01.</v>
      </c>
      <c r="N591" s="56" t="s">
        <v>336</v>
      </c>
      <c r="O591" s="56" t="s">
        <v>1859</v>
      </c>
      <c r="P591" s="62" t="s">
        <v>36</v>
      </c>
      <c r="Q591" s="56" t="str">
        <f t="shared" si="84"/>
        <v>05.24.04.01.</v>
      </c>
      <c r="R591" s="56" t="str">
        <f t="shared" si="85"/>
        <v>05.24.04.01.01.01.</v>
      </c>
      <c r="S591" s="56" t="s">
        <v>1706</v>
      </c>
      <c r="T591" s="64">
        <v>160</v>
      </c>
    </row>
    <row r="592" spans="1:20" x14ac:dyDescent="0.2">
      <c r="A592" s="56" t="str">
        <f t="shared" si="93"/>
        <v/>
      </c>
      <c r="B592" s="56"/>
      <c r="D592" s="56" t="str">
        <f t="shared" ref="D592:D655" si="94">IF(NOT(ISBLANK($F592)),LEFT($F592,3),"")</f>
        <v/>
      </c>
      <c r="E592" s="56" t="str">
        <f t="shared" ref="E592:E655" si="95">IF(NOT(ISBLANK($F592)),LEFT($F592,6),"")</f>
        <v/>
      </c>
      <c r="F592" s="56"/>
      <c r="G592" s="62" t="s">
        <v>36</v>
      </c>
      <c r="H592" s="56" t="str">
        <f t="shared" si="91"/>
        <v/>
      </c>
      <c r="I592" s="56" t="str">
        <f t="shared" si="92"/>
        <v/>
      </c>
      <c r="J592" s="56"/>
      <c r="K592" s="62" t="s">
        <v>36</v>
      </c>
      <c r="L592" s="56" t="str">
        <f t="shared" si="86"/>
        <v>06.01.07.</v>
      </c>
      <c r="M592" s="56" t="str">
        <f t="shared" si="87"/>
        <v>06.01.07.01.</v>
      </c>
      <c r="N592" s="56" t="s">
        <v>337</v>
      </c>
      <c r="O592" s="56" t="s">
        <v>1792</v>
      </c>
      <c r="P592" s="62" t="s">
        <v>36</v>
      </c>
      <c r="Q592" s="56" t="str">
        <f t="shared" si="84"/>
        <v>05.24.05.01.</v>
      </c>
      <c r="R592" s="56" t="str">
        <f t="shared" si="85"/>
        <v>05.24.05.01.01.01.</v>
      </c>
      <c r="S592" s="56" t="s">
        <v>1705</v>
      </c>
      <c r="T592" s="64">
        <v>160</v>
      </c>
    </row>
    <row r="593" spans="1:20" x14ac:dyDescent="0.2">
      <c r="A593" s="56" t="str">
        <f t="shared" si="93"/>
        <v/>
      </c>
      <c r="B593" s="56"/>
      <c r="D593" s="56" t="str">
        <f t="shared" si="94"/>
        <v/>
      </c>
      <c r="E593" s="56" t="str">
        <f t="shared" si="95"/>
        <v/>
      </c>
      <c r="F593" s="56"/>
      <c r="G593" s="62" t="s">
        <v>36</v>
      </c>
      <c r="H593" s="56" t="str">
        <f t="shared" si="91"/>
        <v/>
      </c>
      <c r="I593" s="56" t="str">
        <f t="shared" si="92"/>
        <v/>
      </c>
      <c r="J593" s="56"/>
      <c r="K593" s="62" t="s">
        <v>36</v>
      </c>
      <c r="L593" s="56" t="str">
        <f t="shared" si="86"/>
        <v>06.01.08.</v>
      </c>
      <c r="M593" s="56" t="str">
        <f t="shared" si="87"/>
        <v>06.01.08.01.</v>
      </c>
      <c r="N593" s="56" t="s">
        <v>1758</v>
      </c>
      <c r="O593" s="56" t="s">
        <v>1793</v>
      </c>
      <c r="P593" s="62" t="s">
        <v>36</v>
      </c>
      <c r="Q593" s="56" t="str">
        <f t="shared" si="84"/>
        <v>05.24.06.01.</v>
      </c>
      <c r="R593" s="56" t="str">
        <f t="shared" si="85"/>
        <v>05.24.06.01.01.01.</v>
      </c>
      <c r="S593" s="56" t="s">
        <v>1707</v>
      </c>
      <c r="T593" s="64">
        <v>160</v>
      </c>
    </row>
    <row r="594" spans="1:20" x14ac:dyDescent="0.2">
      <c r="A594" s="56" t="str">
        <f t="shared" si="93"/>
        <v/>
      </c>
      <c r="B594" s="56"/>
      <c r="D594" s="56" t="str">
        <f t="shared" si="94"/>
        <v/>
      </c>
      <c r="E594" s="56" t="str">
        <f t="shared" si="95"/>
        <v/>
      </c>
      <c r="F594" s="56"/>
      <c r="G594" s="62" t="s">
        <v>36</v>
      </c>
      <c r="H594" s="56" t="str">
        <f t="shared" si="91"/>
        <v/>
      </c>
      <c r="I594" s="56" t="str">
        <f t="shared" si="92"/>
        <v/>
      </c>
      <c r="J594" s="56"/>
      <c r="K594" s="62" t="s">
        <v>36</v>
      </c>
      <c r="L594" s="56" t="str">
        <f t="shared" si="86"/>
        <v>06.02.01.</v>
      </c>
      <c r="M594" s="56" t="str">
        <f t="shared" si="87"/>
        <v>06.02.01.01.</v>
      </c>
      <c r="N594" s="56" t="s">
        <v>338</v>
      </c>
      <c r="O594" s="56" t="s">
        <v>1794</v>
      </c>
      <c r="P594" s="62" t="s">
        <v>36</v>
      </c>
      <c r="Q594" s="56" t="str">
        <f t="shared" si="84"/>
        <v>05.24.07.01.</v>
      </c>
      <c r="R594" s="56" t="str">
        <f t="shared" si="85"/>
        <v>05.24.07.01.01.01.</v>
      </c>
      <c r="S594" s="56" t="s">
        <v>1708</v>
      </c>
      <c r="T594" s="64">
        <v>240</v>
      </c>
    </row>
    <row r="595" spans="1:20" x14ac:dyDescent="0.2">
      <c r="A595" s="56" t="str">
        <f t="shared" si="93"/>
        <v/>
      </c>
      <c r="B595" s="56"/>
      <c r="D595" s="56" t="str">
        <f t="shared" si="94"/>
        <v/>
      </c>
      <c r="E595" s="56" t="str">
        <f t="shared" si="95"/>
        <v/>
      </c>
      <c r="F595" s="56"/>
      <c r="G595" s="62" t="s">
        <v>36</v>
      </c>
      <c r="H595" s="56" t="str">
        <f t="shared" si="91"/>
        <v/>
      </c>
      <c r="I595" s="56" t="str">
        <f t="shared" si="92"/>
        <v/>
      </c>
      <c r="J595" s="56"/>
      <c r="K595" s="62" t="s">
        <v>36</v>
      </c>
      <c r="L595" s="56" t="str">
        <f t="shared" si="86"/>
        <v>06.02.02.</v>
      </c>
      <c r="M595" s="56" t="str">
        <f t="shared" si="87"/>
        <v>06.02.02.01.</v>
      </c>
      <c r="N595" s="56" t="s">
        <v>339</v>
      </c>
      <c r="O595" s="56" t="s">
        <v>1795</v>
      </c>
      <c r="P595" s="62" t="s">
        <v>36</v>
      </c>
      <c r="Q595" s="56" t="str">
        <f t="shared" si="84"/>
        <v>05.24.08.01.</v>
      </c>
      <c r="R595" s="56" t="str">
        <f t="shared" si="85"/>
        <v>05.24.08.01.01.01.</v>
      </c>
      <c r="S595" s="56" t="s">
        <v>1709</v>
      </c>
      <c r="T595" s="64">
        <v>60</v>
      </c>
    </row>
    <row r="596" spans="1:20" x14ac:dyDescent="0.2">
      <c r="A596" s="56" t="str">
        <f t="shared" si="93"/>
        <v/>
      </c>
      <c r="B596" s="56"/>
      <c r="D596" s="56" t="str">
        <f t="shared" si="94"/>
        <v/>
      </c>
      <c r="E596" s="56" t="str">
        <f t="shared" si="95"/>
        <v/>
      </c>
      <c r="F596" s="56"/>
      <c r="G596" s="62" t="s">
        <v>36</v>
      </c>
      <c r="H596" s="56" t="str">
        <f t="shared" si="91"/>
        <v/>
      </c>
      <c r="I596" s="56" t="str">
        <f t="shared" si="92"/>
        <v/>
      </c>
      <c r="J596" s="56"/>
      <c r="K596" s="62" t="s">
        <v>36</v>
      </c>
      <c r="L596" s="56" t="str">
        <f t="shared" si="86"/>
        <v>06.02.03.</v>
      </c>
      <c r="M596" s="56" t="str">
        <f t="shared" si="87"/>
        <v>06.02.03.01.</v>
      </c>
      <c r="N596" s="56" t="s">
        <v>1759</v>
      </c>
      <c r="O596" s="56" t="s">
        <v>1796</v>
      </c>
      <c r="P596" s="62" t="s">
        <v>36</v>
      </c>
      <c r="Q596" s="56" t="str">
        <f t="shared" si="84"/>
        <v>05.24.09.01.</v>
      </c>
      <c r="R596" s="56" t="str">
        <f t="shared" si="85"/>
        <v>05.24.09.01.01.01.</v>
      </c>
      <c r="S596" s="56" t="s">
        <v>1729</v>
      </c>
      <c r="T596" s="64">
        <v>160</v>
      </c>
    </row>
    <row r="597" spans="1:20" x14ac:dyDescent="0.2">
      <c r="A597" s="56" t="str">
        <f t="shared" si="93"/>
        <v/>
      </c>
      <c r="B597" s="56"/>
      <c r="D597" s="56" t="str">
        <f t="shared" si="94"/>
        <v/>
      </c>
      <c r="E597" s="56" t="str">
        <f t="shared" si="95"/>
        <v/>
      </c>
      <c r="F597" s="56"/>
      <c r="G597" s="62" t="s">
        <v>36</v>
      </c>
      <c r="H597" s="56" t="str">
        <f t="shared" si="91"/>
        <v/>
      </c>
      <c r="I597" s="56" t="str">
        <f t="shared" si="92"/>
        <v/>
      </c>
      <c r="J597" s="56"/>
      <c r="K597" s="62" t="s">
        <v>36</v>
      </c>
      <c r="L597" s="56" t="str">
        <f t="shared" si="86"/>
        <v>06.02.04.</v>
      </c>
      <c r="M597" s="56" t="str">
        <f t="shared" si="87"/>
        <v>06.02.04.01.</v>
      </c>
      <c r="N597" s="56" t="s">
        <v>340</v>
      </c>
      <c r="O597" s="56" t="s">
        <v>1797</v>
      </c>
      <c r="P597" s="62" t="s">
        <v>36</v>
      </c>
      <c r="Q597" s="56" t="str">
        <f t="shared" si="84"/>
        <v>05.24.10.01.</v>
      </c>
      <c r="R597" s="56" t="str">
        <f t="shared" si="85"/>
        <v>05.24.10.01.01.01.</v>
      </c>
      <c r="S597" s="56" t="s">
        <v>1730</v>
      </c>
      <c r="T597" s="64">
        <v>160</v>
      </c>
    </row>
    <row r="598" spans="1:20" x14ac:dyDescent="0.2">
      <c r="A598" s="56" t="str">
        <f t="shared" si="93"/>
        <v/>
      </c>
      <c r="B598" s="56"/>
      <c r="D598" s="56" t="str">
        <f t="shared" si="94"/>
        <v/>
      </c>
      <c r="E598" s="56" t="str">
        <f t="shared" si="95"/>
        <v/>
      </c>
      <c r="F598" s="56"/>
      <c r="G598" s="62" t="s">
        <v>36</v>
      </c>
      <c r="H598" s="56" t="str">
        <f t="shared" si="91"/>
        <v/>
      </c>
      <c r="I598" s="56" t="str">
        <f t="shared" si="92"/>
        <v/>
      </c>
      <c r="J598" s="56"/>
      <c r="L598" s="56" t="str">
        <f t="shared" si="86"/>
        <v>06.02.05.</v>
      </c>
      <c r="M598" s="56" t="str">
        <f t="shared" si="87"/>
        <v>06.02.05.01.</v>
      </c>
      <c r="N598" s="56" t="s">
        <v>1760</v>
      </c>
      <c r="O598" s="56" t="s">
        <v>1798</v>
      </c>
      <c r="P598" s="62" t="s">
        <v>36</v>
      </c>
      <c r="Q598" s="56" t="str">
        <f t="shared" si="84"/>
        <v>05.24.11.01.</v>
      </c>
      <c r="R598" s="56" t="str">
        <f t="shared" si="85"/>
        <v>05.24.11.01.01.01.</v>
      </c>
      <c r="S598" s="56" t="s">
        <v>1731</v>
      </c>
      <c r="T598" s="64">
        <v>80</v>
      </c>
    </row>
    <row r="599" spans="1:20" x14ac:dyDescent="0.2">
      <c r="A599" s="56" t="str">
        <f t="shared" si="93"/>
        <v/>
      </c>
      <c r="B599" s="56"/>
      <c r="D599" s="56" t="str">
        <f t="shared" si="94"/>
        <v/>
      </c>
      <c r="E599" s="56" t="str">
        <f t="shared" si="95"/>
        <v/>
      </c>
      <c r="F599" s="56"/>
      <c r="G599" s="62" t="s">
        <v>36</v>
      </c>
      <c r="H599" s="56" t="str">
        <f t="shared" si="91"/>
        <v/>
      </c>
      <c r="I599" s="56" t="str">
        <f t="shared" si="92"/>
        <v/>
      </c>
      <c r="J599" s="56"/>
      <c r="L599" s="56" t="str">
        <f t="shared" si="86"/>
        <v>06.02.06.</v>
      </c>
      <c r="M599" s="56" t="str">
        <f t="shared" si="87"/>
        <v>06.02.06.01.</v>
      </c>
      <c r="N599" s="56" t="s">
        <v>341</v>
      </c>
      <c r="O599" s="56" t="s">
        <v>1799</v>
      </c>
      <c r="P599" s="62" t="s">
        <v>36</v>
      </c>
      <c r="Q599" s="56" t="str">
        <f t="shared" si="84"/>
        <v>05.25.06.01.</v>
      </c>
      <c r="R599" s="56" t="str">
        <f t="shared" si="85"/>
        <v>05.25.06.01.01.01.</v>
      </c>
      <c r="S599" s="56" t="s">
        <v>2140</v>
      </c>
      <c r="T599" s="64">
        <v>6</v>
      </c>
    </row>
    <row r="600" spans="1:20" x14ac:dyDescent="0.2">
      <c r="A600" s="56" t="str">
        <f t="shared" si="93"/>
        <v/>
      </c>
      <c r="B600" s="56"/>
      <c r="D600" s="56" t="str">
        <f t="shared" si="94"/>
        <v/>
      </c>
      <c r="E600" s="56" t="str">
        <f t="shared" si="95"/>
        <v/>
      </c>
      <c r="F600" s="56"/>
      <c r="G600" s="62" t="s">
        <v>36</v>
      </c>
      <c r="H600" s="56" t="str">
        <f t="shared" si="91"/>
        <v/>
      </c>
      <c r="I600" s="56" t="str">
        <f t="shared" si="92"/>
        <v/>
      </c>
      <c r="J600" s="56"/>
      <c r="L600" s="56" t="str">
        <f t="shared" si="86"/>
        <v>06.02.07.</v>
      </c>
      <c r="M600" s="56" t="str">
        <f t="shared" si="87"/>
        <v>06.02.07.01.</v>
      </c>
      <c r="N600" s="56" t="s">
        <v>342</v>
      </c>
      <c r="O600" s="56" t="s">
        <v>1800</v>
      </c>
      <c r="P600" s="62" t="s">
        <v>36</v>
      </c>
      <c r="Q600" s="56" t="str">
        <f t="shared" si="84"/>
        <v>05.25.07.01.</v>
      </c>
      <c r="R600" s="56" t="str">
        <f t="shared" si="85"/>
        <v>05.25.07.01.01.01.</v>
      </c>
      <c r="S600" s="56" t="s">
        <v>2141</v>
      </c>
      <c r="T600" s="64">
        <v>8</v>
      </c>
    </row>
    <row r="601" spans="1:20" x14ac:dyDescent="0.2">
      <c r="A601" s="56" t="str">
        <f t="shared" si="93"/>
        <v/>
      </c>
      <c r="B601" s="56"/>
      <c r="D601" s="56" t="str">
        <f t="shared" si="94"/>
        <v/>
      </c>
      <c r="E601" s="56" t="str">
        <f t="shared" si="95"/>
        <v/>
      </c>
      <c r="F601" s="56"/>
      <c r="G601" s="62" t="s">
        <v>36</v>
      </c>
      <c r="H601" s="56" t="str">
        <f t="shared" si="91"/>
        <v/>
      </c>
      <c r="I601" s="56" t="str">
        <f t="shared" si="92"/>
        <v/>
      </c>
      <c r="J601" s="56"/>
      <c r="L601" s="56" t="str">
        <f t="shared" si="86"/>
        <v>06.02.08.</v>
      </c>
      <c r="M601" s="56" t="str">
        <f t="shared" si="87"/>
        <v>06.02.08.01.</v>
      </c>
      <c r="N601" s="56" t="s">
        <v>343</v>
      </c>
      <c r="O601" s="56" t="s">
        <v>1860</v>
      </c>
      <c r="P601" s="62" t="s">
        <v>36</v>
      </c>
      <c r="Q601" s="56" t="str">
        <f t="shared" si="84"/>
        <v>05.25.08.01.</v>
      </c>
      <c r="R601" s="56" t="str">
        <f t="shared" si="85"/>
        <v>05.25.08.01.01.01.</v>
      </c>
      <c r="S601" s="56" t="s">
        <v>2142</v>
      </c>
      <c r="T601" s="64">
        <v>12</v>
      </c>
    </row>
    <row r="602" spans="1:20" x14ac:dyDescent="0.2">
      <c r="A602" s="56" t="str">
        <f t="shared" si="93"/>
        <v/>
      </c>
      <c r="B602" s="56"/>
      <c r="D602" s="56" t="str">
        <f t="shared" si="94"/>
        <v/>
      </c>
      <c r="E602" s="56" t="str">
        <f t="shared" si="95"/>
        <v/>
      </c>
      <c r="F602" s="56"/>
      <c r="G602" s="62" t="s">
        <v>36</v>
      </c>
      <c r="H602" s="56" t="str">
        <f t="shared" si="91"/>
        <v/>
      </c>
      <c r="I602" s="56" t="str">
        <f t="shared" si="92"/>
        <v/>
      </c>
      <c r="J602" s="56"/>
      <c r="L602" s="56" t="str">
        <f t="shared" si="86"/>
        <v>06.02.09.</v>
      </c>
      <c r="M602" s="56" t="str">
        <f t="shared" si="87"/>
        <v>06.02.09.01.</v>
      </c>
      <c r="N602" s="56" t="s">
        <v>344</v>
      </c>
      <c r="O602" s="56" t="s">
        <v>1861</v>
      </c>
      <c r="P602" s="62" t="s">
        <v>36</v>
      </c>
      <c r="Q602" s="56" t="str">
        <f t="shared" si="84"/>
        <v>05.25.09.01.</v>
      </c>
      <c r="R602" s="56" t="str">
        <f t="shared" si="85"/>
        <v>05.25.09.01.01.01.</v>
      </c>
      <c r="S602" s="56" t="s">
        <v>2143</v>
      </c>
      <c r="T602" s="64">
        <v>6</v>
      </c>
    </row>
    <row r="603" spans="1:20" x14ac:dyDescent="0.2">
      <c r="A603" s="56" t="str">
        <f t="shared" si="93"/>
        <v/>
      </c>
      <c r="B603" s="56"/>
      <c r="D603" s="56" t="str">
        <f t="shared" si="94"/>
        <v/>
      </c>
      <c r="E603" s="56" t="str">
        <f t="shared" si="95"/>
        <v/>
      </c>
      <c r="F603" s="56"/>
      <c r="G603" s="62" t="s">
        <v>36</v>
      </c>
      <c r="H603" s="56" t="str">
        <f t="shared" si="91"/>
        <v/>
      </c>
      <c r="I603" s="56" t="str">
        <f t="shared" si="92"/>
        <v/>
      </c>
      <c r="J603" s="56"/>
      <c r="L603" s="56" t="str">
        <f t="shared" si="86"/>
        <v>06.02.10.</v>
      </c>
      <c r="M603" s="56" t="str">
        <f t="shared" si="87"/>
        <v>06.02.10.01.</v>
      </c>
      <c r="N603" s="56" t="s">
        <v>1710</v>
      </c>
      <c r="O603" s="56" t="s">
        <v>1801</v>
      </c>
      <c r="P603" s="62" t="s">
        <v>36</v>
      </c>
      <c r="Q603" s="56" t="str">
        <f t="shared" si="84"/>
        <v>05.25.10.01.</v>
      </c>
      <c r="R603" s="56" t="str">
        <f t="shared" si="85"/>
        <v>05.25.10.01.01.01.</v>
      </c>
      <c r="S603" s="56" t="s">
        <v>2144</v>
      </c>
      <c r="T603" s="64">
        <v>8</v>
      </c>
    </row>
    <row r="604" spans="1:20" x14ac:dyDescent="0.2">
      <c r="A604" s="56" t="str">
        <f t="shared" si="93"/>
        <v/>
      </c>
      <c r="B604" s="56"/>
      <c r="D604" s="56" t="str">
        <f t="shared" si="94"/>
        <v/>
      </c>
      <c r="E604" s="56" t="str">
        <f t="shared" si="95"/>
        <v/>
      </c>
      <c r="F604" s="56"/>
      <c r="G604" s="62" t="s">
        <v>36</v>
      </c>
      <c r="H604" s="56" t="str">
        <f t="shared" si="91"/>
        <v/>
      </c>
      <c r="I604" s="56" t="str">
        <f t="shared" si="92"/>
        <v/>
      </c>
      <c r="J604" s="56"/>
      <c r="L604" s="56" t="str">
        <f t="shared" si="86"/>
        <v>06.02.11.</v>
      </c>
      <c r="M604" s="56" t="str">
        <f t="shared" si="87"/>
        <v>06.02.11.01.</v>
      </c>
      <c r="N604" s="56" t="s">
        <v>1711</v>
      </c>
      <c r="O604" s="56" t="s">
        <v>1802</v>
      </c>
      <c r="P604" s="62" t="s">
        <v>36</v>
      </c>
      <c r="Q604" s="56" t="str">
        <f t="shared" si="84"/>
        <v>05.25.11.01.</v>
      </c>
      <c r="R604" s="56" t="str">
        <f t="shared" si="85"/>
        <v>05.25.11.01.01.01.</v>
      </c>
      <c r="S604" s="56" t="s">
        <v>2145</v>
      </c>
      <c r="T604" s="64">
        <v>4</v>
      </c>
    </row>
    <row r="605" spans="1:20" x14ac:dyDescent="0.2">
      <c r="A605" s="56" t="str">
        <f t="shared" si="93"/>
        <v/>
      </c>
      <c r="B605" s="56"/>
      <c r="D605" s="56" t="str">
        <f t="shared" si="94"/>
        <v/>
      </c>
      <c r="E605" s="56" t="str">
        <f t="shared" si="95"/>
        <v/>
      </c>
      <c r="F605" s="56"/>
      <c r="G605" s="62" t="s">
        <v>36</v>
      </c>
      <c r="H605" s="56" t="str">
        <f t="shared" si="91"/>
        <v/>
      </c>
      <c r="I605" s="56" t="str">
        <f t="shared" si="92"/>
        <v/>
      </c>
      <c r="J605" s="56"/>
      <c r="L605" s="56" t="str">
        <f t="shared" si="86"/>
        <v>06.02.12.</v>
      </c>
      <c r="M605" s="56" t="str">
        <f t="shared" si="87"/>
        <v>06.02.12.01.</v>
      </c>
      <c r="N605" s="56" t="s">
        <v>1712</v>
      </c>
      <c r="O605" s="56" t="s">
        <v>1803</v>
      </c>
      <c r="P605" s="62" t="s">
        <v>36</v>
      </c>
      <c r="Q605" s="56" t="str">
        <f t="shared" si="84"/>
        <v>05.25.12.01.</v>
      </c>
      <c r="R605" s="56" t="str">
        <f t="shared" si="85"/>
        <v>05.25.12.01.01.01.</v>
      </c>
      <c r="S605" s="56" t="s">
        <v>2146</v>
      </c>
      <c r="T605" s="64">
        <v>6</v>
      </c>
    </row>
    <row r="606" spans="1:20" x14ac:dyDescent="0.2">
      <c r="A606" s="56" t="str">
        <f t="shared" si="93"/>
        <v/>
      </c>
      <c r="B606" s="56"/>
      <c r="D606" s="56" t="str">
        <f t="shared" si="94"/>
        <v/>
      </c>
      <c r="E606" s="56" t="str">
        <f t="shared" si="95"/>
        <v/>
      </c>
      <c r="F606" s="56"/>
      <c r="G606" s="62" t="s">
        <v>36</v>
      </c>
      <c r="H606" s="56" t="str">
        <f t="shared" si="91"/>
        <v/>
      </c>
      <c r="I606" s="56" t="str">
        <f t="shared" si="92"/>
        <v/>
      </c>
      <c r="J606" s="56"/>
      <c r="L606" s="56" t="str">
        <f t="shared" si="86"/>
        <v>06.02.13.</v>
      </c>
      <c r="M606" s="56" t="str">
        <f t="shared" si="87"/>
        <v>06.02.13.01.</v>
      </c>
      <c r="N606" s="56" t="s">
        <v>1713</v>
      </c>
      <c r="O606" s="56" t="s">
        <v>1862</v>
      </c>
      <c r="P606" s="62" t="s">
        <v>36</v>
      </c>
      <c r="Q606" s="56" t="str">
        <f t="shared" si="84"/>
        <v>05.26.01.01.</v>
      </c>
      <c r="R606" s="56" t="str">
        <f t="shared" si="85"/>
        <v>05.26.01.01.01.01.</v>
      </c>
      <c r="S606" s="56" t="s">
        <v>1927</v>
      </c>
      <c r="T606" s="64">
        <v>15</v>
      </c>
    </row>
    <row r="607" spans="1:20" x14ac:dyDescent="0.2">
      <c r="A607" s="56" t="str">
        <f t="shared" si="93"/>
        <v/>
      </c>
      <c r="B607" s="56"/>
      <c r="D607" s="56" t="str">
        <f t="shared" si="94"/>
        <v/>
      </c>
      <c r="E607" s="56" t="str">
        <f t="shared" si="95"/>
        <v/>
      </c>
      <c r="F607" s="56"/>
      <c r="G607" s="62" t="s">
        <v>36</v>
      </c>
      <c r="H607" s="56" t="str">
        <f t="shared" si="91"/>
        <v/>
      </c>
      <c r="I607" s="56" t="str">
        <f t="shared" si="92"/>
        <v/>
      </c>
      <c r="J607" s="56"/>
      <c r="L607" s="56" t="str">
        <f t="shared" si="86"/>
        <v>06.02.14.</v>
      </c>
      <c r="M607" s="56" t="str">
        <f t="shared" si="87"/>
        <v>06.02.14.01.</v>
      </c>
      <c r="N607" s="56" t="s">
        <v>1714</v>
      </c>
      <c r="O607" s="56" t="s">
        <v>1804</v>
      </c>
      <c r="P607" s="62" t="s">
        <v>36</v>
      </c>
      <c r="Q607" s="56" t="str">
        <f t="shared" si="84"/>
        <v>05.26.02.01.</v>
      </c>
      <c r="R607" s="56" t="str">
        <f t="shared" si="85"/>
        <v>05.26.02.01.01.01.</v>
      </c>
      <c r="S607" s="56" t="s">
        <v>1928</v>
      </c>
      <c r="T607" s="64">
        <v>3</v>
      </c>
    </row>
    <row r="608" spans="1:20" x14ac:dyDescent="0.2">
      <c r="A608" s="56" t="str">
        <f t="shared" si="93"/>
        <v/>
      </c>
      <c r="B608" s="56"/>
      <c r="D608" s="56" t="str">
        <f t="shared" si="94"/>
        <v/>
      </c>
      <c r="E608" s="56" t="str">
        <f t="shared" si="95"/>
        <v/>
      </c>
      <c r="F608" s="56"/>
      <c r="G608" s="62" t="s">
        <v>36</v>
      </c>
      <c r="H608" s="56" t="str">
        <f t="shared" si="91"/>
        <v/>
      </c>
      <c r="I608" s="56" t="str">
        <f t="shared" si="92"/>
        <v/>
      </c>
      <c r="J608" s="56"/>
      <c r="L608" s="56" t="str">
        <f t="shared" si="86"/>
        <v>06.02.15.</v>
      </c>
      <c r="M608" s="56" t="str">
        <f t="shared" si="87"/>
        <v>06.02.15.01.</v>
      </c>
      <c r="N608" s="56" t="s">
        <v>1761</v>
      </c>
      <c r="O608" s="56" t="s">
        <v>1863</v>
      </c>
      <c r="P608" s="62" t="s">
        <v>36</v>
      </c>
      <c r="Q608" s="56" t="str">
        <f t="shared" si="84"/>
        <v>05.26.03.01.</v>
      </c>
      <c r="R608" s="56" t="str">
        <f t="shared" si="85"/>
        <v>05.26.03.01.01.01.</v>
      </c>
      <c r="S608" s="56" t="s">
        <v>1929</v>
      </c>
      <c r="T608" s="64">
        <v>5</v>
      </c>
    </row>
    <row r="609" spans="1:20" x14ac:dyDescent="0.2">
      <c r="A609" s="56" t="str">
        <f t="shared" si="93"/>
        <v/>
      </c>
      <c r="B609" s="56"/>
      <c r="D609" s="56" t="str">
        <f t="shared" si="94"/>
        <v/>
      </c>
      <c r="E609" s="56" t="str">
        <f t="shared" si="95"/>
        <v/>
      </c>
      <c r="F609" s="56"/>
      <c r="G609" s="62" t="s">
        <v>36</v>
      </c>
      <c r="H609" s="56" t="str">
        <f t="shared" si="91"/>
        <v/>
      </c>
      <c r="I609" s="56" t="str">
        <f t="shared" si="92"/>
        <v/>
      </c>
      <c r="J609" s="56"/>
      <c r="L609" s="56" t="str">
        <f t="shared" si="86"/>
        <v>06.02.16.</v>
      </c>
      <c r="M609" s="56" t="str">
        <f t="shared" si="87"/>
        <v>06.02.16.01.</v>
      </c>
      <c r="N609" s="56" t="s">
        <v>1762</v>
      </c>
      <c r="O609" s="56" t="s">
        <v>1805</v>
      </c>
      <c r="P609" s="62" t="s">
        <v>36</v>
      </c>
      <c r="Q609" s="56" t="str">
        <f t="shared" si="84"/>
        <v>05.26.04.01.</v>
      </c>
      <c r="R609" s="56" t="str">
        <f t="shared" si="85"/>
        <v>05.26.04.01.01.01.</v>
      </c>
      <c r="S609" s="56" t="s">
        <v>1930</v>
      </c>
      <c r="T609" s="64">
        <v>30</v>
      </c>
    </row>
    <row r="610" spans="1:20" x14ac:dyDescent="0.2">
      <c r="A610" s="56" t="str">
        <f t="shared" ref="A610" si="96">IF(NOT(ISBLANK($B610)),LEFT($B610,3),"")</f>
        <v/>
      </c>
      <c r="B610" s="56"/>
      <c r="D610" s="56" t="str">
        <f t="shared" si="94"/>
        <v/>
      </c>
      <c r="E610" s="56" t="str">
        <f t="shared" si="95"/>
        <v/>
      </c>
      <c r="F610" s="56"/>
      <c r="G610" s="62" t="s">
        <v>36</v>
      </c>
      <c r="H610" s="56" t="str">
        <f t="shared" si="91"/>
        <v/>
      </c>
      <c r="I610" s="56" t="str">
        <f t="shared" si="92"/>
        <v/>
      </c>
      <c r="J610" s="56"/>
      <c r="L610" s="56" t="str">
        <f t="shared" si="86"/>
        <v>06.02.17.</v>
      </c>
      <c r="M610" s="56" t="str">
        <f t="shared" si="87"/>
        <v>06.02.17.01.</v>
      </c>
      <c r="N610" s="56" t="s">
        <v>1763</v>
      </c>
      <c r="O610" s="56" t="s">
        <v>1806</v>
      </c>
      <c r="P610" s="62" t="s">
        <v>36</v>
      </c>
      <c r="Q610" s="56" t="str">
        <f t="shared" si="84"/>
        <v>05.27.01.01.</v>
      </c>
      <c r="R610" s="56" t="str">
        <f t="shared" si="85"/>
        <v>05.27.01.01.01.01.</v>
      </c>
      <c r="S610" s="56" t="s">
        <v>1931</v>
      </c>
      <c r="T610" s="64">
        <v>5</v>
      </c>
    </row>
    <row r="611" spans="1:20" x14ac:dyDescent="0.2">
      <c r="A611" s="56" t="str">
        <f t="shared" si="93"/>
        <v/>
      </c>
      <c r="B611" s="56"/>
      <c r="D611" s="56" t="str">
        <f t="shared" si="94"/>
        <v/>
      </c>
      <c r="E611" s="56" t="str">
        <f t="shared" si="95"/>
        <v/>
      </c>
      <c r="F611" s="56"/>
      <c r="G611" s="62" t="s">
        <v>36</v>
      </c>
      <c r="H611" s="56" t="str">
        <f t="shared" si="91"/>
        <v/>
      </c>
      <c r="I611" s="56" t="str">
        <f t="shared" si="92"/>
        <v/>
      </c>
      <c r="J611" s="56"/>
      <c r="L611" s="56" t="str">
        <f t="shared" si="86"/>
        <v>06.02.18.</v>
      </c>
      <c r="M611" s="56" t="str">
        <f t="shared" si="87"/>
        <v>06.02.18.01.</v>
      </c>
      <c r="N611" s="56" t="s">
        <v>1764</v>
      </c>
      <c r="O611" s="56" t="s">
        <v>1807</v>
      </c>
      <c r="P611" s="62" t="s">
        <v>36</v>
      </c>
      <c r="Q611" s="56" t="str">
        <f t="shared" si="84"/>
        <v>05.27.02.01.</v>
      </c>
      <c r="R611" s="56" t="str">
        <f t="shared" si="85"/>
        <v>05.27.02.01.01.01.</v>
      </c>
      <c r="S611" s="56" t="s">
        <v>1932</v>
      </c>
      <c r="T611" s="64">
        <v>5</v>
      </c>
    </row>
    <row r="612" spans="1:20" x14ac:dyDescent="0.2">
      <c r="A612" s="56" t="str">
        <f t="shared" si="93"/>
        <v/>
      </c>
      <c r="B612" s="56"/>
      <c r="D612" s="56" t="str">
        <f t="shared" si="94"/>
        <v/>
      </c>
      <c r="E612" s="56" t="str">
        <f t="shared" si="95"/>
        <v/>
      </c>
      <c r="F612" s="56"/>
      <c r="G612" s="62" t="s">
        <v>36</v>
      </c>
      <c r="H612" s="56" t="str">
        <f t="shared" si="91"/>
        <v/>
      </c>
      <c r="I612" s="56" t="str">
        <f t="shared" si="92"/>
        <v/>
      </c>
      <c r="J612" s="56"/>
      <c r="L612" s="56" t="str">
        <f t="shared" si="86"/>
        <v/>
      </c>
      <c r="M612" s="56" t="str">
        <f t="shared" si="87"/>
        <v/>
      </c>
      <c r="N612" s="56"/>
      <c r="O612" s="56"/>
      <c r="P612" s="62" t="s">
        <v>36</v>
      </c>
      <c r="Q612" s="56" t="str">
        <f t="shared" si="84"/>
        <v>05.27.03.01.</v>
      </c>
      <c r="R612" s="56" t="str">
        <f t="shared" si="85"/>
        <v>05.27.03.01.01.01.</v>
      </c>
      <c r="S612" s="56" t="s">
        <v>1933</v>
      </c>
      <c r="T612" s="64">
        <v>10</v>
      </c>
    </row>
    <row r="613" spans="1:20" x14ac:dyDescent="0.2">
      <c r="A613" s="56" t="str">
        <f t="shared" si="93"/>
        <v/>
      </c>
      <c r="B613" s="56"/>
      <c r="D613" s="56" t="str">
        <f t="shared" si="94"/>
        <v/>
      </c>
      <c r="E613" s="56" t="str">
        <f t="shared" si="95"/>
        <v/>
      </c>
      <c r="F613" s="56"/>
      <c r="G613" s="62" t="s">
        <v>36</v>
      </c>
      <c r="H613" s="56" t="str">
        <f t="shared" si="91"/>
        <v/>
      </c>
      <c r="I613" s="56" t="str">
        <f t="shared" si="92"/>
        <v/>
      </c>
      <c r="J613" s="56"/>
      <c r="L613" s="56" t="str">
        <f t="shared" si="86"/>
        <v/>
      </c>
      <c r="M613" s="56" t="str">
        <f t="shared" si="87"/>
        <v/>
      </c>
      <c r="N613" s="56"/>
      <c r="O613" s="56"/>
      <c r="P613" s="62" t="s">
        <v>36</v>
      </c>
      <c r="Q613" s="56" t="str">
        <f t="shared" si="84"/>
        <v>05.28.01.01.</v>
      </c>
      <c r="R613" s="56" t="str">
        <f t="shared" si="85"/>
        <v>05.28.01.01.01.01.</v>
      </c>
      <c r="S613" s="56" t="s">
        <v>2237</v>
      </c>
      <c r="T613" s="64">
        <v>21</v>
      </c>
    </row>
    <row r="614" spans="1:20" x14ac:dyDescent="0.2">
      <c r="A614" s="56" t="str">
        <f t="shared" si="93"/>
        <v/>
      </c>
      <c r="B614" s="56"/>
      <c r="D614" s="56" t="str">
        <f t="shared" si="94"/>
        <v/>
      </c>
      <c r="E614" s="56" t="str">
        <f t="shared" si="95"/>
        <v/>
      </c>
      <c r="F614" s="56"/>
      <c r="G614" s="62" t="s">
        <v>36</v>
      </c>
      <c r="H614" s="56" t="str">
        <f t="shared" si="91"/>
        <v/>
      </c>
      <c r="I614" s="56" t="str">
        <f t="shared" si="92"/>
        <v/>
      </c>
      <c r="J614" s="56"/>
      <c r="L614" s="56" t="str">
        <f t="shared" si="86"/>
        <v/>
      </c>
      <c r="M614" s="56" t="str">
        <f t="shared" si="87"/>
        <v/>
      </c>
      <c r="N614" s="56"/>
      <c r="O614" s="56"/>
      <c r="P614" s="62" t="s">
        <v>36</v>
      </c>
      <c r="Q614" s="56" t="str">
        <f t="shared" si="84"/>
        <v>05.28.01.02.</v>
      </c>
      <c r="R614" s="56" t="str">
        <f t="shared" si="85"/>
        <v>05.28.01.02.01.01.</v>
      </c>
      <c r="S614" s="56" t="s">
        <v>2238</v>
      </c>
      <c r="T614" s="64">
        <v>42</v>
      </c>
    </row>
    <row r="615" spans="1:20" x14ac:dyDescent="0.2">
      <c r="A615" s="56" t="str">
        <f t="shared" si="93"/>
        <v/>
      </c>
      <c r="B615" s="56"/>
      <c r="D615" s="56" t="str">
        <f t="shared" si="94"/>
        <v/>
      </c>
      <c r="E615" s="56" t="str">
        <f t="shared" si="95"/>
        <v/>
      </c>
      <c r="F615" s="56"/>
      <c r="G615" s="62" t="s">
        <v>36</v>
      </c>
      <c r="H615" s="56" t="str">
        <f t="shared" si="91"/>
        <v/>
      </c>
      <c r="I615" s="56" t="str">
        <f t="shared" si="92"/>
        <v/>
      </c>
      <c r="J615" s="56"/>
      <c r="L615" s="56" t="str">
        <f t="shared" si="86"/>
        <v/>
      </c>
      <c r="M615" s="56" t="str">
        <f t="shared" si="87"/>
        <v/>
      </c>
      <c r="N615" s="56"/>
      <c r="O615" s="56"/>
      <c r="P615" s="62" t="s">
        <v>36</v>
      </c>
      <c r="Q615" s="56" t="str">
        <f t="shared" si="84"/>
        <v>05.28.01.03.</v>
      </c>
      <c r="R615" s="56" t="str">
        <f t="shared" si="85"/>
        <v>05.28.01.03.01.01.</v>
      </c>
      <c r="S615" s="56" t="s">
        <v>2239</v>
      </c>
      <c r="T615" s="64">
        <v>83</v>
      </c>
    </row>
    <row r="616" spans="1:20" x14ac:dyDescent="0.2">
      <c r="A616" s="56" t="str">
        <f t="shared" si="93"/>
        <v/>
      </c>
      <c r="B616" s="56"/>
      <c r="D616" s="56" t="str">
        <f t="shared" si="94"/>
        <v/>
      </c>
      <c r="E616" s="56" t="str">
        <f t="shared" si="95"/>
        <v/>
      </c>
      <c r="F616" s="56"/>
      <c r="G616" s="62" t="s">
        <v>36</v>
      </c>
      <c r="H616" s="56" t="str">
        <f t="shared" si="91"/>
        <v/>
      </c>
      <c r="I616" s="56" t="str">
        <f t="shared" si="92"/>
        <v/>
      </c>
      <c r="J616" s="56"/>
      <c r="L616" s="56" t="str">
        <f t="shared" si="86"/>
        <v/>
      </c>
      <c r="M616" s="56" t="str">
        <f t="shared" si="87"/>
        <v/>
      </c>
      <c r="N616" s="56"/>
      <c r="O616" s="56"/>
      <c r="P616" s="62" t="s">
        <v>36</v>
      </c>
      <c r="Q616" s="56" t="str">
        <f t="shared" si="84"/>
        <v>05.28.02.01.</v>
      </c>
      <c r="R616" s="56" t="str">
        <f t="shared" si="85"/>
        <v>05.28.02.01.01.01.</v>
      </c>
      <c r="S616" s="56" t="s">
        <v>2240</v>
      </c>
      <c r="T616" s="64">
        <v>21</v>
      </c>
    </row>
    <row r="617" spans="1:20" x14ac:dyDescent="0.2">
      <c r="A617" s="56" t="str">
        <f t="shared" si="93"/>
        <v/>
      </c>
      <c r="B617" s="56"/>
      <c r="D617" s="56" t="str">
        <f t="shared" si="94"/>
        <v/>
      </c>
      <c r="E617" s="56" t="str">
        <f t="shared" si="95"/>
        <v/>
      </c>
      <c r="F617" s="56"/>
      <c r="G617" s="62" t="s">
        <v>36</v>
      </c>
      <c r="H617" s="56" t="str">
        <f t="shared" ref="H617:H680" si="97">IF(NOT(ISBLANK($J617)),LEFT($J617,6),"")</f>
        <v/>
      </c>
      <c r="I617" s="56" t="str">
        <f t="shared" ref="I617:I680" si="98">IF(NOT(ISBLANK($J617)),LEFT($J617,9),"")</f>
        <v/>
      </c>
      <c r="J617" s="56"/>
      <c r="L617" s="56" t="str">
        <f t="shared" si="86"/>
        <v/>
      </c>
      <c r="M617" s="56" t="str">
        <f t="shared" si="87"/>
        <v/>
      </c>
      <c r="N617" s="56"/>
      <c r="O617" s="56"/>
      <c r="P617" s="62" t="s">
        <v>36</v>
      </c>
      <c r="Q617" s="56" t="str">
        <f t="shared" si="84"/>
        <v>05.28.03.01.</v>
      </c>
      <c r="R617" s="56" t="str">
        <f t="shared" si="85"/>
        <v>05.28.03.01.01.01.</v>
      </c>
      <c r="S617" s="56" t="s">
        <v>2241</v>
      </c>
      <c r="T617" s="64">
        <v>11</v>
      </c>
    </row>
    <row r="618" spans="1:20" x14ac:dyDescent="0.2">
      <c r="A618" s="56" t="str">
        <f t="shared" si="93"/>
        <v/>
      </c>
      <c r="B618" s="56"/>
      <c r="D618" s="56" t="str">
        <f t="shared" si="94"/>
        <v/>
      </c>
      <c r="E618" s="56" t="str">
        <f t="shared" si="95"/>
        <v/>
      </c>
      <c r="F618" s="56"/>
      <c r="G618" s="62" t="s">
        <v>36</v>
      </c>
      <c r="H618" s="56" t="str">
        <f t="shared" si="97"/>
        <v/>
      </c>
      <c r="I618" s="56" t="str">
        <f t="shared" si="98"/>
        <v/>
      </c>
      <c r="J618" s="56"/>
      <c r="L618" s="56" t="str">
        <f t="shared" si="86"/>
        <v/>
      </c>
      <c r="M618" s="56" t="str">
        <f t="shared" si="87"/>
        <v/>
      </c>
      <c r="N618" s="56"/>
      <c r="O618" s="56"/>
      <c r="P618" s="62" t="s">
        <v>36</v>
      </c>
      <c r="Q618" s="56" t="str">
        <f t="shared" si="84"/>
        <v>05.28.03.02.</v>
      </c>
      <c r="R618" s="56" t="str">
        <f t="shared" si="85"/>
        <v>05.28.03.02.01.01.</v>
      </c>
      <c r="S618" s="56" t="s">
        <v>2242</v>
      </c>
      <c r="T618" s="64">
        <v>21</v>
      </c>
    </row>
    <row r="619" spans="1:20" x14ac:dyDescent="0.2">
      <c r="A619" s="56" t="str">
        <f t="shared" si="93"/>
        <v/>
      </c>
      <c r="B619" s="56"/>
      <c r="D619" s="56" t="str">
        <f t="shared" si="94"/>
        <v/>
      </c>
      <c r="E619" s="56" t="str">
        <f t="shared" si="95"/>
        <v/>
      </c>
      <c r="F619" s="56"/>
      <c r="G619" s="62" t="s">
        <v>36</v>
      </c>
      <c r="H619" s="56" t="str">
        <f t="shared" si="97"/>
        <v/>
      </c>
      <c r="I619" s="56" t="str">
        <f t="shared" si="98"/>
        <v/>
      </c>
      <c r="J619" s="56"/>
      <c r="L619" s="56" t="str">
        <f t="shared" si="86"/>
        <v/>
      </c>
      <c r="M619" s="56" t="str">
        <f t="shared" si="87"/>
        <v/>
      </c>
      <c r="N619" s="56"/>
      <c r="O619" s="56"/>
      <c r="P619" s="62" t="s">
        <v>36</v>
      </c>
      <c r="Q619" s="56" t="str">
        <f t="shared" si="84"/>
        <v>05.28.03.03.</v>
      </c>
      <c r="R619" s="56" t="str">
        <f t="shared" si="85"/>
        <v>05.28.03.03.01.01.</v>
      </c>
      <c r="S619" s="56" t="s">
        <v>2243</v>
      </c>
      <c r="T619" s="64">
        <v>42</v>
      </c>
    </row>
    <row r="620" spans="1:20" x14ac:dyDescent="0.2">
      <c r="A620" s="56" t="str">
        <f t="shared" si="93"/>
        <v/>
      </c>
      <c r="B620" s="56"/>
      <c r="D620" s="56" t="str">
        <f t="shared" si="94"/>
        <v/>
      </c>
      <c r="E620" s="56" t="str">
        <f t="shared" si="95"/>
        <v/>
      </c>
      <c r="F620" s="56"/>
      <c r="G620" s="62" t="s">
        <v>36</v>
      </c>
      <c r="H620" s="56" t="str">
        <f t="shared" si="97"/>
        <v/>
      </c>
      <c r="I620" s="56" t="str">
        <f t="shared" si="98"/>
        <v/>
      </c>
      <c r="J620" s="56"/>
      <c r="L620" s="56" t="str">
        <f t="shared" si="86"/>
        <v/>
      </c>
      <c r="M620" s="56" t="str">
        <f t="shared" si="87"/>
        <v/>
      </c>
      <c r="N620" s="56"/>
      <c r="O620" s="56"/>
      <c r="P620" s="62" t="s">
        <v>36</v>
      </c>
      <c r="Q620" s="56" t="str">
        <f t="shared" si="84"/>
        <v>05.28.04.01.</v>
      </c>
      <c r="R620" s="56" t="str">
        <f t="shared" si="85"/>
        <v>05.28.04.01.01.01.</v>
      </c>
      <c r="S620" s="56" t="s">
        <v>2244</v>
      </c>
      <c r="T620" s="64">
        <v>42</v>
      </c>
    </row>
    <row r="621" spans="1:20" x14ac:dyDescent="0.2">
      <c r="A621" s="56" t="str">
        <f t="shared" si="93"/>
        <v/>
      </c>
      <c r="B621" s="56"/>
      <c r="D621" s="56" t="str">
        <f t="shared" si="94"/>
        <v/>
      </c>
      <c r="E621" s="56" t="str">
        <f t="shared" si="95"/>
        <v/>
      </c>
      <c r="F621" s="56"/>
      <c r="G621" s="62" t="s">
        <v>36</v>
      </c>
      <c r="H621" s="56" t="str">
        <f t="shared" si="97"/>
        <v/>
      </c>
      <c r="I621" s="56" t="str">
        <f t="shared" si="98"/>
        <v/>
      </c>
      <c r="J621" s="56"/>
      <c r="L621" s="56" t="str">
        <f t="shared" si="86"/>
        <v/>
      </c>
      <c r="M621" s="56" t="str">
        <f t="shared" si="87"/>
        <v/>
      </c>
      <c r="N621" s="56"/>
      <c r="O621" s="56"/>
      <c r="P621" s="62" t="s">
        <v>36</v>
      </c>
      <c r="Q621" s="56" t="str">
        <f t="shared" si="84"/>
        <v>05.28.04.02.</v>
      </c>
      <c r="R621" s="56" t="str">
        <f t="shared" si="85"/>
        <v>05.28.04.02.01.01.</v>
      </c>
      <c r="S621" s="56" t="s">
        <v>2245</v>
      </c>
      <c r="T621" s="64">
        <v>63</v>
      </c>
    </row>
    <row r="622" spans="1:20" x14ac:dyDescent="0.2">
      <c r="A622" s="56" t="str">
        <f t="shared" si="93"/>
        <v/>
      </c>
      <c r="B622" s="56"/>
      <c r="D622" s="56" t="str">
        <f t="shared" si="94"/>
        <v/>
      </c>
      <c r="E622" s="56" t="str">
        <f t="shared" si="95"/>
        <v/>
      </c>
      <c r="F622" s="56"/>
      <c r="G622" s="62" t="s">
        <v>36</v>
      </c>
      <c r="H622" s="56" t="str">
        <f t="shared" si="97"/>
        <v/>
      </c>
      <c r="I622" s="56" t="str">
        <f t="shared" si="98"/>
        <v/>
      </c>
      <c r="J622" s="56"/>
      <c r="L622" s="56" t="str">
        <f t="shared" si="86"/>
        <v/>
      </c>
      <c r="M622" s="56" t="str">
        <f t="shared" si="87"/>
        <v/>
      </c>
      <c r="N622" s="56"/>
      <c r="O622" s="56"/>
      <c r="P622" s="62" t="s">
        <v>36</v>
      </c>
      <c r="Q622" s="56" t="str">
        <f t="shared" si="84"/>
        <v>05.28.04.03.</v>
      </c>
      <c r="R622" s="56" t="str">
        <f t="shared" si="85"/>
        <v>05.28.04.03.01.01.</v>
      </c>
      <c r="S622" s="56" t="s">
        <v>2246</v>
      </c>
      <c r="T622" s="64">
        <v>104</v>
      </c>
    </row>
    <row r="623" spans="1:20" x14ac:dyDescent="0.2">
      <c r="A623" s="56" t="str">
        <f t="shared" si="93"/>
        <v/>
      </c>
      <c r="B623" s="56"/>
      <c r="D623" s="56" t="str">
        <f t="shared" si="94"/>
        <v/>
      </c>
      <c r="E623" s="56" t="str">
        <f t="shared" si="95"/>
        <v/>
      </c>
      <c r="F623" s="56"/>
      <c r="G623" s="62" t="s">
        <v>36</v>
      </c>
      <c r="H623" s="56" t="str">
        <f t="shared" si="97"/>
        <v/>
      </c>
      <c r="I623" s="56" t="str">
        <f t="shared" si="98"/>
        <v/>
      </c>
      <c r="J623" s="56"/>
      <c r="L623" s="56" t="str">
        <f t="shared" si="86"/>
        <v/>
      </c>
      <c r="M623" s="56" t="str">
        <f t="shared" si="87"/>
        <v/>
      </c>
      <c r="N623" s="56"/>
      <c r="O623" s="56"/>
      <c r="P623" s="62" t="s">
        <v>36</v>
      </c>
      <c r="Q623" s="56" t="str">
        <f t="shared" si="84"/>
        <v>05.28.05.01.</v>
      </c>
      <c r="R623" s="56" t="str">
        <f t="shared" si="85"/>
        <v>05.28.05.01.01.01.</v>
      </c>
      <c r="S623" s="56" t="s">
        <v>2247</v>
      </c>
      <c r="T623" s="64">
        <v>21</v>
      </c>
    </row>
    <row r="624" spans="1:20" x14ac:dyDescent="0.2">
      <c r="A624" s="56" t="str">
        <f t="shared" si="93"/>
        <v/>
      </c>
      <c r="B624" s="56"/>
      <c r="D624" s="56" t="str">
        <f t="shared" si="94"/>
        <v/>
      </c>
      <c r="E624" s="56" t="str">
        <f t="shared" si="95"/>
        <v/>
      </c>
      <c r="F624" s="56"/>
      <c r="G624" s="62" t="s">
        <v>36</v>
      </c>
      <c r="H624" s="56" t="str">
        <f t="shared" si="97"/>
        <v/>
      </c>
      <c r="I624" s="56" t="str">
        <f t="shared" si="98"/>
        <v/>
      </c>
      <c r="J624" s="56"/>
      <c r="L624" s="56" t="str">
        <f t="shared" si="86"/>
        <v/>
      </c>
      <c r="M624" s="56" t="str">
        <f t="shared" si="87"/>
        <v/>
      </c>
      <c r="N624" s="56"/>
      <c r="O624" s="56"/>
      <c r="P624" s="62" t="s">
        <v>36</v>
      </c>
      <c r="Q624" s="56" t="str">
        <f t="shared" si="84"/>
        <v>05.28.05.02.</v>
      </c>
      <c r="R624" s="56" t="str">
        <f t="shared" si="85"/>
        <v>05.28.05.02.01.01.</v>
      </c>
      <c r="S624" s="56" t="s">
        <v>2248</v>
      </c>
      <c r="T624" s="64">
        <v>42</v>
      </c>
    </row>
    <row r="625" spans="1:20" x14ac:dyDescent="0.2">
      <c r="A625" s="56" t="str">
        <f t="shared" si="93"/>
        <v/>
      </c>
      <c r="B625" s="56"/>
      <c r="D625" s="56" t="str">
        <f t="shared" si="94"/>
        <v/>
      </c>
      <c r="E625" s="56" t="str">
        <f t="shared" si="95"/>
        <v/>
      </c>
      <c r="F625" s="56"/>
      <c r="G625" s="62" t="s">
        <v>36</v>
      </c>
      <c r="H625" s="56" t="str">
        <f t="shared" si="97"/>
        <v/>
      </c>
      <c r="I625" s="56" t="str">
        <f t="shared" si="98"/>
        <v/>
      </c>
      <c r="J625" s="56"/>
      <c r="L625" s="56" t="str">
        <f t="shared" si="86"/>
        <v/>
      </c>
      <c r="M625" s="56" t="str">
        <f t="shared" si="87"/>
        <v/>
      </c>
      <c r="N625" s="56"/>
      <c r="O625" s="56"/>
      <c r="P625" s="62" t="s">
        <v>36</v>
      </c>
      <c r="Q625" s="56" t="str">
        <f t="shared" si="84"/>
        <v>05.28.05.03.</v>
      </c>
      <c r="R625" s="56" t="str">
        <f t="shared" si="85"/>
        <v>05.28.05.03.01.01.</v>
      </c>
      <c r="S625" s="56" t="s">
        <v>2249</v>
      </c>
      <c r="T625" s="64">
        <v>84</v>
      </c>
    </row>
    <row r="626" spans="1:20" x14ac:dyDescent="0.2">
      <c r="A626" s="56" t="str">
        <f t="shared" si="93"/>
        <v/>
      </c>
      <c r="B626" s="56"/>
      <c r="D626" s="56" t="str">
        <f t="shared" si="94"/>
        <v/>
      </c>
      <c r="E626" s="56" t="str">
        <f t="shared" si="95"/>
        <v/>
      </c>
      <c r="F626" s="56"/>
      <c r="G626" s="62" t="s">
        <v>36</v>
      </c>
      <c r="H626" s="56" t="str">
        <f t="shared" si="97"/>
        <v/>
      </c>
      <c r="I626" s="56" t="str">
        <f t="shared" si="98"/>
        <v/>
      </c>
      <c r="J626" s="56"/>
      <c r="L626" s="56" t="str">
        <f t="shared" si="86"/>
        <v/>
      </c>
      <c r="M626" s="56" t="str">
        <f t="shared" si="87"/>
        <v/>
      </c>
      <c r="N626" s="56"/>
      <c r="O626" s="56"/>
      <c r="P626" s="62" t="s">
        <v>36</v>
      </c>
      <c r="Q626" s="56" t="str">
        <f t="shared" si="84"/>
        <v>05.28.06.01.</v>
      </c>
      <c r="R626" s="56" t="str">
        <f t="shared" si="85"/>
        <v>05.28.06.01.01.01.</v>
      </c>
      <c r="S626" s="56" t="s">
        <v>2250</v>
      </c>
      <c r="T626" s="64">
        <v>83</v>
      </c>
    </row>
    <row r="627" spans="1:20" x14ac:dyDescent="0.2">
      <c r="A627" s="56" t="str">
        <f t="shared" si="93"/>
        <v/>
      </c>
      <c r="B627" s="56"/>
      <c r="D627" s="56" t="str">
        <f t="shared" si="94"/>
        <v/>
      </c>
      <c r="E627" s="56" t="str">
        <f t="shared" si="95"/>
        <v/>
      </c>
      <c r="F627" s="56"/>
      <c r="G627" s="62" t="s">
        <v>36</v>
      </c>
      <c r="H627" s="56" t="str">
        <f t="shared" si="97"/>
        <v/>
      </c>
      <c r="I627" s="56" t="str">
        <f t="shared" si="98"/>
        <v/>
      </c>
      <c r="J627" s="56"/>
      <c r="L627" s="56" t="str">
        <f t="shared" si="86"/>
        <v/>
      </c>
      <c r="M627" s="56" t="str">
        <f t="shared" si="87"/>
        <v/>
      </c>
      <c r="N627" s="56"/>
      <c r="O627" s="56"/>
      <c r="P627" s="62" t="s">
        <v>36</v>
      </c>
      <c r="Q627" s="56" t="str">
        <f t="shared" si="84"/>
        <v>05.28.07.01.</v>
      </c>
      <c r="R627" s="56" t="str">
        <f t="shared" si="85"/>
        <v>05.28.07.01.01.01.</v>
      </c>
      <c r="S627" s="56" t="s">
        <v>2251</v>
      </c>
      <c r="T627" s="64">
        <v>104</v>
      </c>
    </row>
    <row r="628" spans="1:20" x14ac:dyDescent="0.2">
      <c r="A628" s="56" t="str">
        <f t="shared" si="93"/>
        <v/>
      </c>
      <c r="B628" s="56"/>
      <c r="D628" s="56" t="str">
        <f t="shared" si="94"/>
        <v/>
      </c>
      <c r="E628" s="56" t="str">
        <f t="shared" si="95"/>
        <v/>
      </c>
      <c r="F628" s="56"/>
      <c r="G628" s="62" t="s">
        <v>36</v>
      </c>
      <c r="H628" s="56" t="str">
        <f t="shared" si="97"/>
        <v/>
      </c>
      <c r="I628" s="56" t="str">
        <f t="shared" si="98"/>
        <v/>
      </c>
      <c r="J628" s="56"/>
      <c r="L628" s="56" t="str">
        <f t="shared" si="86"/>
        <v/>
      </c>
      <c r="M628" s="56" t="str">
        <f t="shared" si="87"/>
        <v/>
      </c>
      <c r="N628" s="56"/>
      <c r="O628" s="56"/>
      <c r="P628" s="62" t="s">
        <v>36</v>
      </c>
      <c r="Q628" s="56" t="str">
        <f t="shared" si="84"/>
        <v>05.28.08.01.</v>
      </c>
      <c r="R628" s="56" t="str">
        <f t="shared" si="85"/>
        <v>05.28.08.01.01.01.</v>
      </c>
      <c r="S628" s="56" t="s">
        <v>2252</v>
      </c>
      <c r="T628" s="64">
        <v>21</v>
      </c>
    </row>
    <row r="629" spans="1:20" x14ac:dyDescent="0.2">
      <c r="A629" s="56" t="str">
        <f t="shared" si="93"/>
        <v/>
      </c>
      <c r="B629" s="56"/>
      <c r="D629" s="56" t="str">
        <f t="shared" si="94"/>
        <v/>
      </c>
      <c r="E629" s="56" t="str">
        <f t="shared" si="95"/>
        <v/>
      </c>
      <c r="F629" s="56"/>
      <c r="G629" s="62" t="s">
        <v>36</v>
      </c>
      <c r="H629" s="56" t="str">
        <f t="shared" si="97"/>
        <v/>
      </c>
      <c r="I629" s="56" t="str">
        <f t="shared" si="98"/>
        <v/>
      </c>
      <c r="J629" s="56"/>
      <c r="L629" s="56" t="str">
        <f t="shared" si="86"/>
        <v/>
      </c>
      <c r="M629" s="56" t="str">
        <f t="shared" si="87"/>
        <v/>
      </c>
      <c r="N629" s="56"/>
      <c r="O629" s="56"/>
      <c r="P629" s="62" t="s">
        <v>36</v>
      </c>
      <c r="Q629" s="56" t="str">
        <f t="shared" si="84"/>
        <v>05.28.08.02.</v>
      </c>
      <c r="R629" s="56" t="str">
        <f t="shared" si="85"/>
        <v>05.28.08.02.01.01.</v>
      </c>
      <c r="S629" s="56" t="s">
        <v>2253</v>
      </c>
      <c r="T629" s="64">
        <v>42</v>
      </c>
    </row>
    <row r="630" spans="1:20" x14ac:dyDescent="0.2">
      <c r="A630" s="56" t="str">
        <f t="shared" si="93"/>
        <v/>
      </c>
      <c r="B630" s="56"/>
      <c r="D630" s="56" t="str">
        <f t="shared" si="94"/>
        <v/>
      </c>
      <c r="E630" s="56" t="str">
        <f t="shared" si="95"/>
        <v/>
      </c>
      <c r="F630" s="56"/>
      <c r="G630" s="62" t="s">
        <v>36</v>
      </c>
      <c r="H630" s="56" t="str">
        <f t="shared" si="97"/>
        <v/>
      </c>
      <c r="I630" s="56" t="str">
        <f t="shared" si="98"/>
        <v/>
      </c>
      <c r="J630" s="56"/>
      <c r="L630" s="56" t="str">
        <f t="shared" si="86"/>
        <v/>
      </c>
      <c r="M630" s="56" t="str">
        <f t="shared" si="87"/>
        <v/>
      </c>
      <c r="N630" s="56"/>
      <c r="O630" s="56"/>
      <c r="P630" s="62" t="s">
        <v>36</v>
      </c>
      <c r="Q630" s="56" t="str">
        <f t="shared" si="84"/>
        <v>06.01.01.01.</v>
      </c>
      <c r="R630" s="56" t="str">
        <f t="shared" si="85"/>
        <v>06.01.01.01.01.01.</v>
      </c>
      <c r="S630" s="56" t="s">
        <v>1123</v>
      </c>
      <c r="T630" s="64">
        <v>1</v>
      </c>
    </row>
    <row r="631" spans="1:20" x14ac:dyDescent="0.2">
      <c r="A631" s="56" t="str">
        <f t="shared" si="93"/>
        <v/>
      </c>
      <c r="B631" s="56"/>
      <c r="D631" s="56" t="str">
        <f t="shared" si="94"/>
        <v/>
      </c>
      <c r="E631" s="56" t="str">
        <f t="shared" si="95"/>
        <v/>
      </c>
      <c r="F631" s="56"/>
      <c r="G631" s="62" t="s">
        <v>36</v>
      </c>
      <c r="H631" s="56" t="str">
        <f t="shared" si="97"/>
        <v/>
      </c>
      <c r="I631" s="56" t="str">
        <f t="shared" si="98"/>
        <v/>
      </c>
      <c r="J631" s="56"/>
      <c r="L631" s="56" t="str">
        <f t="shared" si="86"/>
        <v/>
      </c>
      <c r="M631" s="56" t="str">
        <f t="shared" si="87"/>
        <v/>
      </c>
      <c r="N631" s="56"/>
      <c r="O631" s="56"/>
      <c r="P631" s="62" t="s">
        <v>36</v>
      </c>
      <c r="Q631" s="56" t="str">
        <f t="shared" si="84"/>
        <v>06.01.02.01.</v>
      </c>
      <c r="R631" s="56" t="str">
        <f t="shared" si="85"/>
        <v>06.01.02.01.01.01.</v>
      </c>
      <c r="S631" s="56" t="s">
        <v>1765</v>
      </c>
      <c r="T631" s="64">
        <v>1</v>
      </c>
    </row>
    <row r="632" spans="1:20" x14ac:dyDescent="0.2">
      <c r="A632" s="56" t="str">
        <f t="shared" si="93"/>
        <v/>
      </c>
      <c r="B632" s="56"/>
      <c r="D632" s="56" t="str">
        <f t="shared" si="94"/>
        <v/>
      </c>
      <c r="E632" s="56" t="str">
        <f t="shared" si="95"/>
        <v/>
      </c>
      <c r="F632" s="56"/>
      <c r="G632" s="62" t="s">
        <v>36</v>
      </c>
      <c r="H632" s="56" t="str">
        <f t="shared" si="97"/>
        <v/>
      </c>
      <c r="I632" s="56" t="str">
        <f t="shared" si="98"/>
        <v/>
      </c>
      <c r="J632" s="56"/>
      <c r="L632" s="56" t="str">
        <f t="shared" si="86"/>
        <v/>
      </c>
      <c r="M632" s="56" t="str">
        <f t="shared" si="87"/>
        <v/>
      </c>
      <c r="N632" s="56"/>
      <c r="O632" s="56"/>
      <c r="P632" s="62" t="s">
        <v>36</v>
      </c>
      <c r="Q632" s="56" t="str">
        <f t="shared" si="84"/>
        <v>06.01.03.01.</v>
      </c>
      <c r="R632" s="56" t="str">
        <f t="shared" si="85"/>
        <v>06.01.03.01.01.01.</v>
      </c>
      <c r="S632" s="56" t="s">
        <v>1766</v>
      </c>
      <c r="T632" s="64">
        <v>0.5</v>
      </c>
    </row>
    <row r="633" spans="1:20" x14ac:dyDescent="0.2">
      <c r="A633" s="56" t="str">
        <f t="shared" si="93"/>
        <v/>
      </c>
      <c r="B633" s="56"/>
      <c r="D633" s="56" t="str">
        <f t="shared" si="94"/>
        <v/>
      </c>
      <c r="E633" s="56" t="str">
        <f t="shared" si="95"/>
        <v/>
      </c>
      <c r="F633" s="56"/>
      <c r="G633" s="62" t="s">
        <v>36</v>
      </c>
      <c r="H633" s="56" t="str">
        <f t="shared" si="97"/>
        <v/>
      </c>
      <c r="I633" s="56" t="str">
        <f t="shared" si="98"/>
        <v/>
      </c>
      <c r="J633" s="56"/>
      <c r="L633" s="56" t="str">
        <f t="shared" si="86"/>
        <v/>
      </c>
      <c r="M633" s="56" t="str">
        <f t="shared" si="87"/>
        <v/>
      </c>
      <c r="N633" s="56"/>
      <c r="O633" s="56"/>
      <c r="P633" s="62" t="s">
        <v>36</v>
      </c>
      <c r="Q633" s="56" t="str">
        <f t="shared" si="84"/>
        <v>06.01.04.01.</v>
      </c>
      <c r="R633" s="56" t="str">
        <f t="shared" si="85"/>
        <v>06.01.04.01.01.01.</v>
      </c>
      <c r="S633" s="56" t="s">
        <v>1767</v>
      </c>
      <c r="T633" s="64">
        <v>0.5</v>
      </c>
    </row>
    <row r="634" spans="1:20" x14ac:dyDescent="0.2">
      <c r="A634" s="56" t="str">
        <f t="shared" si="93"/>
        <v/>
      </c>
      <c r="B634" s="56"/>
      <c r="D634" s="56" t="str">
        <f t="shared" si="94"/>
        <v/>
      </c>
      <c r="E634" s="56" t="str">
        <f t="shared" si="95"/>
        <v/>
      </c>
      <c r="F634" s="56"/>
      <c r="G634" s="62" t="s">
        <v>36</v>
      </c>
      <c r="H634" s="56" t="str">
        <f t="shared" si="97"/>
        <v/>
      </c>
      <c r="I634" s="56" t="str">
        <f t="shared" si="98"/>
        <v/>
      </c>
      <c r="J634" s="56"/>
      <c r="L634" s="56" t="str">
        <f t="shared" si="86"/>
        <v/>
      </c>
      <c r="M634" s="56" t="str">
        <f t="shared" si="87"/>
        <v/>
      </c>
      <c r="N634" s="56"/>
      <c r="O634" s="56"/>
      <c r="P634" s="62" t="s">
        <v>36</v>
      </c>
      <c r="Q634" s="56" t="str">
        <f t="shared" si="84"/>
        <v>06.01.05.01.</v>
      </c>
      <c r="R634" s="56" t="str">
        <f t="shared" si="85"/>
        <v>06.01.05.01.01.01.</v>
      </c>
      <c r="S634" s="56" t="s">
        <v>1768</v>
      </c>
      <c r="T634" s="64">
        <v>0.5</v>
      </c>
    </row>
    <row r="635" spans="1:20" x14ac:dyDescent="0.2">
      <c r="A635" s="56" t="str">
        <f t="shared" si="93"/>
        <v/>
      </c>
      <c r="B635" s="56"/>
      <c r="D635" s="56" t="str">
        <f t="shared" si="94"/>
        <v/>
      </c>
      <c r="E635" s="56" t="str">
        <f t="shared" si="95"/>
        <v/>
      </c>
      <c r="F635" s="56"/>
      <c r="G635" s="62" t="s">
        <v>36</v>
      </c>
      <c r="H635" s="56" t="str">
        <f t="shared" si="97"/>
        <v/>
      </c>
      <c r="I635" s="56" t="str">
        <f t="shared" si="98"/>
        <v/>
      </c>
      <c r="J635" s="56"/>
      <c r="L635" s="56" t="str">
        <f t="shared" si="86"/>
        <v/>
      </c>
      <c r="M635" s="56" t="str">
        <f t="shared" si="87"/>
        <v/>
      </c>
      <c r="N635" s="56"/>
      <c r="O635" s="56"/>
      <c r="P635" s="62" t="s">
        <v>36</v>
      </c>
      <c r="Q635" s="56" t="str">
        <f t="shared" si="84"/>
        <v>06.01.06.01.</v>
      </c>
      <c r="R635" s="56" t="str">
        <f t="shared" si="85"/>
        <v>06.01.06.01.01.01.</v>
      </c>
      <c r="S635" s="56" t="s">
        <v>1769</v>
      </c>
      <c r="T635" s="64">
        <v>1</v>
      </c>
    </row>
    <row r="636" spans="1:20" x14ac:dyDescent="0.2">
      <c r="A636" s="56" t="str">
        <f t="shared" si="93"/>
        <v/>
      </c>
      <c r="B636" s="56"/>
      <c r="D636" s="56" t="str">
        <f t="shared" si="94"/>
        <v/>
      </c>
      <c r="E636" s="56" t="str">
        <f t="shared" si="95"/>
        <v/>
      </c>
      <c r="F636" s="56"/>
      <c r="G636" s="62" t="s">
        <v>36</v>
      </c>
      <c r="H636" s="56" t="str">
        <f t="shared" si="97"/>
        <v/>
      </c>
      <c r="I636" s="56" t="str">
        <f t="shared" si="98"/>
        <v/>
      </c>
      <c r="J636" s="56"/>
      <c r="L636" s="56" t="str">
        <f t="shared" si="86"/>
        <v/>
      </c>
      <c r="M636" s="56" t="str">
        <f t="shared" si="87"/>
        <v/>
      </c>
      <c r="N636" s="56"/>
      <c r="O636" s="56"/>
      <c r="P636" s="62" t="s">
        <v>36</v>
      </c>
      <c r="Q636" s="56" t="str">
        <f t="shared" si="84"/>
        <v>06.01.07.01.</v>
      </c>
      <c r="R636" s="56" t="str">
        <f t="shared" si="85"/>
        <v>06.01.07.01.01.01.</v>
      </c>
      <c r="S636" s="56" t="s">
        <v>1770</v>
      </c>
      <c r="T636" s="64">
        <v>0.7</v>
      </c>
    </row>
    <row r="637" spans="1:20" x14ac:dyDescent="0.2">
      <c r="A637" s="56" t="str">
        <f t="shared" si="93"/>
        <v/>
      </c>
      <c r="B637" s="56"/>
      <c r="D637" s="56" t="str">
        <f t="shared" si="94"/>
        <v/>
      </c>
      <c r="E637" s="56" t="str">
        <f t="shared" si="95"/>
        <v/>
      </c>
      <c r="F637" s="56"/>
      <c r="G637" s="62" t="s">
        <v>36</v>
      </c>
      <c r="H637" s="56" t="str">
        <f t="shared" si="97"/>
        <v/>
      </c>
      <c r="I637" s="56" t="str">
        <f t="shared" si="98"/>
        <v/>
      </c>
      <c r="J637" s="56"/>
      <c r="L637" s="56" t="str">
        <f t="shared" si="86"/>
        <v/>
      </c>
      <c r="M637" s="56" t="str">
        <f t="shared" si="87"/>
        <v/>
      </c>
      <c r="N637" s="56"/>
      <c r="O637" s="56"/>
      <c r="P637" s="62" t="s">
        <v>36</v>
      </c>
      <c r="Q637" s="56" t="str">
        <f t="shared" si="84"/>
        <v>06.01.08.01.</v>
      </c>
      <c r="R637" s="56" t="str">
        <f t="shared" si="85"/>
        <v>06.01.08.01.01.01.</v>
      </c>
      <c r="S637" s="56" t="s">
        <v>1771</v>
      </c>
      <c r="T637" s="64">
        <v>2</v>
      </c>
    </row>
    <row r="638" spans="1:20" x14ac:dyDescent="0.2">
      <c r="A638" s="56" t="str">
        <f t="shared" si="93"/>
        <v/>
      </c>
      <c r="B638" s="56"/>
      <c r="D638" s="56" t="str">
        <f t="shared" si="94"/>
        <v/>
      </c>
      <c r="E638" s="56" t="str">
        <f t="shared" si="95"/>
        <v/>
      </c>
      <c r="F638" s="56"/>
      <c r="G638" s="62" t="s">
        <v>36</v>
      </c>
      <c r="H638" s="56" t="str">
        <f t="shared" si="97"/>
        <v/>
      </c>
      <c r="I638" s="56" t="str">
        <f t="shared" si="98"/>
        <v/>
      </c>
      <c r="J638" s="56"/>
      <c r="L638" s="56" t="str">
        <f t="shared" si="86"/>
        <v/>
      </c>
      <c r="M638" s="56" t="str">
        <f t="shared" si="87"/>
        <v/>
      </c>
      <c r="N638" s="56"/>
      <c r="O638" s="56"/>
      <c r="P638" s="62" t="s">
        <v>36</v>
      </c>
      <c r="Q638" s="56" t="str">
        <f t="shared" si="84"/>
        <v>06.02.01.01.</v>
      </c>
      <c r="R638" s="56" t="str">
        <f t="shared" si="85"/>
        <v>06.02.01.01.01.01.</v>
      </c>
      <c r="S638" s="56" t="s">
        <v>1124</v>
      </c>
      <c r="T638" s="64">
        <v>1</v>
      </c>
    </row>
    <row r="639" spans="1:20" x14ac:dyDescent="0.2">
      <c r="A639" s="56" t="str">
        <f t="shared" si="93"/>
        <v/>
      </c>
      <c r="B639" s="56"/>
      <c r="D639" s="56" t="str">
        <f t="shared" si="94"/>
        <v/>
      </c>
      <c r="E639" s="56" t="str">
        <f t="shared" si="95"/>
        <v/>
      </c>
      <c r="F639" s="56"/>
      <c r="G639" s="62" t="s">
        <v>36</v>
      </c>
      <c r="H639" s="56" t="str">
        <f t="shared" si="97"/>
        <v/>
      </c>
      <c r="I639" s="56" t="str">
        <f t="shared" si="98"/>
        <v/>
      </c>
      <c r="J639" s="56"/>
      <c r="L639" s="56" t="str">
        <f t="shared" si="86"/>
        <v/>
      </c>
      <c r="M639" s="56" t="str">
        <f t="shared" si="87"/>
        <v/>
      </c>
      <c r="N639" s="56"/>
      <c r="O639" s="56"/>
      <c r="P639" s="62" t="s">
        <v>36</v>
      </c>
      <c r="Q639" s="56" t="str">
        <f t="shared" si="84"/>
        <v>06.02.02.01.</v>
      </c>
      <c r="R639" s="56" t="str">
        <f t="shared" si="85"/>
        <v>06.02.02.01.01.01.</v>
      </c>
      <c r="S639" s="56" t="s">
        <v>1772</v>
      </c>
      <c r="T639" s="64">
        <v>1</v>
      </c>
    </row>
    <row r="640" spans="1:20" x14ac:dyDescent="0.2">
      <c r="A640" s="56" t="str">
        <f t="shared" si="93"/>
        <v/>
      </c>
      <c r="B640" s="56"/>
      <c r="D640" s="56" t="str">
        <f t="shared" si="94"/>
        <v/>
      </c>
      <c r="E640" s="56" t="str">
        <f t="shared" si="95"/>
        <v/>
      </c>
      <c r="F640" s="56"/>
      <c r="G640" s="62" t="s">
        <v>36</v>
      </c>
      <c r="H640" s="56" t="str">
        <f t="shared" si="97"/>
        <v/>
      </c>
      <c r="I640" s="56" t="str">
        <f t="shared" si="98"/>
        <v/>
      </c>
      <c r="J640" s="56"/>
      <c r="L640" s="56" t="str">
        <f t="shared" si="86"/>
        <v/>
      </c>
      <c r="M640" s="56" t="str">
        <f t="shared" si="87"/>
        <v/>
      </c>
      <c r="N640" s="56"/>
      <c r="O640" s="56"/>
      <c r="P640" s="62" t="s">
        <v>36</v>
      </c>
      <c r="Q640" s="56" t="str">
        <f t="shared" si="84"/>
        <v>06.02.03.01.</v>
      </c>
      <c r="R640" s="56" t="str">
        <f t="shared" si="85"/>
        <v>06.02.03.01.01.01.</v>
      </c>
      <c r="S640" s="56" t="s">
        <v>1773</v>
      </c>
      <c r="T640" s="64">
        <v>8</v>
      </c>
    </row>
    <row r="641" spans="1:20" x14ac:dyDescent="0.2">
      <c r="A641" s="56" t="str">
        <f t="shared" si="93"/>
        <v/>
      </c>
      <c r="B641" s="56"/>
      <c r="D641" s="56" t="str">
        <f t="shared" si="94"/>
        <v/>
      </c>
      <c r="E641" s="56" t="str">
        <f t="shared" si="95"/>
        <v/>
      </c>
      <c r="F641" s="56"/>
      <c r="G641" s="62" t="s">
        <v>36</v>
      </c>
      <c r="H641" s="56" t="str">
        <f t="shared" si="97"/>
        <v/>
      </c>
      <c r="I641" s="56" t="str">
        <f t="shared" si="98"/>
        <v/>
      </c>
      <c r="J641" s="56"/>
      <c r="L641" s="56" t="str">
        <f t="shared" si="86"/>
        <v/>
      </c>
      <c r="M641" s="56" t="str">
        <f t="shared" si="87"/>
        <v/>
      </c>
      <c r="N641" s="56"/>
      <c r="O641" s="56"/>
      <c r="P641" s="62" t="s">
        <v>36</v>
      </c>
      <c r="Q641" s="56" t="str">
        <f t="shared" si="84"/>
        <v>06.02.04.01.</v>
      </c>
      <c r="R641" s="56" t="str">
        <f t="shared" si="85"/>
        <v>06.02.04.01.01.01.</v>
      </c>
      <c r="S641" s="56" t="s">
        <v>1774</v>
      </c>
      <c r="T641" s="64">
        <v>4</v>
      </c>
    </row>
    <row r="642" spans="1:20" x14ac:dyDescent="0.2">
      <c r="A642" s="56" t="str">
        <f t="shared" si="93"/>
        <v/>
      </c>
      <c r="B642" s="56"/>
      <c r="D642" s="56" t="str">
        <f t="shared" si="94"/>
        <v/>
      </c>
      <c r="E642" s="56" t="str">
        <f t="shared" si="95"/>
        <v/>
      </c>
      <c r="F642" s="56"/>
      <c r="G642" s="62" t="s">
        <v>36</v>
      </c>
      <c r="H642" s="56" t="str">
        <f t="shared" si="97"/>
        <v/>
      </c>
      <c r="I642" s="56" t="str">
        <f t="shared" si="98"/>
        <v/>
      </c>
      <c r="J642" s="56"/>
      <c r="L642" s="56" t="str">
        <f t="shared" si="86"/>
        <v/>
      </c>
      <c r="M642" s="56" t="str">
        <f t="shared" si="87"/>
        <v/>
      </c>
      <c r="N642" s="56"/>
      <c r="O642" s="56"/>
      <c r="P642" s="62" t="s">
        <v>36</v>
      </c>
      <c r="Q642" s="56" t="str">
        <f t="shared" si="84"/>
        <v>06.02.05.01.</v>
      </c>
      <c r="R642" s="56" t="str">
        <f t="shared" si="85"/>
        <v>06.02.05.01.01.01.</v>
      </c>
      <c r="S642" s="56" t="s">
        <v>1775</v>
      </c>
      <c r="T642" s="64">
        <v>3</v>
      </c>
    </row>
    <row r="643" spans="1:20" x14ac:dyDescent="0.2">
      <c r="A643" s="56" t="str">
        <f t="shared" ref="A643:A706" si="99">IF(NOT(ISBLANK($B643)),LEFT($B643,3),"")</f>
        <v/>
      </c>
      <c r="B643" s="56"/>
      <c r="D643" s="56" t="str">
        <f t="shared" si="94"/>
        <v/>
      </c>
      <c r="E643" s="56" t="str">
        <f t="shared" si="95"/>
        <v/>
      </c>
      <c r="F643" s="56"/>
      <c r="G643" s="62" t="s">
        <v>36</v>
      </c>
      <c r="H643" s="56" t="str">
        <f t="shared" si="97"/>
        <v/>
      </c>
      <c r="I643" s="56" t="str">
        <f t="shared" si="98"/>
        <v/>
      </c>
      <c r="J643" s="56"/>
      <c r="L643" s="56" t="str">
        <f t="shared" si="86"/>
        <v/>
      </c>
      <c r="M643" s="56" t="str">
        <f t="shared" si="87"/>
        <v/>
      </c>
      <c r="N643" s="56"/>
      <c r="O643" s="56"/>
      <c r="P643" s="62" t="s">
        <v>36</v>
      </c>
      <c r="Q643" s="56" t="str">
        <f t="shared" si="84"/>
        <v>06.02.06.01.</v>
      </c>
      <c r="R643" s="56" t="str">
        <f t="shared" si="85"/>
        <v>06.02.06.01.01.01.</v>
      </c>
      <c r="S643" s="56" t="s">
        <v>1776</v>
      </c>
      <c r="T643" s="64">
        <v>0.5</v>
      </c>
    </row>
    <row r="644" spans="1:20" x14ac:dyDescent="0.2">
      <c r="A644" s="56" t="str">
        <f t="shared" si="99"/>
        <v/>
      </c>
      <c r="B644" s="56"/>
      <c r="D644" s="56" t="str">
        <f t="shared" si="94"/>
        <v/>
      </c>
      <c r="E644" s="56" t="str">
        <f t="shared" si="95"/>
        <v/>
      </c>
      <c r="F644" s="56"/>
      <c r="G644" s="62" t="s">
        <v>36</v>
      </c>
      <c r="H644" s="56" t="str">
        <f t="shared" si="97"/>
        <v/>
      </c>
      <c r="I644" s="56" t="str">
        <f t="shared" si="98"/>
        <v/>
      </c>
      <c r="J644" s="56"/>
      <c r="L644" s="56" t="str">
        <f t="shared" si="86"/>
        <v/>
      </c>
      <c r="M644" s="56" t="str">
        <f t="shared" si="87"/>
        <v/>
      </c>
      <c r="N644" s="56"/>
      <c r="O644" s="56"/>
      <c r="P644" s="62" t="s">
        <v>36</v>
      </c>
      <c r="Q644" s="56" t="str">
        <f t="shared" si="84"/>
        <v>06.02.07.01.</v>
      </c>
      <c r="R644" s="56" t="str">
        <f t="shared" si="85"/>
        <v>06.02.07.01.01.01.</v>
      </c>
      <c r="S644" s="56" t="s">
        <v>1777</v>
      </c>
      <c r="T644" s="64">
        <v>0.1</v>
      </c>
    </row>
    <row r="645" spans="1:20" x14ac:dyDescent="0.2">
      <c r="A645" s="56" t="str">
        <f t="shared" si="99"/>
        <v/>
      </c>
      <c r="B645" s="56"/>
      <c r="D645" s="56" t="str">
        <f t="shared" si="94"/>
        <v/>
      </c>
      <c r="E645" s="56" t="str">
        <f t="shared" si="95"/>
        <v/>
      </c>
      <c r="F645" s="56"/>
      <c r="G645" s="62" t="s">
        <v>36</v>
      </c>
      <c r="H645" s="56" t="str">
        <f t="shared" si="97"/>
        <v/>
      </c>
      <c r="I645" s="56" t="str">
        <f t="shared" si="98"/>
        <v/>
      </c>
      <c r="J645" s="56"/>
      <c r="L645" s="56" t="str">
        <f t="shared" si="86"/>
        <v/>
      </c>
      <c r="M645" s="56" t="str">
        <f t="shared" si="87"/>
        <v/>
      </c>
      <c r="N645" s="56"/>
      <c r="O645" s="56"/>
      <c r="P645" s="62" t="s">
        <v>36</v>
      </c>
      <c r="Q645" s="56" t="str">
        <f t="shared" si="84"/>
        <v>06.02.08.01.</v>
      </c>
      <c r="R645" s="56" t="str">
        <f t="shared" si="85"/>
        <v>06.02.08.01.01.01.</v>
      </c>
      <c r="S645" s="56" t="s">
        <v>1778</v>
      </c>
      <c r="T645" s="64">
        <v>0.5</v>
      </c>
    </row>
    <row r="646" spans="1:20" x14ac:dyDescent="0.2">
      <c r="A646" s="56" t="str">
        <f t="shared" si="99"/>
        <v/>
      </c>
      <c r="B646" s="56"/>
      <c r="D646" s="56" t="str">
        <f t="shared" si="94"/>
        <v/>
      </c>
      <c r="E646" s="56" t="str">
        <f t="shared" si="95"/>
        <v/>
      </c>
      <c r="F646" s="56"/>
      <c r="G646" s="62" t="s">
        <v>36</v>
      </c>
      <c r="H646" s="56" t="str">
        <f t="shared" si="97"/>
        <v/>
      </c>
      <c r="I646" s="56" t="str">
        <f t="shared" si="98"/>
        <v/>
      </c>
      <c r="J646" s="56"/>
      <c r="L646" s="56" t="str">
        <f t="shared" si="86"/>
        <v/>
      </c>
      <c r="M646" s="56" t="str">
        <f t="shared" si="87"/>
        <v/>
      </c>
      <c r="N646" s="56"/>
      <c r="O646" s="56"/>
      <c r="P646" s="62" t="s">
        <v>36</v>
      </c>
      <c r="Q646" s="56" t="str">
        <f t="shared" si="84"/>
        <v>06.02.09.01.</v>
      </c>
      <c r="R646" s="56" t="str">
        <f t="shared" si="85"/>
        <v>06.02.09.01.01.01.</v>
      </c>
      <c r="S646" s="56" t="s">
        <v>1779</v>
      </c>
      <c r="T646" s="64">
        <v>0.05</v>
      </c>
    </row>
    <row r="647" spans="1:20" x14ac:dyDescent="0.2">
      <c r="A647" s="56" t="str">
        <f t="shared" si="99"/>
        <v/>
      </c>
      <c r="B647" s="56"/>
      <c r="D647" s="56" t="str">
        <f t="shared" si="94"/>
        <v/>
      </c>
      <c r="E647" s="56" t="str">
        <f t="shared" si="95"/>
        <v/>
      </c>
      <c r="F647" s="56"/>
      <c r="G647" s="62" t="s">
        <v>36</v>
      </c>
      <c r="H647" s="56" t="str">
        <f t="shared" si="97"/>
        <v/>
      </c>
      <c r="I647" s="56" t="str">
        <f t="shared" si="98"/>
        <v/>
      </c>
      <c r="J647" s="56"/>
      <c r="L647" s="56" t="str">
        <f t="shared" si="86"/>
        <v/>
      </c>
      <c r="M647" s="56" t="str">
        <f t="shared" si="87"/>
        <v/>
      </c>
      <c r="N647" s="56"/>
      <c r="O647" s="56"/>
      <c r="P647" s="62" t="s">
        <v>36</v>
      </c>
      <c r="Q647" s="56" t="str">
        <f t="shared" si="84"/>
        <v>06.02.10.01.</v>
      </c>
      <c r="R647" s="56" t="str">
        <f t="shared" si="85"/>
        <v>06.02.10.01.01.01.</v>
      </c>
      <c r="S647" s="56" t="s">
        <v>1780</v>
      </c>
      <c r="T647" s="64">
        <v>1</v>
      </c>
    </row>
    <row r="648" spans="1:20" x14ac:dyDescent="0.2">
      <c r="A648" s="56" t="str">
        <f t="shared" si="99"/>
        <v/>
      </c>
      <c r="B648" s="56"/>
      <c r="D648" s="56" t="str">
        <f t="shared" si="94"/>
        <v/>
      </c>
      <c r="E648" s="56" t="str">
        <f t="shared" si="95"/>
        <v/>
      </c>
      <c r="F648" s="56"/>
      <c r="G648" s="62" t="s">
        <v>36</v>
      </c>
      <c r="H648" s="56" t="str">
        <f t="shared" si="97"/>
        <v/>
      </c>
      <c r="I648" s="56" t="str">
        <f t="shared" si="98"/>
        <v/>
      </c>
      <c r="J648" s="56"/>
      <c r="L648" s="56" t="str">
        <f t="shared" si="86"/>
        <v/>
      </c>
      <c r="M648" s="56" t="str">
        <f t="shared" si="87"/>
        <v/>
      </c>
      <c r="N648" s="56"/>
      <c r="O648" s="56"/>
      <c r="P648" s="62" t="s">
        <v>36</v>
      </c>
      <c r="Q648" s="56" t="str">
        <f t="shared" si="84"/>
        <v>06.02.11.01.</v>
      </c>
      <c r="R648" s="56" t="str">
        <f t="shared" si="85"/>
        <v>06.02.11.01.01.01.</v>
      </c>
      <c r="S648" s="56" t="s">
        <v>1781</v>
      </c>
      <c r="T648" s="64">
        <v>6</v>
      </c>
    </row>
    <row r="649" spans="1:20" x14ac:dyDescent="0.2">
      <c r="A649" s="56" t="str">
        <f t="shared" si="99"/>
        <v/>
      </c>
      <c r="B649" s="56"/>
      <c r="D649" s="56" t="str">
        <f t="shared" si="94"/>
        <v/>
      </c>
      <c r="E649" s="56" t="str">
        <f t="shared" si="95"/>
        <v/>
      </c>
      <c r="F649" s="56"/>
      <c r="G649" s="62" t="s">
        <v>36</v>
      </c>
      <c r="H649" s="56" t="str">
        <f t="shared" si="97"/>
        <v/>
      </c>
      <c r="I649" s="56" t="str">
        <f t="shared" si="98"/>
        <v/>
      </c>
      <c r="J649" s="56"/>
      <c r="L649" s="56" t="str">
        <f t="shared" si="86"/>
        <v/>
      </c>
      <c r="M649" s="56" t="str">
        <f t="shared" si="87"/>
        <v/>
      </c>
      <c r="N649" s="56"/>
      <c r="O649" s="56"/>
      <c r="P649" s="62" t="s">
        <v>36</v>
      </c>
      <c r="Q649" s="56" t="str">
        <f t="shared" si="84"/>
        <v>06.02.12.01.</v>
      </c>
      <c r="R649" s="56" t="str">
        <f t="shared" si="85"/>
        <v>06.02.12.01.01.01.</v>
      </c>
      <c r="S649" s="56" t="s">
        <v>1782</v>
      </c>
      <c r="T649" s="64">
        <v>3</v>
      </c>
    </row>
    <row r="650" spans="1:20" x14ac:dyDescent="0.2">
      <c r="A650" s="56" t="str">
        <f t="shared" si="99"/>
        <v/>
      </c>
      <c r="B650" s="56"/>
      <c r="D650" s="56" t="str">
        <f t="shared" si="94"/>
        <v/>
      </c>
      <c r="E650" s="56" t="str">
        <f t="shared" si="95"/>
        <v/>
      </c>
      <c r="F650" s="56"/>
      <c r="G650" s="62" t="s">
        <v>36</v>
      </c>
      <c r="H650" s="56" t="str">
        <f t="shared" si="97"/>
        <v/>
      </c>
      <c r="I650" s="56" t="str">
        <f t="shared" si="98"/>
        <v/>
      </c>
      <c r="J650" s="56"/>
      <c r="L650" s="56" t="str">
        <f t="shared" si="86"/>
        <v/>
      </c>
      <c r="M650" s="56" t="str">
        <f t="shared" si="87"/>
        <v/>
      </c>
      <c r="N650" s="56"/>
      <c r="O650" s="56"/>
      <c r="P650" s="62" t="s">
        <v>36</v>
      </c>
      <c r="Q650" s="56" t="str">
        <f t="shared" si="84"/>
        <v>06.02.13.01.</v>
      </c>
      <c r="R650" s="56" t="str">
        <f t="shared" si="85"/>
        <v>06.02.13.01.01.01.</v>
      </c>
      <c r="S650" s="56" t="s">
        <v>1715</v>
      </c>
      <c r="T650" s="64">
        <v>8</v>
      </c>
    </row>
    <row r="651" spans="1:20" x14ac:dyDescent="0.2">
      <c r="A651" s="56" t="str">
        <f t="shared" si="99"/>
        <v/>
      </c>
      <c r="B651" s="56"/>
      <c r="D651" s="56" t="str">
        <f t="shared" si="94"/>
        <v/>
      </c>
      <c r="E651" s="56" t="str">
        <f t="shared" si="95"/>
        <v/>
      </c>
      <c r="F651" s="56"/>
      <c r="G651" s="62" t="s">
        <v>36</v>
      </c>
      <c r="H651" s="56" t="str">
        <f t="shared" si="97"/>
        <v/>
      </c>
      <c r="I651" s="56" t="str">
        <f t="shared" si="98"/>
        <v/>
      </c>
      <c r="J651" s="56"/>
      <c r="L651" s="56" t="str">
        <f t="shared" si="86"/>
        <v/>
      </c>
      <c r="M651" s="56" t="str">
        <f t="shared" si="87"/>
        <v/>
      </c>
      <c r="N651" s="56"/>
      <c r="O651" s="56"/>
      <c r="P651" s="62" t="s">
        <v>36</v>
      </c>
      <c r="Q651" s="56" t="str">
        <f t="shared" si="84"/>
        <v>06.02.14.01.</v>
      </c>
      <c r="R651" s="56" t="str">
        <f t="shared" si="85"/>
        <v>06.02.14.01.01.01.</v>
      </c>
      <c r="S651" s="56" t="s">
        <v>1783</v>
      </c>
      <c r="T651" s="64">
        <v>2</v>
      </c>
    </row>
    <row r="652" spans="1:20" x14ac:dyDescent="0.2">
      <c r="A652" s="56" t="str">
        <f t="shared" si="99"/>
        <v/>
      </c>
      <c r="B652" s="56"/>
      <c r="D652" s="56" t="str">
        <f t="shared" si="94"/>
        <v/>
      </c>
      <c r="E652" s="56" t="str">
        <f t="shared" si="95"/>
        <v/>
      </c>
      <c r="F652" s="56"/>
      <c r="G652" s="62" t="s">
        <v>36</v>
      </c>
      <c r="H652" s="56" t="str">
        <f t="shared" si="97"/>
        <v/>
      </c>
      <c r="I652" s="56" t="str">
        <f t="shared" si="98"/>
        <v/>
      </c>
      <c r="J652" s="56"/>
      <c r="L652" s="56" t="str">
        <f t="shared" si="86"/>
        <v/>
      </c>
      <c r="M652" s="56" t="str">
        <f t="shared" si="87"/>
        <v/>
      </c>
      <c r="N652" s="56"/>
      <c r="O652" s="56"/>
      <c r="P652" s="62" t="s">
        <v>36</v>
      </c>
      <c r="Q652" s="56" t="str">
        <f t="shared" si="84"/>
        <v>06.02.15.01.</v>
      </c>
      <c r="R652" s="56" t="str">
        <f t="shared" si="85"/>
        <v>06.02.15.01.01.01.</v>
      </c>
      <c r="S652" s="56" t="s">
        <v>1784</v>
      </c>
      <c r="T652" s="64">
        <v>4</v>
      </c>
    </row>
    <row r="653" spans="1:20" x14ac:dyDescent="0.2">
      <c r="A653" s="56" t="str">
        <f t="shared" si="99"/>
        <v/>
      </c>
      <c r="B653" s="56"/>
      <c r="D653" s="56" t="str">
        <f t="shared" si="94"/>
        <v/>
      </c>
      <c r="E653" s="56" t="str">
        <f t="shared" si="95"/>
        <v/>
      </c>
      <c r="F653" s="56"/>
      <c r="G653" s="62" t="s">
        <v>36</v>
      </c>
      <c r="H653" s="56" t="str">
        <f t="shared" si="97"/>
        <v/>
      </c>
      <c r="I653" s="56" t="str">
        <f t="shared" si="98"/>
        <v/>
      </c>
      <c r="J653" s="56"/>
      <c r="L653" s="56" t="str">
        <f t="shared" si="86"/>
        <v/>
      </c>
      <c r="M653" s="56" t="str">
        <f t="shared" si="87"/>
        <v/>
      </c>
      <c r="N653" s="56"/>
      <c r="O653" s="56"/>
      <c r="P653" s="62" t="s">
        <v>36</v>
      </c>
      <c r="Q653" s="56" t="str">
        <f t="shared" si="84"/>
        <v>06.02.16.01.</v>
      </c>
      <c r="R653" s="56" t="str">
        <f t="shared" si="85"/>
        <v>06.02.16.01.01.01.</v>
      </c>
      <c r="S653" s="56" t="s">
        <v>1785</v>
      </c>
      <c r="T653" s="64">
        <v>1</v>
      </c>
    </row>
    <row r="654" spans="1:20" x14ac:dyDescent="0.2">
      <c r="A654" s="56" t="str">
        <f t="shared" si="99"/>
        <v/>
      </c>
      <c r="B654" s="56"/>
      <c r="D654" s="56" t="str">
        <f t="shared" si="94"/>
        <v/>
      </c>
      <c r="E654" s="56" t="str">
        <f t="shared" si="95"/>
        <v/>
      </c>
      <c r="F654" s="56"/>
      <c r="G654" s="62" t="s">
        <v>36</v>
      </c>
      <c r="H654" s="56" t="str">
        <f t="shared" si="97"/>
        <v/>
      </c>
      <c r="I654" s="56" t="str">
        <f t="shared" si="98"/>
        <v/>
      </c>
      <c r="J654" s="56"/>
      <c r="L654" s="56" t="str">
        <f t="shared" si="86"/>
        <v/>
      </c>
      <c r="M654" s="56" t="str">
        <f t="shared" si="87"/>
        <v/>
      </c>
      <c r="N654" s="56"/>
      <c r="O654" s="56"/>
      <c r="P654" s="62" t="s">
        <v>36</v>
      </c>
      <c r="Q654" s="56" t="str">
        <f t="shared" si="84"/>
        <v>06.02.17.01.</v>
      </c>
      <c r="R654" s="56" t="str">
        <f t="shared" si="85"/>
        <v>06.02.17.01.01.01.</v>
      </c>
      <c r="S654" s="56" t="s">
        <v>1786</v>
      </c>
      <c r="T654" s="64">
        <v>6</v>
      </c>
    </row>
    <row r="655" spans="1:20" x14ac:dyDescent="0.2">
      <c r="A655" s="56" t="str">
        <f t="shared" si="99"/>
        <v/>
      </c>
      <c r="B655" s="56"/>
      <c r="D655" s="56" t="str">
        <f t="shared" si="94"/>
        <v/>
      </c>
      <c r="E655" s="56" t="str">
        <f t="shared" si="95"/>
        <v/>
      </c>
      <c r="F655" s="56"/>
      <c r="G655" s="62" t="s">
        <v>36</v>
      </c>
      <c r="H655" s="56" t="str">
        <f t="shared" si="97"/>
        <v/>
      </c>
      <c r="I655" s="56" t="str">
        <f t="shared" si="98"/>
        <v/>
      </c>
      <c r="J655" s="56"/>
      <c r="L655" s="56" t="str">
        <f t="shared" si="86"/>
        <v/>
      </c>
      <c r="M655" s="56" t="str">
        <f t="shared" si="87"/>
        <v/>
      </c>
      <c r="N655" s="56"/>
      <c r="O655" s="56"/>
      <c r="P655" s="62" t="s">
        <v>36</v>
      </c>
      <c r="Q655" s="56" t="str">
        <f t="shared" si="84"/>
        <v>06.02.18.01.</v>
      </c>
      <c r="R655" s="56" t="str">
        <f t="shared" si="85"/>
        <v>06.02.18.01.01.01.</v>
      </c>
      <c r="S655" s="56" t="s">
        <v>1787</v>
      </c>
      <c r="T655" s="64">
        <v>10</v>
      </c>
    </row>
    <row r="656" spans="1:20" x14ac:dyDescent="0.2">
      <c r="A656" s="56" t="str">
        <f t="shared" si="99"/>
        <v/>
      </c>
      <c r="B656" s="56"/>
      <c r="D656" s="56" t="str">
        <f t="shared" ref="D656:D719" si="100">IF(NOT(ISBLANK($F656)),LEFT($F656,3),"")</f>
        <v/>
      </c>
      <c r="E656" s="56" t="str">
        <f t="shared" ref="E656:E719" si="101">IF(NOT(ISBLANK($F656)),LEFT($F656,6),"")</f>
        <v/>
      </c>
      <c r="F656" s="56"/>
      <c r="G656" s="62" t="s">
        <v>36</v>
      </c>
      <c r="H656" s="56" t="str">
        <f t="shared" si="97"/>
        <v/>
      </c>
      <c r="I656" s="56" t="str">
        <f t="shared" si="98"/>
        <v/>
      </c>
      <c r="J656" s="56"/>
      <c r="L656" s="56" t="str">
        <f t="shared" si="86"/>
        <v/>
      </c>
      <c r="M656" s="56" t="str">
        <f t="shared" si="87"/>
        <v/>
      </c>
      <c r="N656" s="56"/>
      <c r="O656" s="56"/>
      <c r="P656" s="62" t="s">
        <v>36</v>
      </c>
      <c r="Q656" s="56" t="str">
        <f t="shared" si="84"/>
        <v/>
      </c>
      <c r="R656" s="56" t="str">
        <f t="shared" si="85"/>
        <v/>
      </c>
      <c r="S656" s="56"/>
      <c r="T656" s="64"/>
    </row>
    <row r="657" spans="1:20" x14ac:dyDescent="0.2">
      <c r="A657" s="56" t="str">
        <f t="shared" si="99"/>
        <v/>
      </c>
      <c r="B657" s="56"/>
      <c r="D657" s="56" t="str">
        <f t="shared" si="100"/>
        <v/>
      </c>
      <c r="E657" s="56" t="str">
        <f t="shared" si="101"/>
        <v/>
      </c>
      <c r="F657" s="56"/>
      <c r="G657" s="62" t="s">
        <v>36</v>
      </c>
      <c r="H657" s="56" t="str">
        <f t="shared" si="97"/>
        <v/>
      </c>
      <c r="I657" s="56" t="str">
        <f t="shared" si="98"/>
        <v/>
      </c>
      <c r="J657" s="56"/>
      <c r="L657" s="56" t="str">
        <f t="shared" si="86"/>
        <v/>
      </c>
      <c r="M657" s="56" t="str">
        <f t="shared" si="87"/>
        <v/>
      </c>
      <c r="N657" s="56"/>
      <c r="O657" s="56"/>
      <c r="P657" s="62" t="s">
        <v>36</v>
      </c>
      <c r="Q657" s="56" t="str">
        <f t="shared" si="84"/>
        <v/>
      </c>
      <c r="R657" s="56" t="str">
        <f t="shared" si="85"/>
        <v/>
      </c>
      <c r="S657" s="56"/>
      <c r="T657" s="64"/>
    </row>
    <row r="658" spans="1:20" x14ac:dyDescent="0.2">
      <c r="A658" s="56" t="str">
        <f t="shared" si="99"/>
        <v/>
      </c>
      <c r="B658" s="56"/>
      <c r="D658" s="56" t="str">
        <f t="shared" si="100"/>
        <v/>
      </c>
      <c r="E658" s="56" t="str">
        <f t="shared" si="101"/>
        <v/>
      </c>
      <c r="F658" s="56"/>
      <c r="G658" s="62" t="s">
        <v>36</v>
      </c>
      <c r="H658" s="56" t="str">
        <f t="shared" si="97"/>
        <v/>
      </c>
      <c r="I658" s="56" t="str">
        <f t="shared" si="98"/>
        <v/>
      </c>
      <c r="J658" s="56"/>
      <c r="L658" s="56" t="str">
        <f t="shared" si="86"/>
        <v/>
      </c>
      <c r="M658" s="56" t="str">
        <f t="shared" si="87"/>
        <v/>
      </c>
      <c r="N658" s="56"/>
      <c r="O658" s="56"/>
      <c r="P658" s="62" t="s">
        <v>36</v>
      </c>
      <c r="Q658" s="56" t="str">
        <f t="shared" si="84"/>
        <v/>
      </c>
      <c r="R658" s="56" t="str">
        <f t="shared" si="85"/>
        <v/>
      </c>
      <c r="S658" s="56"/>
      <c r="T658" s="64"/>
    </row>
    <row r="659" spans="1:20" x14ac:dyDescent="0.2">
      <c r="A659" s="56" t="str">
        <f t="shared" si="99"/>
        <v/>
      </c>
      <c r="B659" s="56"/>
      <c r="D659" s="56" t="str">
        <f t="shared" si="100"/>
        <v/>
      </c>
      <c r="E659" s="56" t="str">
        <f t="shared" si="101"/>
        <v/>
      </c>
      <c r="F659" s="56"/>
      <c r="G659" s="62" t="s">
        <v>36</v>
      </c>
      <c r="H659" s="56" t="str">
        <f t="shared" si="97"/>
        <v/>
      </c>
      <c r="I659" s="56" t="str">
        <f t="shared" si="98"/>
        <v/>
      </c>
      <c r="J659" s="56"/>
      <c r="L659" s="56" t="str">
        <f t="shared" si="86"/>
        <v/>
      </c>
      <c r="M659" s="56" t="str">
        <f t="shared" si="87"/>
        <v/>
      </c>
      <c r="N659" s="56"/>
      <c r="O659" s="56"/>
      <c r="P659" s="62" t="s">
        <v>36</v>
      </c>
      <c r="Q659" s="56" t="str">
        <f t="shared" si="84"/>
        <v/>
      </c>
      <c r="R659" s="56" t="str">
        <f t="shared" si="85"/>
        <v/>
      </c>
      <c r="S659" s="56"/>
      <c r="T659" s="64"/>
    </row>
    <row r="660" spans="1:20" x14ac:dyDescent="0.2">
      <c r="A660" s="56" t="str">
        <f t="shared" si="99"/>
        <v/>
      </c>
      <c r="B660" s="56"/>
      <c r="D660" s="56" t="str">
        <f t="shared" si="100"/>
        <v/>
      </c>
      <c r="E660" s="56" t="str">
        <f t="shared" si="101"/>
        <v/>
      </c>
      <c r="F660" s="56"/>
      <c r="G660" s="62" t="s">
        <v>36</v>
      </c>
      <c r="H660" s="56" t="str">
        <f t="shared" si="97"/>
        <v/>
      </c>
      <c r="I660" s="56" t="str">
        <f t="shared" si="98"/>
        <v/>
      </c>
      <c r="J660" s="56"/>
      <c r="L660" s="56" t="str">
        <f t="shared" si="86"/>
        <v/>
      </c>
      <c r="M660" s="56" t="str">
        <f t="shared" si="87"/>
        <v/>
      </c>
      <c r="N660" s="56"/>
      <c r="O660" s="56"/>
      <c r="P660" s="62" t="s">
        <v>36</v>
      </c>
      <c r="Q660" s="56" t="str">
        <f t="shared" si="84"/>
        <v/>
      </c>
      <c r="R660" s="56" t="str">
        <f t="shared" si="85"/>
        <v/>
      </c>
      <c r="S660" s="56"/>
      <c r="T660" s="64"/>
    </row>
    <row r="661" spans="1:20" x14ac:dyDescent="0.2">
      <c r="A661" s="56" t="str">
        <f t="shared" si="99"/>
        <v/>
      </c>
      <c r="B661" s="56"/>
      <c r="D661" s="56" t="str">
        <f t="shared" si="100"/>
        <v/>
      </c>
      <c r="E661" s="56" t="str">
        <f t="shared" si="101"/>
        <v/>
      </c>
      <c r="F661" s="56"/>
      <c r="G661" s="62" t="s">
        <v>36</v>
      </c>
      <c r="H661" s="56" t="str">
        <f t="shared" si="97"/>
        <v/>
      </c>
      <c r="I661" s="56" t="str">
        <f t="shared" si="98"/>
        <v/>
      </c>
      <c r="J661" s="56"/>
      <c r="L661" s="56" t="str">
        <f t="shared" si="86"/>
        <v/>
      </c>
      <c r="M661" s="56" t="str">
        <f t="shared" si="87"/>
        <v/>
      </c>
      <c r="N661" s="56"/>
      <c r="O661" s="56"/>
      <c r="P661" s="62" t="s">
        <v>36</v>
      </c>
      <c r="Q661" s="56" t="str">
        <f t="shared" si="84"/>
        <v/>
      </c>
      <c r="R661" s="56" t="str">
        <f t="shared" si="85"/>
        <v/>
      </c>
      <c r="S661" s="56"/>
      <c r="T661" s="64"/>
    </row>
    <row r="662" spans="1:20" x14ac:dyDescent="0.2">
      <c r="A662" s="56" t="str">
        <f t="shared" si="99"/>
        <v/>
      </c>
      <c r="B662" s="56"/>
      <c r="D662" s="56" t="str">
        <f t="shared" si="100"/>
        <v/>
      </c>
      <c r="E662" s="56" t="str">
        <f t="shared" si="101"/>
        <v/>
      </c>
      <c r="F662" s="56"/>
      <c r="G662" s="62" t="s">
        <v>36</v>
      </c>
      <c r="H662" s="56" t="str">
        <f t="shared" si="97"/>
        <v/>
      </c>
      <c r="I662" s="56" t="str">
        <f t="shared" si="98"/>
        <v/>
      </c>
      <c r="J662" s="56"/>
      <c r="L662" s="56" t="str">
        <f t="shared" si="86"/>
        <v/>
      </c>
      <c r="M662" s="56" t="str">
        <f t="shared" si="87"/>
        <v/>
      </c>
      <c r="N662" s="56"/>
      <c r="O662" s="56"/>
      <c r="P662" s="62" t="s">
        <v>36</v>
      </c>
      <c r="Q662" s="56" t="str">
        <f t="shared" si="84"/>
        <v/>
      </c>
      <c r="R662" s="56" t="str">
        <f t="shared" si="85"/>
        <v/>
      </c>
      <c r="S662" s="56"/>
      <c r="T662" s="64"/>
    </row>
    <row r="663" spans="1:20" x14ac:dyDescent="0.2">
      <c r="A663" s="56" t="str">
        <f t="shared" si="99"/>
        <v/>
      </c>
      <c r="B663" s="56"/>
      <c r="D663" s="56" t="str">
        <f t="shared" si="100"/>
        <v/>
      </c>
      <c r="E663" s="56" t="str">
        <f t="shared" si="101"/>
        <v/>
      </c>
      <c r="F663" s="56"/>
      <c r="G663" s="62" t="s">
        <v>36</v>
      </c>
      <c r="H663" s="56" t="str">
        <f t="shared" si="97"/>
        <v/>
      </c>
      <c r="I663" s="56" t="str">
        <f t="shared" si="98"/>
        <v/>
      </c>
      <c r="J663" s="56"/>
      <c r="L663" s="56" t="str">
        <f t="shared" si="86"/>
        <v/>
      </c>
      <c r="M663" s="56" t="str">
        <f t="shared" si="87"/>
        <v/>
      </c>
      <c r="N663" s="56"/>
      <c r="O663" s="56"/>
      <c r="P663" s="62" t="s">
        <v>36</v>
      </c>
      <c r="Q663" s="56" t="str">
        <f t="shared" si="84"/>
        <v/>
      </c>
      <c r="R663" s="56" t="str">
        <f t="shared" si="85"/>
        <v/>
      </c>
      <c r="S663" s="56"/>
      <c r="T663" s="64"/>
    </row>
    <row r="664" spans="1:20" x14ac:dyDescent="0.2">
      <c r="A664" s="56" t="str">
        <f t="shared" si="99"/>
        <v/>
      </c>
      <c r="B664" s="56"/>
      <c r="D664" s="56" t="str">
        <f t="shared" si="100"/>
        <v/>
      </c>
      <c r="E664" s="56" t="str">
        <f t="shared" si="101"/>
        <v/>
      </c>
      <c r="F664" s="56"/>
      <c r="G664" s="62" t="s">
        <v>36</v>
      </c>
      <c r="H664" s="56" t="str">
        <f t="shared" si="97"/>
        <v/>
      </c>
      <c r="I664" s="56" t="str">
        <f t="shared" si="98"/>
        <v/>
      </c>
      <c r="J664" s="56"/>
      <c r="L664" s="56" t="str">
        <f t="shared" si="86"/>
        <v/>
      </c>
      <c r="M664" s="56" t="str">
        <f t="shared" si="87"/>
        <v/>
      </c>
      <c r="N664" s="56"/>
      <c r="O664" s="56"/>
      <c r="P664" s="62" t="s">
        <v>36</v>
      </c>
      <c r="Q664" s="56" t="str">
        <f t="shared" si="84"/>
        <v/>
      </c>
      <c r="R664" s="56" t="str">
        <f t="shared" si="85"/>
        <v/>
      </c>
      <c r="S664" s="56"/>
      <c r="T664" s="64"/>
    </row>
    <row r="665" spans="1:20" x14ac:dyDescent="0.2">
      <c r="A665" s="56" t="str">
        <f t="shared" si="99"/>
        <v/>
      </c>
      <c r="B665" s="56"/>
      <c r="D665" s="56" t="str">
        <f t="shared" si="100"/>
        <v/>
      </c>
      <c r="E665" s="56" t="str">
        <f t="shared" si="101"/>
        <v/>
      </c>
      <c r="F665" s="56"/>
      <c r="G665" s="62" t="s">
        <v>36</v>
      </c>
      <c r="H665" s="56" t="str">
        <f t="shared" si="97"/>
        <v/>
      </c>
      <c r="I665" s="56" t="str">
        <f t="shared" si="98"/>
        <v/>
      </c>
      <c r="J665" s="56"/>
      <c r="L665" s="56" t="str">
        <f t="shared" si="86"/>
        <v/>
      </c>
      <c r="M665" s="56" t="str">
        <f t="shared" si="87"/>
        <v/>
      </c>
      <c r="N665" s="56"/>
      <c r="O665" s="56"/>
      <c r="P665" s="62" t="s">
        <v>36</v>
      </c>
      <c r="Q665" s="56" t="str">
        <f t="shared" si="84"/>
        <v/>
      </c>
      <c r="R665" s="56" t="str">
        <f t="shared" si="85"/>
        <v/>
      </c>
      <c r="S665" s="56"/>
      <c r="T665" s="64"/>
    </row>
    <row r="666" spans="1:20" x14ac:dyDescent="0.2">
      <c r="A666" s="56" t="str">
        <f t="shared" si="99"/>
        <v/>
      </c>
      <c r="B666" s="56"/>
      <c r="D666" s="56" t="str">
        <f t="shared" si="100"/>
        <v/>
      </c>
      <c r="E666" s="56" t="str">
        <f t="shared" si="101"/>
        <v/>
      </c>
      <c r="F666" s="56"/>
      <c r="G666" s="62" t="s">
        <v>36</v>
      </c>
      <c r="H666" s="56" t="str">
        <f t="shared" si="97"/>
        <v/>
      </c>
      <c r="I666" s="56" t="str">
        <f t="shared" si="98"/>
        <v/>
      </c>
      <c r="J666" s="56"/>
      <c r="L666" s="56" t="str">
        <f t="shared" si="86"/>
        <v/>
      </c>
      <c r="M666" s="56" t="str">
        <f t="shared" si="87"/>
        <v/>
      </c>
      <c r="N666" s="56"/>
      <c r="O666" s="56"/>
      <c r="P666" s="62" t="s">
        <v>36</v>
      </c>
      <c r="Q666" s="56" t="str">
        <f t="shared" si="84"/>
        <v/>
      </c>
      <c r="R666" s="56" t="str">
        <f t="shared" si="85"/>
        <v/>
      </c>
      <c r="S666" s="56"/>
      <c r="T666" s="64"/>
    </row>
    <row r="667" spans="1:20" x14ac:dyDescent="0.2">
      <c r="A667" s="56" t="str">
        <f t="shared" si="99"/>
        <v/>
      </c>
      <c r="B667" s="56"/>
      <c r="D667" s="56" t="str">
        <f t="shared" si="100"/>
        <v/>
      </c>
      <c r="E667" s="56" t="str">
        <f t="shared" si="101"/>
        <v/>
      </c>
      <c r="F667" s="56"/>
      <c r="G667" s="62" t="s">
        <v>36</v>
      </c>
      <c r="H667" s="56" t="str">
        <f t="shared" si="97"/>
        <v/>
      </c>
      <c r="I667" s="56" t="str">
        <f t="shared" si="98"/>
        <v/>
      </c>
      <c r="J667" s="56"/>
      <c r="L667" s="56" t="str">
        <f t="shared" si="86"/>
        <v/>
      </c>
      <c r="M667" s="56" t="str">
        <f t="shared" si="87"/>
        <v/>
      </c>
      <c r="N667" s="56"/>
      <c r="O667" s="56"/>
      <c r="P667" s="62" t="s">
        <v>36</v>
      </c>
      <c r="Q667" s="56" t="str">
        <f t="shared" si="84"/>
        <v/>
      </c>
      <c r="R667" s="56" t="str">
        <f t="shared" si="85"/>
        <v/>
      </c>
      <c r="S667" s="56"/>
      <c r="T667" s="64"/>
    </row>
    <row r="668" spans="1:20" x14ac:dyDescent="0.2">
      <c r="A668" s="56" t="str">
        <f t="shared" si="99"/>
        <v/>
      </c>
      <c r="B668" s="56"/>
      <c r="D668" s="56" t="str">
        <f t="shared" si="100"/>
        <v/>
      </c>
      <c r="E668" s="56" t="str">
        <f t="shared" si="101"/>
        <v/>
      </c>
      <c r="F668" s="56"/>
      <c r="G668" s="62" t="s">
        <v>36</v>
      </c>
      <c r="H668" s="56" t="str">
        <f t="shared" si="97"/>
        <v/>
      </c>
      <c r="I668" s="56" t="str">
        <f t="shared" si="98"/>
        <v/>
      </c>
      <c r="J668" s="56"/>
      <c r="L668" s="56" t="str">
        <f t="shared" si="86"/>
        <v/>
      </c>
      <c r="M668" s="56" t="str">
        <f t="shared" si="87"/>
        <v/>
      </c>
      <c r="N668" s="56"/>
      <c r="O668" s="56"/>
      <c r="P668" s="62" t="s">
        <v>36</v>
      </c>
      <c r="Q668" s="56" t="str">
        <f t="shared" ref="Q668:Q731" si="102">IF(NOT(ISBLANK($S668)),LEFT($S668,12),"")</f>
        <v/>
      </c>
      <c r="R668" s="56" t="str">
        <f t="shared" ref="R668:R731" si="103">IF(NOT(ISBLANK($S668)),LEFT($S668,18),"")</f>
        <v/>
      </c>
      <c r="S668" s="56"/>
      <c r="T668" s="64"/>
    </row>
    <row r="669" spans="1:20" x14ac:dyDescent="0.2">
      <c r="A669" s="56" t="str">
        <f t="shared" si="99"/>
        <v/>
      </c>
      <c r="B669" s="56"/>
      <c r="D669" s="56" t="str">
        <f t="shared" si="100"/>
        <v/>
      </c>
      <c r="E669" s="56" t="str">
        <f t="shared" si="101"/>
        <v/>
      </c>
      <c r="F669" s="56"/>
      <c r="G669" s="62" t="s">
        <v>36</v>
      </c>
      <c r="H669" s="56" t="str">
        <f t="shared" si="97"/>
        <v/>
      </c>
      <c r="I669" s="56" t="str">
        <f t="shared" si="98"/>
        <v/>
      </c>
      <c r="J669" s="56"/>
      <c r="L669" s="56" t="str">
        <f t="shared" si="86"/>
        <v/>
      </c>
      <c r="M669" s="56" t="str">
        <f t="shared" si="87"/>
        <v/>
      </c>
      <c r="N669" s="56"/>
      <c r="O669" s="56"/>
      <c r="P669" s="62" t="s">
        <v>36</v>
      </c>
      <c r="Q669" s="56" t="str">
        <f t="shared" si="102"/>
        <v/>
      </c>
      <c r="R669" s="56" t="str">
        <f t="shared" si="103"/>
        <v/>
      </c>
      <c r="S669" s="56"/>
      <c r="T669" s="64"/>
    </row>
    <row r="670" spans="1:20" x14ac:dyDescent="0.2">
      <c r="A670" s="56" t="str">
        <f t="shared" si="99"/>
        <v/>
      </c>
      <c r="B670" s="56"/>
      <c r="D670" s="56" t="str">
        <f t="shared" si="100"/>
        <v/>
      </c>
      <c r="E670" s="56" t="str">
        <f t="shared" si="101"/>
        <v/>
      </c>
      <c r="F670" s="56"/>
      <c r="G670" s="62" t="s">
        <v>36</v>
      </c>
      <c r="H670" s="56" t="str">
        <f t="shared" si="97"/>
        <v/>
      </c>
      <c r="I670" s="56" t="str">
        <f t="shared" si="98"/>
        <v/>
      </c>
      <c r="J670" s="56"/>
      <c r="L670" s="56" t="str">
        <f t="shared" si="86"/>
        <v/>
      </c>
      <c r="M670" s="56" t="str">
        <f t="shared" si="87"/>
        <v/>
      </c>
      <c r="N670" s="56"/>
      <c r="O670" s="56"/>
      <c r="P670" s="62" t="s">
        <v>36</v>
      </c>
      <c r="Q670" s="56" t="str">
        <f t="shared" si="102"/>
        <v/>
      </c>
      <c r="R670" s="56" t="str">
        <f t="shared" si="103"/>
        <v/>
      </c>
      <c r="S670" s="56"/>
      <c r="T670" s="64"/>
    </row>
    <row r="671" spans="1:20" x14ac:dyDescent="0.2">
      <c r="A671" s="56" t="str">
        <f t="shared" si="99"/>
        <v/>
      </c>
      <c r="B671" s="56"/>
      <c r="D671" s="56" t="str">
        <f t="shared" si="100"/>
        <v/>
      </c>
      <c r="E671" s="56" t="str">
        <f t="shared" si="101"/>
        <v/>
      </c>
      <c r="F671" s="56"/>
      <c r="G671" s="62" t="s">
        <v>36</v>
      </c>
      <c r="H671" s="56" t="str">
        <f t="shared" si="97"/>
        <v/>
      </c>
      <c r="I671" s="56" t="str">
        <f t="shared" si="98"/>
        <v/>
      </c>
      <c r="J671" s="56"/>
      <c r="L671" s="56" t="str">
        <f t="shared" si="86"/>
        <v/>
      </c>
      <c r="M671" s="56" t="str">
        <f t="shared" si="87"/>
        <v/>
      </c>
      <c r="N671" s="56"/>
      <c r="O671" s="56"/>
      <c r="P671" s="62" t="s">
        <v>36</v>
      </c>
      <c r="Q671" s="56" t="str">
        <f t="shared" si="102"/>
        <v/>
      </c>
      <c r="R671" s="56" t="str">
        <f t="shared" si="103"/>
        <v/>
      </c>
      <c r="S671" s="56"/>
      <c r="T671" s="64"/>
    </row>
    <row r="672" spans="1:20" x14ac:dyDescent="0.2">
      <c r="A672" s="56" t="str">
        <f t="shared" si="99"/>
        <v/>
      </c>
      <c r="B672" s="56"/>
      <c r="D672" s="56" t="str">
        <f t="shared" si="100"/>
        <v/>
      </c>
      <c r="E672" s="56" t="str">
        <f t="shared" si="101"/>
        <v/>
      </c>
      <c r="F672" s="56"/>
      <c r="G672" s="62" t="s">
        <v>36</v>
      </c>
      <c r="H672" s="56" t="str">
        <f t="shared" si="97"/>
        <v/>
      </c>
      <c r="I672" s="56" t="str">
        <f t="shared" si="98"/>
        <v/>
      </c>
      <c r="J672" s="56"/>
      <c r="L672" s="56" t="str">
        <f t="shared" si="86"/>
        <v/>
      </c>
      <c r="M672" s="56" t="str">
        <f t="shared" si="87"/>
        <v/>
      </c>
      <c r="N672" s="56"/>
      <c r="O672" s="56"/>
      <c r="P672" s="62" t="s">
        <v>36</v>
      </c>
      <c r="Q672" s="56" t="str">
        <f t="shared" si="102"/>
        <v/>
      </c>
      <c r="R672" s="56" t="str">
        <f t="shared" si="103"/>
        <v/>
      </c>
      <c r="S672" s="56"/>
      <c r="T672" s="64"/>
    </row>
    <row r="673" spans="1:20" x14ac:dyDescent="0.2">
      <c r="A673" s="56" t="str">
        <f t="shared" si="99"/>
        <v/>
      </c>
      <c r="B673" s="56"/>
      <c r="D673" s="56" t="str">
        <f t="shared" si="100"/>
        <v/>
      </c>
      <c r="E673" s="56" t="str">
        <f t="shared" si="101"/>
        <v/>
      </c>
      <c r="F673" s="56"/>
      <c r="G673" s="62" t="s">
        <v>36</v>
      </c>
      <c r="H673" s="56" t="str">
        <f t="shared" si="97"/>
        <v/>
      </c>
      <c r="I673" s="56" t="str">
        <f t="shared" si="98"/>
        <v/>
      </c>
      <c r="J673" s="56"/>
      <c r="L673" s="56" t="str">
        <f t="shared" si="86"/>
        <v/>
      </c>
      <c r="M673" s="56" t="str">
        <f t="shared" si="87"/>
        <v/>
      </c>
      <c r="N673" s="56"/>
      <c r="O673" s="56"/>
      <c r="P673" s="62" t="s">
        <v>36</v>
      </c>
      <c r="Q673" s="56" t="str">
        <f t="shared" si="102"/>
        <v/>
      </c>
      <c r="R673" s="56" t="str">
        <f t="shared" si="103"/>
        <v/>
      </c>
      <c r="S673" s="56"/>
      <c r="T673" s="64"/>
    </row>
    <row r="674" spans="1:20" x14ac:dyDescent="0.2">
      <c r="A674" s="56" t="str">
        <f t="shared" si="99"/>
        <v/>
      </c>
      <c r="B674" s="56"/>
      <c r="D674" s="56" t="str">
        <f t="shared" si="100"/>
        <v/>
      </c>
      <c r="E674" s="56" t="str">
        <f t="shared" si="101"/>
        <v/>
      </c>
      <c r="F674" s="56"/>
      <c r="G674" s="62" t="s">
        <v>36</v>
      </c>
      <c r="H674" s="56" t="str">
        <f t="shared" si="97"/>
        <v/>
      </c>
      <c r="I674" s="56" t="str">
        <f t="shared" si="98"/>
        <v/>
      </c>
      <c r="J674" s="56"/>
      <c r="L674" s="56" t="str">
        <f t="shared" si="86"/>
        <v/>
      </c>
      <c r="M674" s="56" t="str">
        <f t="shared" si="87"/>
        <v/>
      </c>
      <c r="N674" s="56"/>
      <c r="O674" s="56"/>
      <c r="P674" s="62" t="s">
        <v>36</v>
      </c>
      <c r="Q674" s="56" t="str">
        <f t="shared" si="102"/>
        <v/>
      </c>
      <c r="R674" s="56" t="str">
        <f t="shared" si="103"/>
        <v/>
      </c>
      <c r="S674" s="56"/>
      <c r="T674" s="64"/>
    </row>
    <row r="675" spans="1:20" x14ac:dyDescent="0.2">
      <c r="A675" s="56" t="str">
        <f t="shared" si="99"/>
        <v/>
      </c>
      <c r="B675" s="56"/>
      <c r="D675" s="56" t="str">
        <f t="shared" si="100"/>
        <v/>
      </c>
      <c r="E675" s="56" t="str">
        <f t="shared" si="101"/>
        <v/>
      </c>
      <c r="F675" s="56"/>
      <c r="G675" s="62" t="s">
        <v>36</v>
      </c>
      <c r="H675" s="56" t="str">
        <f t="shared" si="97"/>
        <v/>
      </c>
      <c r="I675" s="56" t="str">
        <f t="shared" si="98"/>
        <v/>
      </c>
      <c r="J675" s="56"/>
      <c r="L675" s="56" t="str">
        <f t="shared" si="86"/>
        <v/>
      </c>
      <c r="M675" s="56" t="str">
        <f t="shared" si="87"/>
        <v/>
      </c>
      <c r="N675" s="56"/>
      <c r="O675" s="56"/>
      <c r="P675" s="62" t="s">
        <v>36</v>
      </c>
      <c r="Q675" s="56" t="str">
        <f t="shared" si="102"/>
        <v/>
      </c>
      <c r="R675" s="56" t="str">
        <f t="shared" si="103"/>
        <v/>
      </c>
      <c r="S675" s="56"/>
      <c r="T675" s="64"/>
    </row>
    <row r="676" spans="1:20" x14ac:dyDescent="0.2">
      <c r="A676" s="56" t="str">
        <f t="shared" si="99"/>
        <v/>
      </c>
      <c r="B676" s="56"/>
      <c r="D676" s="56" t="str">
        <f t="shared" si="100"/>
        <v/>
      </c>
      <c r="E676" s="56" t="str">
        <f t="shared" si="101"/>
        <v/>
      </c>
      <c r="F676" s="56"/>
      <c r="G676" s="62" t="s">
        <v>36</v>
      </c>
      <c r="H676" s="56" t="str">
        <f t="shared" si="97"/>
        <v/>
      </c>
      <c r="I676" s="56" t="str">
        <f t="shared" si="98"/>
        <v/>
      </c>
      <c r="J676" s="56"/>
      <c r="L676" s="56" t="str">
        <f t="shared" si="86"/>
        <v/>
      </c>
      <c r="M676" s="56" t="str">
        <f t="shared" si="87"/>
        <v/>
      </c>
      <c r="N676" s="56"/>
      <c r="O676" s="56"/>
      <c r="P676" s="62" t="s">
        <v>36</v>
      </c>
      <c r="Q676" s="56" t="str">
        <f t="shared" si="102"/>
        <v/>
      </c>
      <c r="R676" s="56" t="str">
        <f t="shared" si="103"/>
        <v/>
      </c>
      <c r="S676" s="56"/>
      <c r="T676" s="64"/>
    </row>
    <row r="677" spans="1:20" x14ac:dyDescent="0.2">
      <c r="A677" s="56" t="str">
        <f t="shared" si="99"/>
        <v/>
      </c>
      <c r="B677" s="56"/>
      <c r="D677" s="56" t="str">
        <f t="shared" si="100"/>
        <v/>
      </c>
      <c r="E677" s="56" t="str">
        <f t="shared" si="101"/>
        <v/>
      </c>
      <c r="F677" s="56"/>
      <c r="G677" s="62" t="s">
        <v>36</v>
      </c>
      <c r="H677" s="56" t="str">
        <f t="shared" si="97"/>
        <v/>
      </c>
      <c r="I677" s="56" t="str">
        <f t="shared" si="98"/>
        <v/>
      </c>
      <c r="J677" s="56"/>
      <c r="L677" s="56" t="str">
        <f t="shared" si="86"/>
        <v/>
      </c>
      <c r="M677" s="56" t="str">
        <f t="shared" si="87"/>
        <v/>
      </c>
      <c r="N677" s="56"/>
      <c r="O677" s="56"/>
      <c r="P677" s="62" t="s">
        <v>36</v>
      </c>
      <c r="Q677" s="56" t="str">
        <f t="shared" si="102"/>
        <v/>
      </c>
      <c r="R677" s="56" t="str">
        <f t="shared" si="103"/>
        <v/>
      </c>
      <c r="S677" s="56"/>
      <c r="T677" s="64"/>
    </row>
    <row r="678" spans="1:20" x14ac:dyDescent="0.2">
      <c r="A678" s="56" t="str">
        <f t="shared" si="99"/>
        <v/>
      </c>
      <c r="B678" s="56"/>
      <c r="D678" s="56" t="str">
        <f t="shared" si="100"/>
        <v/>
      </c>
      <c r="E678" s="56" t="str">
        <f t="shared" si="101"/>
        <v/>
      </c>
      <c r="F678" s="56"/>
      <c r="G678" s="62" t="s">
        <v>36</v>
      </c>
      <c r="H678" s="56" t="str">
        <f t="shared" si="97"/>
        <v/>
      </c>
      <c r="I678" s="56" t="str">
        <f t="shared" si="98"/>
        <v/>
      </c>
      <c r="J678" s="56"/>
      <c r="L678" s="56" t="str">
        <f t="shared" si="86"/>
        <v/>
      </c>
      <c r="M678" s="56" t="str">
        <f t="shared" si="87"/>
        <v/>
      </c>
      <c r="N678" s="56"/>
      <c r="O678" s="56"/>
      <c r="P678" s="62" t="s">
        <v>36</v>
      </c>
      <c r="Q678" s="56" t="str">
        <f t="shared" si="102"/>
        <v/>
      </c>
      <c r="R678" s="56" t="str">
        <f t="shared" si="103"/>
        <v/>
      </c>
      <c r="S678" s="56"/>
      <c r="T678" s="64"/>
    </row>
    <row r="679" spans="1:20" x14ac:dyDescent="0.2">
      <c r="A679" s="56" t="str">
        <f t="shared" si="99"/>
        <v/>
      </c>
      <c r="B679" s="56"/>
      <c r="D679" s="56" t="str">
        <f t="shared" si="100"/>
        <v/>
      </c>
      <c r="E679" s="56" t="str">
        <f t="shared" si="101"/>
        <v/>
      </c>
      <c r="F679" s="56"/>
      <c r="G679" s="62" t="s">
        <v>36</v>
      </c>
      <c r="H679" s="56" t="str">
        <f t="shared" si="97"/>
        <v/>
      </c>
      <c r="I679" s="56" t="str">
        <f t="shared" si="98"/>
        <v/>
      </c>
      <c r="J679" s="56"/>
      <c r="L679" s="56" t="str">
        <f t="shared" si="86"/>
        <v/>
      </c>
      <c r="M679" s="56" t="str">
        <f t="shared" si="87"/>
        <v/>
      </c>
      <c r="N679" s="56"/>
      <c r="O679" s="56"/>
      <c r="P679" s="62" t="s">
        <v>36</v>
      </c>
      <c r="Q679" s="56" t="str">
        <f t="shared" si="102"/>
        <v/>
      </c>
      <c r="R679" s="56" t="str">
        <f t="shared" si="103"/>
        <v/>
      </c>
      <c r="S679" s="56"/>
      <c r="T679" s="64"/>
    </row>
    <row r="680" spans="1:20" x14ac:dyDescent="0.2">
      <c r="A680" s="56" t="str">
        <f t="shared" si="99"/>
        <v/>
      </c>
      <c r="B680" s="56"/>
      <c r="D680" s="56" t="str">
        <f t="shared" si="100"/>
        <v/>
      </c>
      <c r="E680" s="56" t="str">
        <f t="shared" si="101"/>
        <v/>
      </c>
      <c r="F680" s="56"/>
      <c r="G680" s="62" t="s">
        <v>36</v>
      </c>
      <c r="H680" s="56" t="str">
        <f t="shared" si="97"/>
        <v/>
      </c>
      <c r="I680" s="56" t="str">
        <f t="shared" si="98"/>
        <v/>
      </c>
      <c r="J680" s="56"/>
      <c r="L680" s="56" t="str">
        <f t="shared" si="86"/>
        <v/>
      </c>
      <c r="M680" s="56" t="str">
        <f t="shared" si="87"/>
        <v/>
      </c>
      <c r="N680" s="56"/>
      <c r="O680" s="56"/>
      <c r="P680" s="62" t="s">
        <v>36</v>
      </c>
      <c r="Q680" s="56" t="str">
        <f t="shared" si="102"/>
        <v/>
      </c>
      <c r="R680" s="56" t="str">
        <f t="shared" si="103"/>
        <v/>
      </c>
      <c r="S680" s="56"/>
      <c r="T680" s="64"/>
    </row>
    <row r="681" spans="1:20" x14ac:dyDescent="0.2">
      <c r="A681" s="56" t="str">
        <f t="shared" si="99"/>
        <v/>
      </c>
      <c r="B681" s="56"/>
      <c r="D681" s="56" t="str">
        <f t="shared" si="100"/>
        <v/>
      </c>
      <c r="E681" s="56" t="str">
        <f t="shared" si="101"/>
        <v/>
      </c>
      <c r="F681" s="56"/>
      <c r="G681" s="62" t="s">
        <v>36</v>
      </c>
      <c r="H681" s="56" t="str">
        <f t="shared" ref="H681:H744" si="104">IF(NOT(ISBLANK($J681)),LEFT($J681,6),"")</f>
        <v/>
      </c>
      <c r="I681" s="56" t="str">
        <f t="shared" ref="I681:I744" si="105">IF(NOT(ISBLANK($J681)),LEFT($J681,9),"")</f>
        <v/>
      </c>
      <c r="J681" s="56"/>
      <c r="L681" s="56" t="str">
        <f t="shared" ref="L681:L744" si="106">IF(NOT(ISBLANK($N681)),LEFT($N681,9),"")</f>
        <v/>
      </c>
      <c r="M681" s="56" t="str">
        <f t="shared" ref="M681:M744" si="107">IF(NOT(ISBLANK($N681)),LEFT($N681,12),"")</f>
        <v/>
      </c>
      <c r="N681" s="56"/>
      <c r="O681" s="56"/>
      <c r="P681" s="62" t="s">
        <v>36</v>
      </c>
      <c r="Q681" s="56" t="str">
        <f t="shared" si="102"/>
        <v/>
      </c>
      <c r="R681" s="56" t="str">
        <f t="shared" si="103"/>
        <v/>
      </c>
      <c r="S681" s="56"/>
      <c r="T681" s="64"/>
    </row>
    <row r="682" spans="1:20" x14ac:dyDescent="0.2">
      <c r="A682" s="56" t="str">
        <f t="shared" si="99"/>
        <v/>
      </c>
      <c r="B682" s="56"/>
      <c r="D682" s="56" t="str">
        <f t="shared" si="100"/>
        <v/>
      </c>
      <c r="E682" s="56" t="str">
        <f t="shared" si="101"/>
        <v/>
      </c>
      <c r="F682" s="56"/>
      <c r="G682" s="62" t="s">
        <v>36</v>
      </c>
      <c r="H682" s="56" t="str">
        <f t="shared" si="104"/>
        <v/>
      </c>
      <c r="I682" s="56" t="str">
        <f t="shared" si="105"/>
        <v/>
      </c>
      <c r="J682" s="56"/>
      <c r="L682" s="56" t="str">
        <f t="shared" si="106"/>
        <v/>
      </c>
      <c r="M682" s="56" t="str">
        <f t="shared" si="107"/>
        <v/>
      </c>
      <c r="N682" s="56"/>
      <c r="O682" s="56"/>
      <c r="P682" s="62" t="s">
        <v>36</v>
      </c>
      <c r="Q682" s="56" t="str">
        <f t="shared" si="102"/>
        <v/>
      </c>
      <c r="R682" s="56" t="str">
        <f t="shared" si="103"/>
        <v/>
      </c>
      <c r="S682" s="56"/>
      <c r="T682" s="64"/>
    </row>
    <row r="683" spans="1:20" x14ac:dyDescent="0.2">
      <c r="A683" s="56" t="str">
        <f t="shared" si="99"/>
        <v/>
      </c>
      <c r="B683" s="56"/>
      <c r="D683" s="56" t="str">
        <f t="shared" si="100"/>
        <v/>
      </c>
      <c r="E683" s="56" t="str">
        <f t="shared" si="101"/>
        <v/>
      </c>
      <c r="F683" s="56"/>
      <c r="G683" s="62" t="s">
        <v>36</v>
      </c>
      <c r="H683" s="56" t="str">
        <f t="shared" si="104"/>
        <v/>
      </c>
      <c r="I683" s="56" t="str">
        <f t="shared" si="105"/>
        <v/>
      </c>
      <c r="J683" s="56"/>
      <c r="L683" s="56" t="str">
        <f t="shared" si="106"/>
        <v/>
      </c>
      <c r="M683" s="56" t="str">
        <f t="shared" si="107"/>
        <v/>
      </c>
      <c r="N683" s="56"/>
      <c r="O683" s="56"/>
      <c r="P683" s="62" t="s">
        <v>36</v>
      </c>
      <c r="Q683" s="56" t="str">
        <f t="shared" si="102"/>
        <v/>
      </c>
      <c r="R683" s="56" t="str">
        <f t="shared" si="103"/>
        <v/>
      </c>
      <c r="S683" s="56"/>
      <c r="T683" s="64"/>
    </row>
    <row r="684" spans="1:20" x14ac:dyDescent="0.2">
      <c r="A684" s="56" t="str">
        <f t="shared" si="99"/>
        <v/>
      </c>
      <c r="B684" s="56"/>
      <c r="D684" s="56" t="str">
        <f t="shared" si="100"/>
        <v/>
      </c>
      <c r="E684" s="56" t="str">
        <f t="shared" si="101"/>
        <v/>
      </c>
      <c r="F684" s="56"/>
      <c r="G684" s="62" t="s">
        <v>36</v>
      </c>
      <c r="H684" s="56" t="str">
        <f t="shared" si="104"/>
        <v/>
      </c>
      <c r="I684" s="56" t="str">
        <f t="shared" si="105"/>
        <v/>
      </c>
      <c r="J684" s="56"/>
      <c r="L684" s="56" t="str">
        <f t="shared" si="106"/>
        <v/>
      </c>
      <c r="M684" s="56" t="str">
        <f t="shared" si="107"/>
        <v/>
      </c>
      <c r="N684" s="56"/>
      <c r="O684" s="56"/>
      <c r="P684" s="62" t="s">
        <v>36</v>
      </c>
      <c r="Q684" s="56" t="str">
        <f t="shared" si="102"/>
        <v/>
      </c>
      <c r="R684" s="56" t="str">
        <f t="shared" si="103"/>
        <v/>
      </c>
      <c r="S684" s="56"/>
      <c r="T684" s="64"/>
    </row>
    <row r="685" spans="1:20" x14ac:dyDescent="0.2">
      <c r="A685" s="56" t="str">
        <f t="shared" si="99"/>
        <v/>
      </c>
      <c r="B685" s="56"/>
      <c r="D685" s="56" t="str">
        <f t="shared" si="100"/>
        <v/>
      </c>
      <c r="E685" s="56" t="str">
        <f t="shared" si="101"/>
        <v/>
      </c>
      <c r="F685" s="56"/>
      <c r="G685" s="62" t="s">
        <v>36</v>
      </c>
      <c r="H685" s="56" t="str">
        <f t="shared" si="104"/>
        <v/>
      </c>
      <c r="I685" s="56" t="str">
        <f t="shared" si="105"/>
        <v/>
      </c>
      <c r="J685" s="56"/>
      <c r="L685" s="56" t="str">
        <f t="shared" si="106"/>
        <v/>
      </c>
      <c r="M685" s="56" t="str">
        <f t="shared" si="107"/>
        <v/>
      </c>
      <c r="N685" s="56"/>
      <c r="O685" s="56"/>
      <c r="P685" s="62" t="s">
        <v>36</v>
      </c>
      <c r="Q685" s="56" t="str">
        <f t="shared" si="102"/>
        <v/>
      </c>
      <c r="R685" s="56" t="str">
        <f t="shared" si="103"/>
        <v/>
      </c>
      <c r="S685" s="56"/>
      <c r="T685" s="64"/>
    </row>
    <row r="686" spans="1:20" x14ac:dyDescent="0.2">
      <c r="A686" s="56" t="str">
        <f t="shared" si="99"/>
        <v/>
      </c>
      <c r="B686" s="56"/>
      <c r="D686" s="56" t="str">
        <f t="shared" si="100"/>
        <v/>
      </c>
      <c r="E686" s="56" t="str">
        <f t="shared" si="101"/>
        <v/>
      </c>
      <c r="F686" s="56"/>
      <c r="G686" s="62" t="s">
        <v>36</v>
      </c>
      <c r="H686" s="56" t="str">
        <f t="shared" si="104"/>
        <v/>
      </c>
      <c r="I686" s="56" t="str">
        <f t="shared" si="105"/>
        <v/>
      </c>
      <c r="J686" s="56"/>
      <c r="L686" s="56" t="str">
        <f t="shared" si="106"/>
        <v/>
      </c>
      <c r="M686" s="56" t="str">
        <f t="shared" si="107"/>
        <v/>
      </c>
      <c r="N686" s="56"/>
      <c r="O686" s="56"/>
      <c r="P686" s="62" t="s">
        <v>36</v>
      </c>
      <c r="Q686" s="56" t="str">
        <f t="shared" si="102"/>
        <v/>
      </c>
      <c r="R686" s="56" t="str">
        <f t="shared" si="103"/>
        <v/>
      </c>
      <c r="S686" s="56"/>
      <c r="T686" s="64"/>
    </row>
    <row r="687" spans="1:20" x14ac:dyDescent="0.2">
      <c r="A687" s="56" t="str">
        <f t="shared" si="99"/>
        <v/>
      </c>
      <c r="B687" s="56"/>
      <c r="D687" s="56" t="str">
        <f t="shared" si="100"/>
        <v/>
      </c>
      <c r="E687" s="56" t="str">
        <f t="shared" si="101"/>
        <v/>
      </c>
      <c r="F687" s="56"/>
      <c r="G687" s="62" t="s">
        <v>36</v>
      </c>
      <c r="H687" s="56" t="str">
        <f t="shared" si="104"/>
        <v/>
      </c>
      <c r="I687" s="56" t="str">
        <f t="shared" si="105"/>
        <v/>
      </c>
      <c r="J687" s="56"/>
      <c r="L687" s="56" t="str">
        <f t="shared" si="106"/>
        <v/>
      </c>
      <c r="M687" s="56" t="str">
        <f t="shared" si="107"/>
        <v/>
      </c>
      <c r="N687" s="56"/>
      <c r="O687" s="56"/>
      <c r="P687" s="62" t="s">
        <v>36</v>
      </c>
      <c r="Q687" s="56" t="str">
        <f t="shared" si="102"/>
        <v/>
      </c>
      <c r="R687" s="56" t="str">
        <f t="shared" si="103"/>
        <v/>
      </c>
      <c r="S687" s="56"/>
      <c r="T687" s="64"/>
    </row>
    <row r="688" spans="1:20" x14ac:dyDescent="0.2">
      <c r="A688" s="56" t="str">
        <f t="shared" si="99"/>
        <v/>
      </c>
      <c r="B688" s="56"/>
      <c r="D688" s="56" t="str">
        <f t="shared" si="100"/>
        <v/>
      </c>
      <c r="E688" s="56" t="str">
        <f t="shared" si="101"/>
        <v/>
      </c>
      <c r="F688" s="56"/>
      <c r="G688" s="62" t="s">
        <v>36</v>
      </c>
      <c r="H688" s="56" t="str">
        <f t="shared" si="104"/>
        <v/>
      </c>
      <c r="I688" s="56" t="str">
        <f t="shared" si="105"/>
        <v/>
      </c>
      <c r="J688" s="56"/>
      <c r="L688" s="56" t="str">
        <f t="shared" si="106"/>
        <v/>
      </c>
      <c r="M688" s="56" t="str">
        <f t="shared" si="107"/>
        <v/>
      </c>
      <c r="N688" s="56"/>
      <c r="O688" s="56"/>
      <c r="P688" s="62" t="s">
        <v>36</v>
      </c>
      <c r="Q688" s="56" t="str">
        <f t="shared" si="102"/>
        <v/>
      </c>
      <c r="R688" s="56" t="str">
        <f>IF(NOT(ISBLANK($S688)),LEFT($S688,18),"")</f>
        <v/>
      </c>
      <c r="S688" s="56"/>
      <c r="T688" s="64"/>
    </row>
    <row r="689" spans="1:20" x14ac:dyDescent="0.2">
      <c r="A689" s="56" t="str">
        <f t="shared" si="99"/>
        <v/>
      </c>
      <c r="B689" s="56"/>
      <c r="D689" s="56" t="str">
        <f t="shared" si="100"/>
        <v/>
      </c>
      <c r="E689" s="56" t="str">
        <f t="shared" si="101"/>
        <v/>
      </c>
      <c r="F689" s="56"/>
      <c r="G689" s="62" t="s">
        <v>36</v>
      </c>
      <c r="H689" s="56" t="str">
        <f t="shared" si="104"/>
        <v/>
      </c>
      <c r="I689" s="56" t="str">
        <f t="shared" si="105"/>
        <v/>
      </c>
      <c r="J689" s="56"/>
      <c r="L689" s="56" t="str">
        <f t="shared" si="106"/>
        <v/>
      </c>
      <c r="M689" s="56" t="str">
        <f t="shared" si="107"/>
        <v/>
      </c>
      <c r="N689" s="56"/>
      <c r="O689" s="56"/>
      <c r="P689" s="62" t="s">
        <v>36</v>
      </c>
      <c r="Q689" s="56" t="str">
        <f t="shared" si="102"/>
        <v/>
      </c>
      <c r="R689" s="56" t="str">
        <f t="shared" si="103"/>
        <v/>
      </c>
      <c r="S689" s="56"/>
      <c r="T689" s="64"/>
    </row>
    <row r="690" spans="1:20" x14ac:dyDescent="0.2">
      <c r="A690" s="56" t="str">
        <f t="shared" si="99"/>
        <v/>
      </c>
      <c r="B690" s="56"/>
      <c r="D690" s="56" t="str">
        <f t="shared" si="100"/>
        <v/>
      </c>
      <c r="E690" s="56" t="str">
        <f t="shared" si="101"/>
        <v/>
      </c>
      <c r="F690" s="56"/>
      <c r="G690" s="62" t="s">
        <v>36</v>
      </c>
      <c r="H690" s="56" t="str">
        <f t="shared" si="104"/>
        <v/>
      </c>
      <c r="I690" s="56" t="str">
        <f t="shared" si="105"/>
        <v/>
      </c>
      <c r="J690" s="56"/>
      <c r="L690" s="56" t="str">
        <f t="shared" si="106"/>
        <v/>
      </c>
      <c r="M690" s="56" t="str">
        <f t="shared" si="107"/>
        <v/>
      </c>
      <c r="N690" s="56"/>
      <c r="O690" s="56"/>
      <c r="P690" s="62" t="s">
        <v>36</v>
      </c>
      <c r="Q690" s="56" t="str">
        <f t="shared" si="102"/>
        <v/>
      </c>
      <c r="R690" s="56" t="str">
        <f t="shared" si="103"/>
        <v/>
      </c>
      <c r="S690" s="56"/>
      <c r="T690" s="64"/>
    </row>
    <row r="691" spans="1:20" x14ac:dyDescent="0.2">
      <c r="A691" s="56" t="str">
        <f t="shared" si="99"/>
        <v/>
      </c>
      <c r="B691" s="56"/>
      <c r="D691" s="56" t="str">
        <f t="shared" si="100"/>
        <v/>
      </c>
      <c r="E691" s="56" t="str">
        <f t="shared" si="101"/>
        <v/>
      </c>
      <c r="F691" s="56"/>
      <c r="G691" s="62" t="s">
        <v>36</v>
      </c>
      <c r="H691" s="56" t="str">
        <f t="shared" si="104"/>
        <v/>
      </c>
      <c r="I691" s="56" t="str">
        <f t="shared" si="105"/>
        <v/>
      </c>
      <c r="J691" s="56"/>
      <c r="L691" s="56" t="str">
        <f t="shared" si="106"/>
        <v/>
      </c>
      <c r="M691" s="56" t="str">
        <f t="shared" si="107"/>
        <v/>
      </c>
      <c r="N691" s="56"/>
      <c r="O691" s="56"/>
      <c r="P691" s="62" t="s">
        <v>36</v>
      </c>
      <c r="Q691" s="56" t="str">
        <f t="shared" si="102"/>
        <v/>
      </c>
      <c r="R691" s="56" t="str">
        <f t="shared" si="103"/>
        <v/>
      </c>
      <c r="S691" s="56"/>
      <c r="T691" s="64"/>
    </row>
    <row r="692" spans="1:20" x14ac:dyDescent="0.2">
      <c r="A692" s="56" t="str">
        <f t="shared" si="99"/>
        <v/>
      </c>
      <c r="B692" s="56"/>
      <c r="D692" s="56" t="str">
        <f t="shared" si="100"/>
        <v/>
      </c>
      <c r="E692" s="56" t="str">
        <f t="shared" si="101"/>
        <v/>
      </c>
      <c r="F692" s="56"/>
      <c r="G692" s="62" t="s">
        <v>36</v>
      </c>
      <c r="H692" s="56" t="str">
        <f t="shared" si="104"/>
        <v/>
      </c>
      <c r="I692" s="56" t="str">
        <f t="shared" si="105"/>
        <v/>
      </c>
      <c r="J692" s="56"/>
      <c r="L692" s="56" t="str">
        <f t="shared" si="106"/>
        <v/>
      </c>
      <c r="M692" s="56" t="str">
        <f t="shared" si="107"/>
        <v/>
      </c>
      <c r="N692" s="56"/>
      <c r="O692" s="56"/>
      <c r="P692" s="62" t="s">
        <v>36</v>
      </c>
      <c r="Q692" s="56" t="str">
        <f t="shared" si="102"/>
        <v/>
      </c>
      <c r="R692" s="56" t="str">
        <f t="shared" si="103"/>
        <v/>
      </c>
      <c r="S692" s="56"/>
      <c r="T692" s="64"/>
    </row>
    <row r="693" spans="1:20" x14ac:dyDescent="0.2">
      <c r="A693" s="56" t="str">
        <f t="shared" si="99"/>
        <v/>
      </c>
      <c r="B693" s="56"/>
      <c r="D693" s="56" t="str">
        <f t="shared" si="100"/>
        <v/>
      </c>
      <c r="E693" s="56" t="str">
        <f t="shared" si="101"/>
        <v/>
      </c>
      <c r="F693" s="56"/>
      <c r="G693" s="62" t="s">
        <v>36</v>
      </c>
      <c r="H693" s="56" t="str">
        <f t="shared" si="104"/>
        <v/>
      </c>
      <c r="I693" s="56" t="str">
        <f t="shared" si="105"/>
        <v/>
      </c>
      <c r="J693" s="56"/>
      <c r="L693" s="56" t="str">
        <f t="shared" si="106"/>
        <v/>
      </c>
      <c r="M693" s="56" t="str">
        <f t="shared" si="107"/>
        <v/>
      </c>
      <c r="N693" s="56"/>
      <c r="O693" s="56"/>
      <c r="P693" s="62" t="s">
        <v>36</v>
      </c>
      <c r="Q693" s="56" t="str">
        <f t="shared" si="102"/>
        <v/>
      </c>
      <c r="R693" s="56" t="str">
        <f t="shared" si="103"/>
        <v/>
      </c>
      <c r="S693" s="56"/>
      <c r="T693" s="64"/>
    </row>
    <row r="694" spans="1:20" x14ac:dyDescent="0.2">
      <c r="A694" s="56" t="str">
        <f t="shared" si="99"/>
        <v/>
      </c>
      <c r="B694" s="56"/>
      <c r="D694" s="56" t="str">
        <f t="shared" si="100"/>
        <v/>
      </c>
      <c r="E694" s="56" t="str">
        <f t="shared" si="101"/>
        <v/>
      </c>
      <c r="F694" s="56"/>
      <c r="G694" s="62" t="s">
        <v>36</v>
      </c>
      <c r="H694" s="56" t="str">
        <f t="shared" si="104"/>
        <v/>
      </c>
      <c r="I694" s="56" t="str">
        <f t="shared" si="105"/>
        <v/>
      </c>
      <c r="J694" s="56"/>
      <c r="L694" s="56" t="str">
        <f t="shared" si="106"/>
        <v/>
      </c>
      <c r="M694" s="56" t="str">
        <f t="shared" si="107"/>
        <v/>
      </c>
      <c r="N694" s="56"/>
      <c r="O694" s="56"/>
      <c r="P694" s="62" t="s">
        <v>36</v>
      </c>
      <c r="Q694" s="56" t="str">
        <f t="shared" si="102"/>
        <v/>
      </c>
      <c r="R694" s="56" t="str">
        <f t="shared" si="103"/>
        <v/>
      </c>
      <c r="S694" s="56"/>
      <c r="T694" s="64"/>
    </row>
    <row r="695" spans="1:20" x14ac:dyDescent="0.2">
      <c r="A695" s="56" t="str">
        <f t="shared" si="99"/>
        <v/>
      </c>
      <c r="B695" s="56"/>
      <c r="D695" s="56" t="str">
        <f t="shared" si="100"/>
        <v/>
      </c>
      <c r="E695" s="56" t="str">
        <f t="shared" si="101"/>
        <v/>
      </c>
      <c r="F695" s="56"/>
      <c r="G695" s="62" t="s">
        <v>36</v>
      </c>
      <c r="H695" s="56" t="str">
        <f t="shared" si="104"/>
        <v/>
      </c>
      <c r="I695" s="56" t="str">
        <f t="shared" si="105"/>
        <v/>
      </c>
      <c r="J695" s="56"/>
      <c r="L695" s="56" t="str">
        <f t="shared" si="106"/>
        <v/>
      </c>
      <c r="M695" s="56" t="str">
        <f t="shared" si="107"/>
        <v/>
      </c>
      <c r="N695" s="56"/>
      <c r="O695" s="56"/>
      <c r="P695" s="62" t="s">
        <v>36</v>
      </c>
      <c r="Q695" s="56" t="str">
        <f t="shared" si="102"/>
        <v/>
      </c>
      <c r="R695" s="56" t="str">
        <f t="shared" si="103"/>
        <v/>
      </c>
      <c r="S695" s="56"/>
      <c r="T695" s="64"/>
    </row>
    <row r="696" spans="1:20" x14ac:dyDescent="0.2">
      <c r="A696" s="56" t="str">
        <f t="shared" si="99"/>
        <v/>
      </c>
      <c r="B696" s="56"/>
      <c r="D696" s="56" t="str">
        <f t="shared" si="100"/>
        <v/>
      </c>
      <c r="E696" s="56" t="str">
        <f t="shared" si="101"/>
        <v/>
      </c>
      <c r="F696" s="56"/>
      <c r="G696" s="62" t="s">
        <v>36</v>
      </c>
      <c r="H696" s="56" t="str">
        <f t="shared" si="104"/>
        <v/>
      </c>
      <c r="I696" s="56" t="str">
        <f t="shared" si="105"/>
        <v/>
      </c>
      <c r="J696" s="56"/>
      <c r="L696" s="56" t="str">
        <f t="shared" si="106"/>
        <v/>
      </c>
      <c r="M696" s="56" t="str">
        <f t="shared" si="107"/>
        <v/>
      </c>
      <c r="N696" s="56"/>
      <c r="O696" s="56"/>
      <c r="P696" s="62" t="s">
        <v>36</v>
      </c>
      <c r="Q696" s="56" t="str">
        <f t="shared" si="102"/>
        <v/>
      </c>
      <c r="R696" s="56" t="str">
        <f t="shared" si="103"/>
        <v/>
      </c>
      <c r="S696" s="56"/>
      <c r="T696" s="64"/>
    </row>
    <row r="697" spans="1:20" x14ac:dyDescent="0.2">
      <c r="A697" s="56" t="str">
        <f t="shared" si="99"/>
        <v/>
      </c>
      <c r="B697" s="56"/>
      <c r="D697" s="56" t="str">
        <f t="shared" si="100"/>
        <v/>
      </c>
      <c r="E697" s="56" t="str">
        <f t="shared" si="101"/>
        <v/>
      </c>
      <c r="F697" s="56"/>
      <c r="G697" s="62" t="s">
        <v>36</v>
      </c>
      <c r="H697" s="56" t="str">
        <f t="shared" si="104"/>
        <v/>
      </c>
      <c r="I697" s="56" t="str">
        <f t="shared" si="105"/>
        <v/>
      </c>
      <c r="J697" s="56"/>
      <c r="L697" s="56" t="str">
        <f t="shared" si="106"/>
        <v/>
      </c>
      <c r="M697" s="56" t="str">
        <f t="shared" si="107"/>
        <v/>
      </c>
      <c r="N697" s="56"/>
      <c r="O697" s="56"/>
      <c r="P697" s="62" t="s">
        <v>36</v>
      </c>
      <c r="Q697" s="56" t="str">
        <f t="shared" si="102"/>
        <v/>
      </c>
      <c r="R697" s="56" t="str">
        <f t="shared" si="103"/>
        <v/>
      </c>
      <c r="S697" s="56"/>
      <c r="T697" s="64"/>
    </row>
    <row r="698" spans="1:20" x14ac:dyDescent="0.2">
      <c r="A698" s="56" t="str">
        <f t="shared" si="99"/>
        <v/>
      </c>
      <c r="B698" s="56"/>
      <c r="D698" s="56" t="str">
        <f t="shared" si="100"/>
        <v/>
      </c>
      <c r="E698" s="56" t="str">
        <f t="shared" si="101"/>
        <v/>
      </c>
      <c r="F698" s="56"/>
      <c r="G698" s="62" t="s">
        <v>36</v>
      </c>
      <c r="H698" s="56" t="str">
        <f t="shared" si="104"/>
        <v/>
      </c>
      <c r="I698" s="56" t="str">
        <f t="shared" si="105"/>
        <v/>
      </c>
      <c r="J698" s="56"/>
      <c r="L698" s="56" t="str">
        <f t="shared" si="106"/>
        <v/>
      </c>
      <c r="M698" s="56" t="str">
        <f t="shared" si="107"/>
        <v/>
      </c>
      <c r="N698" s="56"/>
      <c r="O698" s="56"/>
      <c r="P698" s="62" t="s">
        <v>36</v>
      </c>
      <c r="Q698" s="56" t="str">
        <f t="shared" si="102"/>
        <v/>
      </c>
      <c r="R698" s="56" t="str">
        <f t="shared" si="103"/>
        <v/>
      </c>
      <c r="S698" s="56"/>
      <c r="T698" s="64"/>
    </row>
    <row r="699" spans="1:20" x14ac:dyDescent="0.2">
      <c r="A699" s="56" t="str">
        <f t="shared" si="99"/>
        <v/>
      </c>
      <c r="B699" s="56"/>
      <c r="D699" s="56" t="str">
        <f t="shared" si="100"/>
        <v/>
      </c>
      <c r="E699" s="56" t="str">
        <f t="shared" si="101"/>
        <v/>
      </c>
      <c r="F699" s="56"/>
      <c r="G699" s="62" t="s">
        <v>36</v>
      </c>
      <c r="H699" s="56" t="str">
        <f t="shared" si="104"/>
        <v/>
      </c>
      <c r="I699" s="56" t="str">
        <f t="shared" si="105"/>
        <v/>
      </c>
      <c r="J699" s="56"/>
      <c r="L699" s="56" t="str">
        <f t="shared" si="106"/>
        <v/>
      </c>
      <c r="M699" s="56" t="str">
        <f t="shared" si="107"/>
        <v/>
      </c>
      <c r="N699" s="56"/>
      <c r="O699" s="56"/>
      <c r="P699" s="62" t="s">
        <v>36</v>
      </c>
      <c r="Q699" s="56" t="str">
        <f t="shared" si="102"/>
        <v/>
      </c>
      <c r="R699" s="56" t="str">
        <f t="shared" si="103"/>
        <v/>
      </c>
      <c r="S699" s="56"/>
      <c r="T699" s="64"/>
    </row>
    <row r="700" spans="1:20" x14ac:dyDescent="0.2">
      <c r="A700" s="56" t="str">
        <f t="shared" si="99"/>
        <v/>
      </c>
      <c r="B700" s="56"/>
      <c r="D700" s="56" t="str">
        <f t="shared" si="100"/>
        <v/>
      </c>
      <c r="E700" s="56" t="str">
        <f t="shared" si="101"/>
        <v/>
      </c>
      <c r="F700" s="56"/>
      <c r="G700" s="62" t="s">
        <v>36</v>
      </c>
      <c r="H700" s="56" t="str">
        <f t="shared" si="104"/>
        <v/>
      </c>
      <c r="I700" s="56" t="str">
        <f t="shared" si="105"/>
        <v/>
      </c>
      <c r="J700" s="56"/>
      <c r="L700" s="56" t="str">
        <f t="shared" si="106"/>
        <v/>
      </c>
      <c r="M700" s="56" t="str">
        <f t="shared" si="107"/>
        <v/>
      </c>
      <c r="N700" s="56"/>
      <c r="O700" s="56"/>
      <c r="P700" s="62" t="s">
        <v>36</v>
      </c>
      <c r="Q700" s="56" t="str">
        <f t="shared" si="102"/>
        <v/>
      </c>
      <c r="R700" s="56" t="str">
        <f t="shared" si="103"/>
        <v/>
      </c>
      <c r="S700" s="56"/>
      <c r="T700" s="64"/>
    </row>
    <row r="701" spans="1:20" x14ac:dyDescent="0.2">
      <c r="A701" s="56" t="str">
        <f t="shared" si="99"/>
        <v/>
      </c>
      <c r="B701" s="56"/>
      <c r="D701" s="56" t="str">
        <f t="shared" si="100"/>
        <v/>
      </c>
      <c r="E701" s="56" t="str">
        <f t="shared" si="101"/>
        <v/>
      </c>
      <c r="F701" s="56"/>
      <c r="G701" s="62" t="s">
        <v>36</v>
      </c>
      <c r="H701" s="56" t="str">
        <f t="shared" si="104"/>
        <v/>
      </c>
      <c r="I701" s="56" t="str">
        <f t="shared" si="105"/>
        <v/>
      </c>
      <c r="J701" s="56"/>
      <c r="L701" s="56" t="str">
        <f t="shared" si="106"/>
        <v/>
      </c>
      <c r="M701" s="56" t="str">
        <f t="shared" si="107"/>
        <v/>
      </c>
      <c r="N701" s="56"/>
      <c r="O701" s="56"/>
      <c r="P701" s="62" t="s">
        <v>36</v>
      </c>
      <c r="Q701" s="56" t="str">
        <f t="shared" si="102"/>
        <v/>
      </c>
      <c r="R701" s="56" t="str">
        <f t="shared" si="103"/>
        <v/>
      </c>
      <c r="S701" s="56"/>
      <c r="T701" s="64"/>
    </row>
    <row r="702" spans="1:20" x14ac:dyDescent="0.2">
      <c r="A702" s="56" t="str">
        <f t="shared" si="99"/>
        <v/>
      </c>
      <c r="B702" s="56"/>
      <c r="D702" s="56" t="str">
        <f t="shared" si="100"/>
        <v/>
      </c>
      <c r="E702" s="56" t="str">
        <f t="shared" si="101"/>
        <v/>
      </c>
      <c r="F702" s="56"/>
      <c r="G702" s="62" t="s">
        <v>36</v>
      </c>
      <c r="H702" s="56" t="str">
        <f t="shared" si="104"/>
        <v/>
      </c>
      <c r="I702" s="56" t="str">
        <f t="shared" si="105"/>
        <v/>
      </c>
      <c r="J702" s="56"/>
      <c r="L702" s="56" t="str">
        <f t="shared" si="106"/>
        <v/>
      </c>
      <c r="M702" s="56" t="str">
        <f t="shared" si="107"/>
        <v/>
      </c>
      <c r="N702" s="56"/>
      <c r="O702" s="56"/>
      <c r="P702" s="62" t="s">
        <v>36</v>
      </c>
      <c r="Q702" s="56" t="str">
        <f t="shared" si="102"/>
        <v/>
      </c>
      <c r="R702" s="56" t="str">
        <f t="shared" si="103"/>
        <v/>
      </c>
      <c r="S702" s="56"/>
      <c r="T702" s="64"/>
    </row>
    <row r="703" spans="1:20" x14ac:dyDescent="0.2">
      <c r="A703" s="56" t="str">
        <f t="shared" si="99"/>
        <v/>
      </c>
      <c r="B703" s="56"/>
      <c r="D703" s="56" t="str">
        <f t="shared" si="100"/>
        <v/>
      </c>
      <c r="E703" s="56" t="str">
        <f t="shared" si="101"/>
        <v/>
      </c>
      <c r="F703" s="56"/>
      <c r="G703" s="62" t="s">
        <v>36</v>
      </c>
      <c r="H703" s="56" t="str">
        <f t="shared" si="104"/>
        <v/>
      </c>
      <c r="I703" s="56" t="str">
        <f t="shared" si="105"/>
        <v/>
      </c>
      <c r="J703" s="56"/>
      <c r="L703" s="56" t="str">
        <f t="shared" si="106"/>
        <v/>
      </c>
      <c r="M703" s="56" t="str">
        <f t="shared" si="107"/>
        <v/>
      </c>
      <c r="N703" s="56"/>
      <c r="O703" s="56"/>
      <c r="P703" s="62" t="s">
        <v>36</v>
      </c>
      <c r="Q703" s="56" t="str">
        <f t="shared" si="102"/>
        <v/>
      </c>
      <c r="R703" s="56" t="str">
        <f t="shared" si="103"/>
        <v/>
      </c>
      <c r="S703" s="56"/>
      <c r="T703" s="64"/>
    </row>
    <row r="704" spans="1:20" x14ac:dyDescent="0.2">
      <c r="A704" s="56" t="str">
        <f t="shared" si="99"/>
        <v/>
      </c>
      <c r="B704" s="56"/>
      <c r="D704" s="56" t="str">
        <f t="shared" si="100"/>
        <v/>
      </c>
      <c r="E704" s="56" t="str">
        <f t="shared" si="101"/>
        <v/>
      </c>
      <c r="F704" s="56"/>
      <c r="G704" s="62" t="s">
        <v>36</v>
      </c>
      <c r="H704" s="56" t="str">
        <f t="shared" si="104"/>
        <v/>
      </c>
      <c r="I704" s="56" t="str">
        <f t="shared" si="105"/>
        <v/>
      </c>
      <c r="J704" s="56"/>
      <c r="L704" s="56" t="str">
        <f t="shared" si="106"/>
        <v/>
      </c>
      <c r="M704" s="56" t="str">
        <f t="shared" si="107"/>
        <v/>
      </c>
      <c r="N704" s="56"/>
      <c r="O704" s="56"/>
      <c r="P704" s="62" t="s">
        <v>36</v>
      </c>
      <c r="Q704" s="56" t="str">
        <f t="shared" si="102"/>
        <v/>
      </c>
      <c r="R704" s="56" t="str">
        <f t="shared" si="103"/>
        <v/>
      </c>
      <c r="S704" s="56"/>
      <c r="T704" s="64"/>
    </row>
    <row r="705" spans="1:20" x14ac:dyDescent="0.2">
      <c r="A705" s="56" t="str">
        <f t="shared" si="99"/>
        <v/>
      </c>
      <c r="B705" s="56"/>
      <c r="D705" s="56" t="str">
        <f t="shared" si="100"/>
        <v/>
      </c>
      <c r="E705" s="56" t="str">
        <f t="shared" si="101"/>
        <v/>
      </c>
      <c r="F705" s="56"/>
      <c r="G705" s="62" t="s">
        <v>36</v>
      </c>
      <c r="H705" s="56" t="str">
        <f t="shared" si="104"/>
        <v/>
      </c>
      <c r="I705" s="56" t="str">
        <f t="shared" si="105"/>
        <v/>
      </c>
      <c r="J705" s="56"/>
      <c r="L705" s="56" t="str">
        <f t="shared" si="106"/>
        <v/>
      </c>
      <c r="M705" s="56" t="str">
        <f t="shared" si="107"/>
        <v/>
      </c>
      <c r="N705" s="56"/>
      <c r="O705" s="56"/>
      <c r="P705" s="62" t="s">
        <v>36</v>
      </c>
      <c r="Q705" s="56" t="str">
        <f t="shared" si="102"/>
        <v/>
      </c>
      <c r="R705" s="56" t="str">
        <f t="shared" si="103"/>
        <v/>
      </c>
      <c r="S705" s="56"/>
      <c r="T705" s="64"/>
    </row>
    <row r="706" spans="1:20" x14ac:dyDescent="0.2">
      <c r="A706" s="56" t="str">
        <f t="shared" si="99"/>
        <v/>
      </c>
      <c r="B706" s="56"/>
      <c r="D706" s="56" t="str">
        <f t="shared" si="100"/>
        <v/>
      </c>
      <c r="E706" s="56" t="str">
        <f t="shared" si="101"/>
        <v/>
      </c>
      <c r="F706" s="56"/>
      <c r="G706" s="62" t="s">
        <v>36</v>
      </c>
      <c r="H706" s="56" t="str">
        <f t="shared" si="104"/>
        <v/>
      </c>
      <c r="I706" s="56" t="str">
        <f t="shared" si="105"/>
        <v/>
      </c>
      <c r="J706" s="56"/>
      <c r="L706" s="56" t="str">
        <f t="shared" si="106"/>
        <v/>
      </c>
      <c r="M706" s="56" t="str">
        <f t="shared" si="107"/>
        <v/>
      </c>
      <c r="N706" s="56"/>
      <c r="O706" s="56"/>
      <c r="P706" s="62" t="s">
        <v>36</v>
      </c>
      <c r="Q706" s="56" t="str">
        <f t="shared" si="102"/>
        <v/>
      </c>
      <c r="R706" s="56" t="str">
        <f t="shared" si="103"/>
        <v/>
      </c>
      <c r="S706" s="56"/>
      <c r="T706" s="64"/>
    </row>
    <row r="707" spans="1:20" x14ac:dyDescent="0.2">
      <c r="A707" s="56" t="str">
        <f t="shared" ref="A707:A760" si="108">IF(NOT(ISBLANK($B707)),LEFT($B707,3),"")</f>
        <v/>
      </c>
      <c r="B707" s="56"/>
      <c r="D707" s="56" t="str">
        <f t="shared" si="100"/>
        <v/>
      </c>
      <c r="E707" s="56" t="str">
        <f t="shared" si="101"/>
        <v/>
      </c>
      <c r="F707" s="56"/>
      <c r="G707" s="62" t="s">
        <v>36</v>
      </c>
      <c r="H707" s="56" t="str">
        <f t="shared" si="104"/>
        <v/>
      </c>
      <c r="I707" s="56" t="str">
        <f t="shared" si="105"/>
        <v/>
      </c>
      <c r="J707" s="56"/>
      <c r="L707" s="56" t="str">
        <f t="shared" si="106"/>
        <v/>
      </c>
      <c r="M707" s="56" t="str">
        <f t="shared" si="107"/>
        <v/>
      </c>
      <c r="N707" s="56"/>
      <c r="O707" s="56"/>
      <c r="P707" s="62" t="s">
        <v>36</v>
      </c>
      <c r="Q707" s="56" t="str">
        <f t="shared" si="102"/>
        <v/>
      </c>
      <c r="R707" s="56" t="str">
        <f t="shared" si="103"/>
        <v/>
      </c>
      <c r="S707" s="56"/>
      <c r="T707" s="64"/>
    </row>
    <row r="708" spans="1:20" x14ac:dyDescent="0.2">
      <c r="A708" s="56" t="str">
        <f t="shared" si="108"/>
        <v/>
      </c>
      <c r="B708" s="56"/>
      <c r="D708" s="56" t="str">
        <f t="shared" si="100"/>
        <v/>
      </c>
      <c r="E708" s="56" t="str">
        <f t="shared" si="101"/>
        <v/>
      </c>
      <c r="F708" s="56"/>
      <c r="G708" s="62" t="s">
        <v>36</v>
      </c>
      <c r="H708" s="56" t="str">
        <f t="shared" si="104"/>
        <v/>
      </c>
      <c r="I708" s="56" t="str">
        <f t="shared" si="105"/>
        <v/>
      </c>
      <c r="J708" s="56"/>
      <c r="L708" s="56" t="str">
        <f t="shared" si="106"/>
        <v/>
      </c>
      <c r="M708" s="56" t="str">
        <f t="shared" si="107"/>
        <v/>
      </c>
      <c r="N708" s="56"/>
      <c r="O708" s="56"/>
      <c r="P708" s="62" t="s">
        <v>36</v>
      </c>
      <c r="Q708" s="56" t="str">
        <f t="shared" si="102"/>
        <v/>
      </c>
      <c r="R708" s="56" t="str">
        <f t="shared" si="103"/>
        <v/>
      </c>
      <c r="S708" s="56"/>
      <c r="T708" s="64"/>
    </row>
    <row r="709" spans="1:20" x14ac:dyDescent="0.2">
      <c r="A709" s="56" t="str">
        <f t="shared" si="108"/>
        <v/>
      </c>
      <c r="B709" s="56"/>
      <c r="D709" s="56" t="str">
        <f t="shared" si="100"/>
        <v/>
      </c>
      <c r="E709" s="56" t="str">
        <f t="shared" si="101"/>
        <v/>
      </c>
      <c r="F709" s="56"/>
      <c r="G709" s="62" t="s">
        <v>36</v>
      </c>
      <c r="H709" s="56" t="str">
        <f t="shared" si="104"/>
        <v/>
      </c>
      <c r="I709" s="56" t="str">
        <f t="shared" si="105"/>
        <v/>
      </c>
      <c r="J709" s="56"/>
      <c r="L709" s="56" t="str">
        <f t="shared" si="106"/>
        <v/>
      </c>
      <c r="M709" s="56" t="str">
        <f t="shared" si="107"/>
        <v/>
      </c>
      <c r="N709" s="56"/>
      <c r="O709" s="56"/>
      <c r="P709" s="62" t="s">
        <v>36</v>
      </c>
      <c r="Q709" s="56" t="str">
        <f t="shared" si="102"/>
        <v/>
      </c>
      <c r="R709" s="56" t="str">
        <f t="shared" si="103"/>
        <v/>
      </c>
      <c r="S709" s="56"/>
      <c r="T709" s="64"/>
    </row>
    <row r="710" spans="1:20" x14ac:dyDescent="0.2">
      <c r="A710" s="56" t="str">
        <f t="shared" si="108"/>
        <v/>
      </c>
      <c r="B710" s="56"/>
      <c r="D710" s="56" t="str">
        <f t="shared" si="100"/>
        <v/>
      </c>
      <c r="E710" s="56" t="str">
        <f t="shared" si="101"/>
        <v/>
      </c>
      <c r="F710" s="56"/>
      <c r="G710" s="62" t="s">
        <v>36</v>
      </c>
      <c r="H710" s="56" t="str">
        <f t="shared" si="104"/>
        <v/>
      </c>
      <c r="I710" s="56" t="str">
        <f t="shared" si="105"/>
        <v/>
      </c>
      <c r="J710" s="56"/>
      <c r="L710" s="56" t="str">
        <f t="shared" si="106"/>
        <v/>
      </c>
      <c r="M710" s="56" t="str">
        <f t="shared" si="107"/>
        <v/>
      </c>
      <c r="N710" s="56"/>
      <c r="O710" s="56"/>
      <c r="P710" s="62" t="s">
        <v>36</v>
      </c>
      <c r="Q710" s="56" t="str">
        <f t="shared" si="102"/>
        <v/>
      </c>
      <c r="R710" s="56" t="str">
        <f t="shared" si="103"/>
        <v/>
      </c>
      <c r="S710" s="56"/>
      <c r="T710" s="64"/>
    </row>
    <row r="711" spans="1:20" x14ac:dyDescent="0.2">
      <c r="A711" s="56" t="str">
        <f t="shared" si="108"/>
        <v/>
      </c>
      <c r="B711" s="56"/>
      <c r="D711" s="56" t="str">
        <f t="shared" si="100"/>
        <v/>
      </c>
      <c r="E711" s="56" t="str">
        <f t="shared" si="101"/>
        <v/>
      </c>
      <c r="F711" s="56"/>
      <c r="G711" s="62" t="s">
        <v>36</v>
      </c>
      <c r="H711" s="56" t="str">
        <f t="shared" si="104"/>
        <v/>
      </c>
      <c r="I711" s="56" t="str">
        <f t="shared" si="105"/>
        <v/>
      </c>
      <c r="J711" s="56"/>
      <c r="L711" s="56" t="str">
        <f t="shared" si="106"/>
        <v/>
      </c>
      <c r="M711" s="56" t="str">
        <f t="shared" si="107"/>
        <v/>
      </c>
      <c r="N711" s="56"/>
      <c r="O711" s="56"/>
      <c r="P711" s="62" t="s">
        <v>36</v>
      </c>
      <c r="Q711" s="56" t="str">
        <f t="shared" si="102"/>
        <v/>
      </c>
      <c r="R711" s="56" t="str">
        <f t="shared" si="103"/>
        <v/>
      </c>
      <c r="S711" s="56"/>
      <c r="T711" s="64"/>
    </row>
    <row r="712" spans="1:20" x14ac:dyDescent="0.2">
      <c r="A712" s="56" t="str">
        <f t="shared" si="108"/>
        <v/>
      </c>
      <c r="B712" s="56"/>
      <c r="D712" s="56" t="str">
        <f t="shared" si="100"/>
        <v/>
      </c>
      <c r="E712" s="56" t="str">
        <f t="shared" si="101"/>
        <v/>
      </c>
      <c r="F712" s="56"/>
      <c r="G712" s="62" t="s">
        <v>36</v>
      </c>
      <c r="H712" s="56" t="str">
        <f t="shared" si="104"/>
        <v/>
      </c>
      <c r="I712" s="56" t="str">
        <f t="shared" si="105"/>
        <v/>
      </c>
      <c r="J712" s="56"/>
      <c r="L712" s="56" t="str">
        <f t="shared" si="106"/>
        <v/>
      </c>
      <c r="M712" s="56" t="str">
        <f t="shared" si="107"/>
        <v/>
      </c>
      <c r="N712" s="56"/>
      <c r="O712" s="56"/>
      <c r="P712" s="62" t="s">
        <v>36</v>
      </c>
      <c r="Q712" s="56" t="str">
        <f t="shared" si="102"/>
        <v/>
      </c>
      <c r="R712" s="56" t="str">
        <f t="shared" si="103"/>
        <v/>
      </c>
      <c r="S712" s="56"/>
      <c r="T712" s="64"/>
    </row>
    <row r="713" spans="1:20" x14ac:dyDescent="0.2">
      <c r="A713" s="56" t="str">
        <f t="shared" si="108"/>
        <v/>
      </c>
      <c r="B713" s="56"/>
      <c r="D713" s="56" t="str">
        <f t="shared" si="100"/>
        <v/>
      </c>
      <c r="E713" s="56" t="str">
        <f t="shared" si="101"/>
        <v/>
      </c>
      <c r="F713" s="56"/>
      <c r="G713" s="62" t="s">
        <v>36</v>
      </c>
      <c r="H713" s="56" t="str">
        <f t="shared" si="104"/>
        <v/>
      </c>
      <c r="I713" s="56" t="str">
        <f t="shared" si="105"/>
        <v/>
      </c>
      <c r="J713" s="56"/>
      <c r="L713" s="56" t="str">
        <f t="shared" si="106"/>
        <v/>
      </c>
      <c r="M713" s="56" t="str">
        <f t="shared" si="107"/>
        <v/>
      </c>
      <c r="N713" s="56"/>
      <c r="O713" s="56"/>
      <c r="P713" s="62" t="s">
        <v>36</v>
      </c>
      <c r="Q713" s="56" t="str">
        <f t="shared" si="102"/>
        <v/>
      </c>
      <c r="R713" s="56" t="str">
        <f t="shared" si="103"/>
        <v/>
      </c>
      <c r="S713" s="56"/>
      <c r="T713" s="64"/>
    </row>
    <row r="714" spans="1:20" x14ac:dyDescent="0.2">
      <c r="A714" s="56" t="str">
        <f t="shared" si="108"/>
        <v/>
      </c>
      <c r="B714" s="56"/>
      <c r="D714" s="56" t="str">
        <f t="shared" si="100"/>
        <v/>
      </c>
      <c r="E714" s="56" t="str">
        <f t="shared" si="101"/>
        <v/>
      </c>
      <c r="F714" s="56"/>
      <c r="G714" s="62" t="s">
        <v>36</v>
      </c>
      <c r="H714" s="56" t="str">
        <f t="shared" si="104"/>
        <v/>
      </c>
      <c r="I714" s="56" t="str">
        <f t="shared" si="105"/>
        <v/>
      </c>
      <c r="J714" s="56"/>
      <c r="L714" s="56" t="str">
        <f t="shared" si="106"/>
        <v/>
      </c>
      <c r="M714" s="56" t="str">
        <f t="shared" si="107"/>
        <v/>
      </c>
      <c r="N714" s="56"/>
      <c r="O714" s="56"/>
      <c r="P714" s="62" t="s">
        <v>36</v>
      </c>
      <c r="Q714" s="56" t="str">
        <f t="shared" si="102"/>
        <v/>
      </c>
      <c r="R714" s="56" t="str">
        <f t="shared" si="103"/>
        <v/>
      </c>
      <c r="S714" s="56"/>
      <c r="T714" s="64"/>
    </row>
    <row r="715" spans="1:20" x14ac:dyDescent="0.2">
      <c r="A715" s="56" t="str">
        <f t="shared" si="108"/>
        <v/>
      </c>
      <c r="B715" s="56"/>
      <c r="D715" s="56" t="str">
        <f t="shared" si="100"/>
        <v/>
      </c>
      <c r="E715" s="56" t="str">
        <f t="shared" si="101"/>
        <v/>
      </c>
      <c r="F715" s="56"/>
      <c r="G715" s="62" t="s">
        <v>36</v>
      </c>
      <c r="H715" s="56" t="str">
        <f t="shared" si="104"/>
        <v/>
      </c>
      <c r="I715" s="56" t="str">
        <f t="shared" si="105"/>
        <v/>
      </c>
      <c r="J715" s="56"/>
      <c r="L715" s="56" t="str">
        <f t="shared" si="106"/>
        <v/>
      </c>
      <c r="M715" s="56" t="str">
        <f t="shared" si="107"/>
        <v/>
      </c>
      <c r="N715" s="56"/>
      <c r="O715" s="56"/>
      <c r="P715" s="62" t="s">
        <v>36</v>
      </c>
      <c r="Q715" s="56" t="str">
        <f t="shared" si="102"/>
        <v/>
      </c>
      <c r="R715" s="56" t="str">
        <f t="shared" si="103"/>
        <v/>
      </c>
      <c r="S715" s="56"/>
      <c r="T715" s="64"/>
    </row>
    <row r="716" spans="1:20" x14ac:dyDescent="0.2">
      <c r="A716" s="56" t="str">
        <f t="shared" si="108"/>
        <v/>
      </c>
      <c r="B716" s="56"/>
      <c r="D716" s="56" t="str">
        <f t="shared" si="100"/>
        <v/>
      </c>
      <c r="E716" s="56" t="str">
        <f t="shared" si="101"/>
        <v/>
      </c>
      <c r="F716" s="56"/>
      <c r="G716" s="62" t="s">
        <v>36</v>
      </c>
      <c r="H716" s="56" t="str">
        <f t="shared" si="104"/>
        <v/>
      </c>
      <c r="I716" s="56" t="str">
        <f t="shared" si="105"/>
        <v/>
      </c>
      <c r="J716" s="56"/>
      <c r="L716" s="56" t="str">
        <f t="shared" si="106"/>
        <v/>
      </c>
      <c r="M716" s="56" t="str">
        <f t="shared" si="107"/>
        <v/>
      </c>
      <c r="N716" s="56"/>
      <c r="O716" s="56"/>
      <c r="P716" s="62" t="s">
        <v>36</v>
      </c>
      <c r="Q716" s="56" t="str">
        <f t="shared" si="102"/>
        <v/>
      </c>
      <c r="R716" s="56" t="str">
        <f t="shared" si="103"/>
        <v/>
      </c>
      <c r="S716" s="56"/>
      <c r="T716" s="64"/>
    </row>
    <row r="717" spans="1:20" x14ac:dyDescent="0.2">
      <c r="A717" s="56" t="str">
        <f t="shared" si="108"/>
        <v/>
      </c>
      <c r="B717" s="56"/>
      <c r="D717" s="56" t="str">
        <f t="shared" si="100"/>
        <v/>
      </c>
      <c r="E717" s="56" t="str">
        <f t="shared" si="101"/>
        <v/>
      </c>
      <c r="F717" s="56"/>
      <c r="G717" s="62" t="s">
        <v>36</v>
      </c>
      <c r="H717" s="56" t="str">
        <f t="shared" si="104"/>
        <v/>
      </c>
      <c r="I717" s="56" t="str">
        <f t="shared" si="105"/>
        <v/>
      </c>
      <c r="J717" s="56"/>
      <c r="L717" s="56" t="str">
        <f t="shared" si="106"/>
        <v/>
      </c>
      <c r="M717" s="56" t="str">
        <f t="shared" si="107"/>
        <v/>
      </c>
      <c r="N717" s="56"/>
      <c r="O717" s="56"/>
      <c r="P717" s="62" t="s">
        <v>36</v>
      </c>
      <c r="Q717" s="56" t="str">
        <f t="shared" si="102"/>
        <v/>
      </c>
      <c r="R717" s="56" t="str">
        <f t="shared" si="103"/>
        <v/>
      </c>
      <c r="S717" s="56"/>
      <c r="T717" s="64"/>
    </row>
    <row r="718" spans="1:20" x14ac:dyDescent="0.2">
      <c r="A718" s="56" t="str">
        <f t="shared" si="108"/>
        <v/>
      </c>
      <c r="B718" s="56"/>
      <c r="D718" s="56" t="str">
        <f t="shared" si="100"/>
        <v/>
      </c>
      <c r="E718" s="56" t="str">
        <f t="shared" si="101"/>
        <v/>
      </c>
      <c r="F718" s="56"/>
      <c r="G718" s="62" t="s">
        <v>36</v>
      </c>
      <c r="H718" s="56" t="str">
        <f t="shared" si="104"/>
        <v/>
      </c>
      <c r="I718" s="56" t="str">
        <f t="shared" si="105"/>
        <v/>
      </c>
      <c r="J718" s="56"/>
      <c r="L718" s="56" t="str">
        <f t="shared" si="106"/>
        <v/>
      </c>
      <c r="M718" s="56" t="str">
        <f t="shared" si="107"/>
        <v/>
      </c>
      <c r="N718" s="56"/>
      <c r="O718" s="56"/>
      <c r="P718" s="62" t="s">
        <v>36</v>
      </c>
      <c r="Q718" s="56" t="str">
        <f t="shared" si="102"/>
        <v/>
      </c>
      <c r="R718" s="56" t="str">
        <f t="shared" si="103"/>
        <v/>
      </c>
      <c r="S718" s="56"/>
      <c r="T718" s="64"/>
    </row>
    <row r="719" spans="1:20" x14ac:dyDescent="0.2">
      <c r="A719" s="56" t="str">
        <f t="shared" si="108"/>
        <v/>
      </c>
      <c r="B719" s="56"/>
      <c r="D719" s="56" t="str">
        <f t="shared" si="100"/>
        <v/>
      </c>
      <c r="E719" s="56" t="str">
        <f t="shared" si="101"/>
        <v/>
      </c>
      <c r="F719" s="56"/>
      <c r="G719" s="62" t="s">
        <v>36</v>
      </c>
      <c r="H719" s="56" t="str">
        <f t="shared" si="104"/>
        <v/>
      </c>
      <c r="I719" s="56" t="str">
        <f t="shared" si="105"/>
        <v/>
      </c>
      <c r="J719" s="56"/>
      <c r="L719" s="56" t="str">
        <f t="shared" si="106"/>
        <v/>
      </c>
      <c r="M719" s="56" t="str">
        <f t="shared" si="107"/>
        <v/>
      </c>
      <c r="N719" s="56"/>
      <c r="O719" s="56"/>
      <c r="P719" s="62" t="s">
        <v>36</v>
      </c>
      <c r="Q719" s="56" t="str">
        <f t="shared" si="102"/>
        <v/>
      </c>
      <c r="R719" s="56" t="str">
        <f t="shared" si="103"/>
        <v/>
      </c>
      <c r="S719" s="56"/>
      <c r="T719" s="64"/>
    </row>
    <row r="720" spans="1:20" x14ac:dyDescent="0.2">
      <c r="A720" s="56" t="str">
        <f t="shared" si="108"/>
        <v/>
      </c>
      <c r="B720" s="56"/>
      <c r="D720" s="56" t="str">
        <f t="shared" ref="D720:D760" si="109">IF(NOT(ISBLANK($F720)),LEFT($F720,3),"")</f>
        <v/>
      </c>
      <c r="E720" s="56" t="str">
        <f t="shared" ref="E720:E760" si="110">IF(NOT(ISBLANK($F720)),LEFT($F720,6),"")</f>
        <v/>
      </c>
      <c r="F720" s="56"/>
      <c r="G720" s="62" t="s">
        <v>36</v>
      </c>
      <c r="H720" s="56" t="str">
        <f t="shared" si="104"/>
        <v/>
      </c>
      <c r="I720" s="56" t="str">
        <f t="shared" si="105"/>
        <v/>
      </c>
      <c r="J720" s="56"/>
      <c r="L720" s="56" t="str">
        <f t="shared" si="106"/>
        <v/>
      </c>
      <c r="M720" s="56" t="str">
        <f t="shared" si="107"/>
        <v/>
      </c>
      <c r="N720" s="56"/>
      <c r="O720" s="56"/>
      <c r="P720" s="62" t="s">
        <v>36</v>
      </c>
      <c r="Q720" s="56" t="str">
        <f t="shared" si="102"/>
        <v/>
      </c>
      <c r="R720" s="56" t="str">
        <f t="shared" si="103"/>
        <v/>
      </c>
      <c r="S720" s="56"/>
      <c r="T720" s="64"/>
    </row>
    <row r="721" spans="1:20" x14ac:dyDescent="0.2">
      <c r="A721" s="56" t="str">
        <f t="shared" si="108"/>
        <v/>
      </c>
      <c r="B721" s="56"/>
      <c r="D721" s="56" t="str">
        <f t="shared" si="109"/>
        <v/>
      </c>
      <c r="E721" s="56" t="str">
        <f t="shared" si="110"/>
        <v/>
      </c>
      <c r="F721" s="56"/>
      <c r="G721" s="62" t="s">
        <v>36</v>
      </c>
      <c r="H721" s="56" t="str">
        <f t="shared" si="104"/>
        <v/>
      </c>
      <c r="I721" s="56" t="str">
        <f t="shared" si="105"/>
        <v/>
      </c>
      <c r="J721" s="56"/>
      <c r="L721" s="56" t="str">
        <f t="shared" si="106"/>
        <v/>
      </c>
      <c r="M721" s="56" t="str">
        <f t="shared" si="107"/>
        <v/>
      </c>
      <c r="N721" s="56"/>
      <c r="O721" s="56"/>
      <c r="P721" s="62" t="s">
        <v>36</v>
      </c>
      <c r="Q721" s="56" t="str">
        <f t="shared" si="102"/>
        <v/>
      </c>
      <c r="R721" s="56" t="str">
        <f t="shared" si="103"/>
        <v/>
      </c>
      <c r="S721" s="56"/>
      <c r="T721" s="64"/>
    </row>
    <row r="722" spans="1:20" x14ac:dyDescent="0.2">
      <c r="A722" s="56" t="str">
        <f t="shared" si="108"/>
        <v/>
      </c>
      <c r="B722" s="56"/>
      <c r="D722" s="56" t="str">
        <f t="shared" si="109"/>
        <v/>
      </c>
      <c r="E722" s="56" t="str">
        <f t="shared" si="110"/>
        <v/>
      </c>
      <c r="F722" s="56"/>
      <c r="G722" s="62" t="s">
        <v>36</v>
      </c>
      <c r="H722" s="56" t="str">
        <f t="shared" si="104"/>
        <v/>
      </c>
      <c r="I722" s="56" t="str">
        <f t="shared" si="105"/>
        <v/>
      </c>
      <c r="J722" s="56"/>
      <c r="L722" s="56" t="str">
        <f t="shared" si="106"/>
        <v/>
      </c>
      <c r="M722" s="56" t="str">
        <f t="shared" si="107"/>
        <v/>
      </c>
      <c r="N722" s="56"/>
      <c r="O722" s="56"/>
      <c r="P722" s="62" t="s">
        <v>36</v>
      </c>
      <c r="Q722" s="56" t="str">
        <f t="shared" si="102"/>
        <v/>
      </c>
      <c r="R722" s="56" t="str">
        <f t="shared" si="103"/>
        <v/>
      </c>
      <c r="S722" s="56"/>
      <c r="T722" s="64"/>
    </row>
    <row r="723" spans="1:20" x14ac:dyDescent="0.2">
      <c r="A723" s="56" t="str">
        <f t="shared" si="108"/>
        <v/>
      </c>
      <c r="B723" s="56"/>
      <c r="D723" s="56" t="str">
        <f t="shared" si="109"/>
        <v/>
      </c>
      <c r="E723" s="56" t="str">
        <f t="shared" si="110"/>
        <v/>
      </c>
      <c r="F723" s="56"/>
      <c r="G723" s="62" t="s">
        <v>36</v>
      </c>
      <c r="H723" s="56" t="str">
        <f t="shared" si="104"/>
        <v/>
      </c>
      <c r="I723" s="56" t="str">
        <f t="shared" si="105"/>
        <v/>
      </c>
      <c r="J723" s="56"/>
      <c r="L723" s="56" t="str">
        <f t="shared" si="106"/>
        <v/>
      </c>
      <c r="M723" s="56" t="str">
        <f t="shared" si="107"/>
        <v/>
      </c>
      <c r="N723" s="56"/>
      <c r="O723" s="56"/>
      <c r="P723" s="62" t="s">
        <v>36</v>
      </c>
      <c r="Q723" s="56" t="str">
        <f t="shared" si="102"/>
        <v/>
      </c>
      <c r="R723" s="56" t="str">
        <f t="shared" si="103"/>
        <v/>
      </c>
      <c r="S723" s="56"/>
      <c r="T723" s="64"/>
    </row>
    <row r="724" spans="1:20" x14ac:dyDescent="0.2">
      <c r="A724" s="56" t="str">
        <f t="shared" si="108"/>
        <v/>
      </c>
      <c r="B724" s="56"/>
      <c r="D724" s="56" t="str">
        <f t="shared" si="109"/>
        <v/>
      </c>
      <c r="E724" s="56" t="str">
        <f t="shared" si="110"/>
        <v/>
      </c>
      <c r="F724" s="56"/>
      <c r="G724" s="62" t="s">
        <v>36</v>
      </c>
      <c r="H724" s="56" t="str">
        <f t="shared" si="104"/>
        <v/>
      </c>
      <c r="I724" s="56" t="str">
        <f t="shared" si="105"/>
        <v/>
      </c>
      <c r="J724" s="56"/>
      <c r="L724" s="56" t="str">
        <f t="shared" si="106"/>
        <v/>
      </c>
      <c r="M724" s="56" t="str">
        <f t="shared" si="107"/>
        <v/>
      </c>
      <c r="N724" s="56"/>
      <c r="O724" s="56"/>
      <c r="P724" s="62" t="s">
        <v>36</v>
      </c>
      <c r="Q724" s="56" t="str">
        <f t="shared" si="102"/>
        <v/>
      </c>
      <c r="R724" s="56" t="str">
        <f t="shared" si="103"/>
        <v/>
      </c>
      <c r="S724" s="56"/>
      <c r="T724" s="64"/>
    </row>
    <row r="725" spans="1:20" x14ac:dyDescent="0.2">
      <c r="A725" s="56" t="str">
        <f t="shared" si="108"/>
        <v/>
      </c>
      <c r="B725" s="56"/>
      <c r="D725" s="56" t="str">
        <f t="shared" si="109"/>
        <v/>
      </c>
      <c r="E725" s="56" t="str">
        <f t="shared" si="110"/>
        <v/>
      </c>
      <c r="F725" s="56"/>
      <c r="G725" s="62" t="s">
        <v>36</v>
      </c>
      <c r="H725" s="56" t="str">
        <f t="shared" si="104"/>
        <v/>
      </c>
      <c r="I725" s="56" t="str">
        <f t="shared" si="105"/>
        <v/>
      </c>
      <c r="J725" s="56"/>
      <c r="L725" s="56" t="str">
        <f t="shared" si="106"/>
        <v/>
      </c>
      <c r="M725" s="56" t="str">
        <f t="shared" si="107"/>
        <v/>
      </c>
      <c r="N725" s="56"/>
      <c r="O725" s="56"/>
      <c r="P725" s="62" t="s">
        <v>36</v>
      </c>
      <c r="Q725" s="56" t="str">
        <f t="shared" si="102"/>
        <v/>
      </c>
      <c r="R725" s="56" t="str">
        <f t="shared" si="103"/>
        <v/>
      </c>
      <c r="S725" s="56"/>
      <c r="T725" s="64"/>
    </row>
    <row r="726" spans="1:20" x14ac:dyDescent="0.2">
      <c r="A726" s="56" t="str">
        <f t="shared" si="108"/>
        <v/>
      </c>
      <c r="B726" s="56"/>
      <c r="D726" s="56" t="str">
        <f t="shared" si="109"/>
        <v/>
      </c>
      <c r="E726" s="56" t="str">
        <f t="shared" si="110"/>
        <v/>
      </c>
      <c r="F726" s="56"/>
      <c r="G726" s="62" t="s">
        <v>36</v>
      </c>
      <c r="H726" s="56" t="str">
        <f t="shared" si="104"/>
        <v/>
      </c>
      <c r="I726" s="56" t="str">
        <f t="shared" si="105"/>
        <v/>
      </c>
      <c r="J726" s="56"/>
      <c r="L726" s="56" t="str">
        <f t="shared" si="106"/>
        <v/>
      </c>
      <c r="M726" s="56" t="str">
        <f t="shared" si="107"/>
        <v/>
      </c>
      <c r="N726" s="56"/>
      <c r="O726" s="56"/>
      <c r="P726" s="62" t="s">
        <v>36</v>
      </c>
      <c r="Q726" s="56" t="str">
        <f t="shared" si="102"/>
        <v/>
      </c>
      <c r="R726" s="56" t="str">
        <f t="shared" si="103"/>
        <v/>
      </c>
      <c r="S726" s="56"/>
      <c r="T726" s="64"/>
    </row>
    <row r="727" spans="1:20" x14ac:dyDescent="0.2">
      <c r="A727" s="56" t="str">
        <f t="shared" si="108"/>
        <v/>
      </c>
      <c r="B727" s="56"/>
      <c r="D727" s="56" t="str">
        <f t="shared" si="109"/>
        <v/>
      </c>
      <c r="E727" s="56" t="str">
        <f t="shared" si="110"/>
        <v/>
      </c>
      <c r="F727" s="56"/>
      <c r="G727" s="62" t="s">
        <v>36</v>
      </c>
      <c r="H727" s="56" t="str">
        <f t="shared" si="104"/>
        <v/>
      </c>
      <c r="I727" s="56" t="str">
        <f t="shared" si="105"/>
        <v/>
      </c>
      <c r="J727" s="56"/>
      <c r="L727" s="56" t="str">
        <f t="shared" si="106"/>
        <v/>
      </c>
      <c r="M727" s="56" t="str">
        <f t="shared" si="107"/>
        <v/>
      </c>
      <c r="N727" s="56"/>
      <c r="O727" s="56"/>
      <c r="P727" s="62" t="s">
        <v>36</v>
      </c>
      <c r="Q727" s="56" t="str">
        <f t="shared" si="102"/>
        <v/>
      </c>
      <c r="R727" s="56" t="str">
        <f t="shared" si="103"/>
        <v/>
      </c>
      <c r="S727" s="56"/>
      <c r="T727" s="64"/>
    </row>
    <row r="728" spans="1:20" x14ac:dyDescent="0.2">
      <c r="A728" s="56" t="str">
        <f t="shared" si="108"/>
        <v/>
      </c>
      <c r="B728" s="56"/>
      <c r="D728" s="56" t="str">
        <f t="shared" si="109"/>
        <v/>
      </c>
      <c r="E728" s="56" t="str">
        <f t="shared" si="110"/>
        <v/>
      </c>
      <c r="F728" s="56"/>
      <c r="G728" s="62" t="s">
        <v>36</v>
      </c>
      <c r="H728" s="56" t="str">
        <f t="shared" si="104"/>
        <v/>
      </c>
      <c r="I728" s="56" t="str">
        <f t="shared" si="105"/>
        <v/>
      </c>
      <c r="J728" s="56"/>
      <c r="L728" s="56" t="str">
        <f t="shared" si="106"/>
        <v/>
      </c>
      <c r="M728" s="56" t="str">
        <f t="shared" si="107"/>
        <v/>
      </c>
      <c r="N728" s="56"/>
      <c r="O728" s="56"/>
      <c r="P728" s="62" t="s">
        <v>36</v>
      </c>
      <c r="Q728" s="56" t="str">
        <f t="shared" si="102"/>
        <v/>
      </c>
      <c r="R728" s="56" t="str">
        <f t="shared" si="103"/>
        <v/>
      </c>
      <c r="S728" s="56"/>
      <c r="T728" s="64"/>
    </row>
    <row r="729" spans="1:20" x14ac:dyDescent="0.2">
      <c r="A729" s="56" t="str">
        <f t="shared" si="108"/>
        <v/>
      </c>
      <c r="B729" s="56"/>
      <c r="D729" s="56" t="str">
        <f t="shared" si="109"/>
        <v/>
      </c>
      <c r="E729" s="56" t="str">
        <f t="shared" si="110"/>
        <v/>
      </c>
      <c r="F729" s="56"/>
      <c r="G729" s="62" t="s">
        <v>36</v>
      </c>
      <c r="H729" s="56" t="str">
        <f t="shared" si="104"/>
        <v/>
      </c>
      <c r="I729" s="56" t="str">
        <f t="shared" si="105"/>
        <v/>
      </c>
      <c r="J729" s="56"/>
      <c r="L729" s="56" t="str">
        <f t="shared" si="106"/>
        <v/>
      </c>
      <c r="M729" s="56" t="str">
        <f t="shared" si="107"/>
        <v/>
      </c>
      <c r="N729" s="56"/>
      <c r="O729" s="56"/>
      <c r="P729" s="62" t="s">
        <v>36</v>
      </c>
      <c r="Q729" s="56" t="str">
        <f t="shared" si="102"/>
        <v/>
      </c>
      <c r="R729" s="56" t="str">
        <f t="shared" si="103"/>
        <v/>
      </c>
      <c r="S729" s="56"/>
      <c r="T729" s="64"/>
    </row>
    <row r="730" spans="1:20" x14ac:dyDescent="0.2">
      <c r="A730" s="56" t="str">
        <f t="shared" si="108"/>
        <v/>
      </c>
      <c r="B730" s="56"/>
      <c r="D730" s="56" t="str">
        <f t="shared" si="109"/>
        <v/>
      </c>
      <c r="E730" s="56" t="str">
        <f t="shared" si="110"/>
        <v/>
      </c>
      <c r="F730" s="56"/>
      <c r="G730" s="62" t="s">
        <v>36</v>
      </c>
      <c r="H730" s="56" t="str">
        <f t="shared" si="104"/>
        <v/>
      </c>
      <c r="I730" s="56" t="str">
        <f t="shared" si="105"/>
        <v/>
      </c>
      <c r="J730" s="56"/>
      <c r="L730" s="56" t="str">
        <f t="shared" si="106"/>
        <v/>
      </c>
      <c r="M730" s="56" t="str">
        <f t="shared" si="107"/>
        <v/>
      </c>
      <c r="N730" s="56"/>
      <c r="O730" s="56"/>
      <c r="P730" s="62" t="s">
        <v>36</v>
      </c>
      <c r="Q730" s="56" t="str">
        <f t="shared" si="102"/>
        <v/>
      </c>
      <c r="R730" s="56" t="str">
        <f t="shared" si="103"/>
        <v/>
      </c>
      <c r="S730" s="56"/>
      <c r="T730" s="64"/>
    </row>
    <row r="731" spans="1:20" x14ac:dyDescent="0.2">
      <c r="A731" s="56" t="str">
        <f t="shared" si="108"/>
        <v/>
      </c>
      <c r="B731" s="56"/>
      <c r="D731" s="56" t="str">
        <f t="shared" si="109"/>
        <v/>
      </c>
      <c r="E731" s="56" t="str">
        <f t="shared" si="110"/>
        <v/>
      </c>
      <c r="F731" s="56"/>
      <c r="G731" s="62" t="s">
        <v>36</v>
      </c>
      <c r="H731" s="56" t="str">
        <f t="shared" si="104"/>
        <v/>
      </c>
      <c r="I731" s="56" t="str">
        <f t="shared" si="105"/>
        <v/>
      </c>
      <c r="J731" s="56"/>
      <c r="L731" s="56" t="str">
        <f t="shared" si="106"/>
        <v/>
      </c>
      <c r="M731" s="56" t="str">
        <f t="shared" si="107"/>
        <v/>
      </c>
      <c r="N731" s="56"/>
      <c r="O731" s="56"/>
      <c r="Q731" s="56" t="str">
        <f t="shared" si="102"/>
        <v/>
      </c>
      <c r="R731" s="56" t="str">
        <f t="shared" si="103"/>
        <v/>
      </c>
      <c r="S731" s="56"/>
      <c r="T731" s="64"/>
    </row>
    <row r="732" spans="1:20" x14ac:dyDescent="0.2">
      <c r="A732" s="56" t="str">
        <f t="shared" si="108"/>
        <v/>
      </c>
      <c r="B732" s="56"/>
      <c r="D732" s="56" t="str">
        <f t="shared" si="109"/>
        <v/>
      </c>
      <c r="E732" s="56" t="str">
        <f t="shared" si="110"/>
        <v/>
      </c>
      <c r="F732" s="56"/>
      <c r="G732" s="62" t="s">
        <v>36</v>
      </c>
      <c r="H732" s="56" t="str">
        <f t="shared" si="104"/>
        <v/>
      </c>
      <c r="I732" s="56" t="str">
        <f t="shared" si="105"/>
        <v/>
      </c>
      <c r="J732" s="56"/>
      <c r="L732" s="56" t="str">
        <f t="shared" si="106"/>
        <v/>
      </c>
      <c r="M732" s="56" t="str">
        <f t="shared" si="107"/>
        <v/>
      </c>
      <c r="N732" s="56"/>
      <c r="O732" s="56"/>
      <c r="Q732" s="56" t="str">
        <f t="shared" ref="Q732:Q760" si="111">IF(NOT(ISBLANK($S732)),LEFT($S732,12),"")</f>
        <v/>
      </c>
      <c r="R732" s="56" t="str">
        <f t="shared" ref="R732:R760" si="112">IF(NOT(ISBLANK($S732)),LEFT($S732,18),"")</f>
        <v/>
      </c>
      <c r="S732" s="56"/>
      <c r="T732" s="64"/>
    </row>
    <row r="733" spans="1:20" x14ac:dyDescent="0.2">
      <c r="A733" s="56" t="str">
        <f t="shared" si="108"/>
        <v/>
      </c>
      <c r="B733" s="56"/>
      <c r="D733" s="56" t="str">
        <f t="shared" si="109"/>
        <v/>
      </c>
      <c r="E733" s="56" t="str">
        <f t="shared" si="110"/>
        <v/>
      </c>
      <c r="F733" s="56"/>
      <c r="G733" s="62" t="s">
        <v>36</v>
      </c>
      <c r="H733" s="56" t="str">
        <f t="shared" si="104"/>
        <v/>
      </c>
      <c r="I733" s="56" t="str">
        <f t="shared" si="105"/>
        <v/>
      </c>
      <c r="J733" s="56"/>
      <c r="L733" s="56" t="str">
        <f t="shared" si="106"/>
        <v/>
      </c>
      <c r="M733" s="56" t="str">
        <f t="shared" si="107"/>
        <v/>
      </c>
      <c r="N733" s="56"/>
      <c r="O733" s="56"/>
      <c r="Q733" s="56" t="str">
        <f t="shared" si="111"/>
        <v/>
      </c>
      <c r="R733" s="56" t="str">
        <f t="shared" si="112"/>
        <v/>
      </c>
      <c r="S733" s="56"/>
      <c r="T733" s="64"/>
    </row>
    <row r="734" spans="1:20" x14ac:dyDescent="0.2">
      <c r="A734" s="56" t="str">
        <f t="shared" si="108"/>
        <v/>
      </c>
      <c r="B734" s="56"/>
      <c r="D734" s="56" t="str">
        <f t="shared" si="109"/>
        <v/>
      </c>
      <c r="E734" s="56" t="str">
        <f t="shared" si="110"/>
        <v/>
      </c>
      <c r="F734" s="56"/>
      <c r="G734" s="62" t="s">
        <v>36</v>
      </c>
      <c r="H734" s="56" t="str">
        <f t="shared" si="104"/>
        <v/>
      </c>
      <c r="I734" s="56" t="str">
        <f t="shared" si="105"/>
        <v/>
      </c>
      <c r="J734" s="56"/>
      <c r="L734" s="56" t="str">
        <f t="shared" si="106"/>
        <v/>
      </c>
      <c r="M734" s="56" t="str">
        <f t="shared" si="107"/>
        <v/>
      </c>
      <c r="N734" s="56"/>
      <c r="O734" s="56"/>
      <c r="Q734" s="56" t="str">
        <f t="shared" si="111"/>
        <v/>
      </c>
      <c r="R734" s="56" t="str">
        <f t="shared" si="112"/>
        <v/>
      </c>
      <c r="S734" s="56"/>
      <c r="T734" s="64"/>
    </row>
    <row r="735" spans="1:20" x14ac:dyDescent="0.2">
      <c r="A735" s="56" t="str">
        <f t="shared" si="108"/>
        <v/>
      </c>
      <c r="B735" s="56"/>
      <c r="D735" s="56" t="str">
        <f t="shared" si="109"/>
        <v/>
      </c>
      <c r="E735" s="56" t="str">
        <f t="shared" si="110"/>
        <v/>
      </c>
      <c r="F735" s="56"/>
      <c r="G735" s="62" t="s">
        <v>36</v>
      </c>
      <c r="H735" s="56" t="str">
        <f t="shared" si="104"/>
        <v/>
      </c>
      <c r="I735" s="56" t="str">
        <f t="shared" si="105"/>
        <v/>
      </c>
      <c r="J735" s="56"/>
      <c r="L735" s="56" t="str">
        <f t="shared" si="106"/>
        <v/>
      </c>
      <c r="M735" s="56" t="str">
        <f t="shared" si="107"/>
        <v/>
      </c>
      <c r="N735" s="56"/>
      <c r="O735" s="56"/>
      <c r="Q735" s="56" t="str">
        <f t="shared" si="111"/>
        <v/>
      </c>
      <c r="R735" s="56" t="str">
        <f t="shared" si="112"/>
        <v/>
      </c>
      <c r="S735" s="56"/>
      <c r="T735" s="64"/>
    </row>
    <row r="736" spans="1:20" x14ac:dyDescent="0.2">
      <c r="A736" s="56" t="str">
        <f t="shared" si="108"/>
        <v/>
      </c>
      <c r="B736" s="56"/>
      <c r="D736" s="56" t="str">
        <f t="shared" si="109"/>
        <v/>
      </c>
      <c r="E736" s="56" t="str">
        <f t="shared" si="110"/>
        <v/>
      </c>
      <c r="F736" s="56"/>
      <c r="G736" s="62" t="s">
        <v>36</v>
      </c>
      <c r="H736" s="56" t="str">
        <f t="shared" si="104"/>
        <v/>
      </c>
      <c r="I736" s="56" t="str">
        <f t="shared" si="105"/>
        <v/>
      </c>
      <c r="J736" s="56"/>
      <c r="L736" s="56" t="str">
        <f t="shared" si="106"/>
        <v/>
      </c>
      <c r="M736" s="56" t="str">
        <f t="shared" si="107"/>
        <v/>
      </c>
      <c r="N736" s="56"/>
      <c r="O736" s="56"/>
      <c r="Q736" s="56" t="str">
        <f t="shared" si="111"/>
        <v/>
      </c>
      <c r="R736" s="56" t="str">
        <f t="shared" si="112"/>
        <v/>
      </c>
      <c r="S736" s="56"/>
      <c r="T736" s="64"/>
    </row>
    <row r="737" spans="1:20" x14ac:dyDescent="0.2">
      <c r="A737" s="56" t="str">
        <f t="shared" si="108"/>
        <v/>
      </c>
      <c r="B737" s="56"/>
      <c r="D737" s="56" t="str">
        <f t="shared" si="109"/>
        <v/>
      </c>
      <c r="E737" s="56" t="str">
        <f t="shared" si="110"/>
        <v/>
      </c>
      <c r="F737" s="56"/>
      <c r="G737" s="62" t="s">
        <v>36</v>
      </c>
      <c r="H737" s="56" t="str">
        <f t="shared" si="104"/>
        <v/>
      </c>
      <c r="I737" s="56" t="str">
        <f t="shared" si="105"/>
        <v/>
      </c>
      <c r="J737" s="56"/>
      <c r="L737" s="56" t="str">
        <f t="shared" si="106"/>
        <v/>
      </c>
      <c r="M737" s="56" t="str">
        <f t="shared" si="107"/>
        <v/>
      </c>
      <c r="N737" s="56"/>
      <c r="O737" s="56"/>
      <c r="Q737" s="56" t="str">
        <f t="shared" si="111"/>
        <v/>
      </c>
      <c r="R737" s="56" t="str">
        <f t="shared" si="112"/>
        <v/>
      </c>
      <c r="S737" s="56"/>
      <c r="T737" s="64"/>
    </row>
    <row r="738" spans="1:20" x14ac:dyDescent="0.2">
      <c r="A738" s="56" t="str">
        <f t="shared" si="108"/>
        <v/>
      </c>
      <c r="B738" s="56"/>
      <c r="D738" s="56" t="str">
        <f t="shared" si="109"/>
        <v/>
      </c>
      <c r="E738" s="56" t="str">
        <f t="shared" si="110"/>
        <v/>
      </c>
      <c r="F738" s="56"/>
      <c r="G738" s="62" t="s">
        <v>36</v>
      </c>
      <c r="H738" s="56" t="str">
        <f t="shared" si="104"/>
        <v/>
      </c>
      <c r="I738" s="56" t="str">
        <f t="shared" si="105"/>
        <v/>
      </c>
      <c r="J738" s="56"/>
      <c r="L738" s="56" t="str">
        <f t="shared" si="106"/>
        <v/>
      </c>
      <c r="M738" s="56" t="str">
        <f t="shared" si="107"/>
        <v/>
      </c>
      <c r="N738" s="56"/>
      <c r="O738" s="56"/>
      <c r="Q738" s="56" t="str">
        <f t="shared" si="111"/>
        <v/>
      </c>
      <c r="R738" s="56" t="str">
        <f t="shared" si="112"/>
        <v/>
      </c>
      <c r="S738" s="56"/>
      <c r="T738" s="64"/>
    </row>
    <row r="739" spans="1:20" x14ac:dyDescent="0.2">
      <c r="A739" s="56" t="str">
        <f t="shared" si="108"/>
        <v/>
      </c>
      <c r="B739" s="56"/>
      <c r="D739" s="56" t="str">
        <f t="shared" si="109"/>
        <v/>
      </c>
      <c r="E739" s="56" t="str">
        <f t="shared" si="110"/>
        <v/>
      </c>
      <c r="F739" s="56"/>
      <c r="G739" s="62" t="s">
        <v>36</v>
      </c>
      <c r="H739" s="56" t="str">
        <f t="shared" si="104"/>
        <v/>
      </c>
      <c r="I739" s="56" t="str">
        <f t="shared" si="105"/>
        <v/>
      </c>
      <c r="J739" s="56"/>
      <c r="L739" s="56" t="str">
        <f t="shared" si="106"/>
        <v/>
      </c>
      <c r="M739" s="56" t="str">
        <f t="shared" si="107"/>
        <v/>
      </c>
      <c r="N739" s="56"/>
      <c r="O739" s="56"/>
      <c r="Q739" s="56" t="str">
        <f t="shared" si="111"/>
        <v/>
      </c>
      <c r="R739" s="56" t="str">
        <f t="shared" si="112"/>
        <v/>
      </c>
      <c r="S739" s="56"/>
      <c r="T739" s="64"/>
    </row>
    <row r="740" spans="1:20" x14ac:dyDescent="0.2">
      <c r="A740" s="56" t="str">
        <f t="shared" si="108"/>
        <v/>
      </c>
      <c r="B740" s="56"/>
      <c r="D740" s="56" t="str">
        <f t="shared" si="109"/>
        <v/>
      </c>
      <c r="E740" s="56" t="str">
        <f t="shared" si="110"/>
        <v/>
      </c>
      <c r="F740" s="56"/>
      <c r="G740" s="62" t="s">
        <v>36</v>
      </c>
      <c r="H740" s="56" t="str">
        <f t="shared" si="104"/>
        <v/>
      </c>
      <c r="I740" s="56" t="str">
        <f t="shared" si="105"/>
        <v/>
      </c>
      <c r="J740" s="56"/>
      <c r="L740" s="56" t="str">
        <f t="shared" si="106"/>
        <v/>
      </c>
      <c r="M740" s="56" t="str">
        <f t="shared" si="107"/>
        <v/>
      </c>
      <c r="N740" s="56"/>
      <c r="O740" s="56"/>
      <c r="Q740" s="56" t="str">
        <f t="shared" si="111"/>
        <v/>
      </c>
      <c r="R740" s="56" t="str">
        <f t="shared" si="112"/>
        <v/>
      </c>
      <c r="S740" s="56"/>
      <c r="T740" s="64"/>
    </row>
    <row r="741" spans="1:20" x14ac:dyDescent="0.2">
      <c r="A741" s="56" t="str">
        <f t="shared" si="108"/>
        <v/>
      </c>
      <c r="B741" s="56"/>
      <c r="D741" s="56" t="str">
        <f t="shared" si="109"/>
        <v/>
      </c>
      <c r="E741" s="56" t="str">
        <f t="shared" si="110"/>
        <v/>
      </c>
      <c r="F741" s="56"/>
      <c r="G741" s="62" t="s">
        <v>36</v>
      </c>
      <c r="H741" s="56" t="str">
        <f t="shared" si="104"/>
        <v/>
      </c>
      <c r="I741" s="56" t="str">
        <f t="shared" si="105"/>
        <v/>
      </c>
      <c r="J741" s="56"/>
      <c r="L741" s="56" t="str">
        <f t="shared" si="106"/>
        <v/>
      </c>
      <c r="M741" s="56" t="str">
        <f t="shared" si="107"/>
        <v/>
      </c>
      <c r="N741" s="56"/>
      <c r="O741" s="56"/>
      <c r="Q741" s="56" t="str">
        <f t="shared" si="111"/>
        <v/>
      </c>
      <c r="R741" s="56" t="str">
        <f t="shared" si="112"/>
        <v/>
      </c>
      <c r="S741" s="56"/>
      <c r="T741" s="64"/>
    </row>
    <row r="742" spans="1:20" x14ac:dyDescent="0.2">
      <c r="A742" s="56" t="str">
        <f t="shared" si="108"/>
        <v/>
      </c>
      <c r="B742" s="56"/>
      <c r="D742" s="56" t="str">
        <f t="shared" si="109"/>
        <v/>
      </c>
      <c r="E742" s="56" t="str">
        <f t="shared" si="110"/>
        <v/>
      </c>
      <c r="F742" s="56"/>
      <c r="G742" s="62" t="s">
        <v>36</v>
      </c>
      <c r="H742" s="56" t="str">
        <f t="shared" si="104"/>
        <v/>
      </c>
      <c r="I742" s="56" t="str">
        <f t="shared" si="105"/>
        <v/>
      </c>
      <c r="J742" s="56"/>
      <c r="L742" s="56" t="str">
        <f t="shared" si="106"/>
        <v/>
      </c>
      <c r="M742" s="56" t="str">
        <f t="shared" si="107"/>
        <v/>
      </c>
      <c r="N742" s="56"/>
      <c r="O742" s="56"/>
      <c r="Q742" s="56" t="str">
        <f t="shared" si="111"/>
        <v/>
      </c>
      <c r="R742" s="56" t="str">
        <f t="shared" si="112"/>
        <v/>
      </c>
      <c r="S742" s="56"/>
      <c r="T742" s="64"/>
    </row>
    <row r="743" spans="1:20" x14ac:dyDescent="0.2">
      <c r="A743" s="56" t="str">
        <f t="shared" si="108"/>
        <v/>
      </c>
      <c r="B743" s="56"/>
      <c r="D743" s="56" t="str">
        <f t="shared" si="109"/>
        <v/>
      </c>
      <c r="E743" s="56" t="str">
        <f t="shared" si="110"/>
        <v/>
      </c>
      <c r="F743" s="56"/>
      <c r="G743" s="62" t="s">
        <v>36</v>
      </c>
      <c r="H743" s="56" t="str">
        <f t="shared" si="104"/>
        <v/>
      </c>
      <c r="I743" s="56" t="str">
        <f t="shared" si="105"/>
        <v/>
      </c>
      <c r="J743" s="56"/>
      <c r="L743" s="56" t="str">
        <f t="shared" si="106"/>
        <v/>
      </c>
      <c r="M743" s="56" t="str">
        <f t="shared" si="107"/>
        <v/>
      </c>
      <c r="N743" s="56"/>
      <c r="O743" s="56"/>
      <c r="Q743" s="56" t="str">
        <f t="shared" si="111"/>
        <v/>
      </c>
      <c r="R743" s="56" t="str">
        <f t="shared" si="112"/>
        <v/>
      </c>
      <c r="S743" s="56"/>
      <c r="T743" s="64"/>
    </row>
    <row r="744" spans="1:20" x14ac:dyDescent="0.2">
      <c r="A744" s="56" t="str">
        <f t="shared" si="108"/>
        <v/>
      </c>
      <c r="B744" s="56"/>
      <c r="D744" s="56" t="str">
        <f t="shared" si="109"/>
        <v/>
      </c>
      <c r="E744" s="56" t="str">
        <f t="shared" si="110"/>
        <v/>
      </c>
      <c r="F744" s="56"/>
      <c r="G744" s="62" t="s">
        <v>36</v>
      </c>
      <c r="H744" s="56" t="str">
        <f t="shared" si="104"/>
        <v/>
      </c>
      <c r="I744" s="56" t="str">
        <f t="shared" si="105"/>
        <v/>
      </c>
      <c r="J744" s="56"/>
      <c r="L744" s="56" t="str">
        <f t="shared" si="106"/>
        <v/>
      </c>
      <c r="M744" s="56" t="str">
        <f t="shared" si="107"/>
        <v/>
      </c>
      <c r="N744" s="56"/>
      <c r="O744" s="56"/>
      <c r="Q744" s="56" t="str">
        <f t="shared" si="111"/>
        <v/>
      </c>
      <c r="R744" s="56" t="str">
        <f t="shared" si="112"/>
        <v/>
      </c>
      <c r="S744" s="56"/>
      <c r="T744" s="64"/>
    </row>
    <row r="745" spans="1:20" x14ac:dyDescent="0.2">
      <c r="A745" s="56" t="str">
        <f t="shared" si="108"/>
        <v/>
      </c>
      <c r="B745" s="56"/>
      <c r="D745" s="56" t="str">
        <f t="shared" si="109"/>
        <v/>
      </c>
      <c r="E745" s="56" t="str">
        <f t="shared" si="110"/>
        <v/>
      </c>
      <c r="F745" s="56"/>
      <c r="G745" s="62" t="s">
        <v>36</v>
      </c>
      <c r="H745" s="56" t="str">
        <f t="shared" ref="H745:H760" si="113">IF(NOT(ISBLANK($J745)),LEFT($J745,6),"")</f>
        <v/>
      </c>
      <c r="I745" s="56" t="str">
        <f t="shared" ref="I745:I760" si="114">IF(NOT(ISBLANK($J745)),LEFT($J745,9),"")</f>
        <v/>
      </c>
      <c r="J745" s="56"/>
      <c r="L745" s="56" t="str">
        <f t="shared" ref="L745:L760" si="115">IF(NOT(ISBLANK($N745)),LEFT($N745,9),"")</f>
        <v/>
      </c>
      <c r="M745" s="56" t="str">
        <f t="shared" ref="M745:M760" si="116">IF(NOT(ISBLANK($N745)),LEFT($N745,12),"")</f>
        <v/>
      </c>
      <c r="N745" s="56"/>
      <c r="O745" s="56"/>
      <c r="Q745" s="56" t="str">
        <f t="shared" si="111"/>
        <v/>
      </c>
      <c r="R745" s="56" t="str">
        <f t="shared" si="112"/>
        <v/>
      </c>
      <c r="S745" s="56"/>
      <c r="T745" s="64"/>
    </row>
    <row r="746" spans="1:20" x14ac:dyDescent="0.2">
      <c r="A746" s="56" t="str">
        <f t="shared" si="108"/>
        <v/>
      </c>
      <c r="B746" s="56"/>
      <c r="D746" s="56" t="str">
        <f t="shared" si="109"/>
        <v/>
      </c>
      <c r="E746" s="56" t="str">
        <f t="shared" si="110"/>
        <v/>
      </c>
      <c r="F746" s="56"/>
      <c r="G746" s="62" t="s">
        <v>36</v>
      </c>
      <c r="H746" s="56" t="str">
        <f t="shared" si="113"/>
        <v/>
      </c>
      <c r="I746" s="56" t="str">
        <f t="shared" si="114"/>
        <v/>
      </c>
      <c r="J746" s="56"/>
      <c r="L746" s="56" t="str">
        <f t="shared" si="115"/>
        <v/>
      </c>
      <c r="M746" s="56" t="str">
        <f t="shared" si="116"/>
        <v/>
      </c>
      <c r="N746" s="56"/>
      <c r="O746" s="56"/>
      <c r="Q746" s="56" t="str">
        <f t="shared" si="111"/>
        <v/>
      </c>
      <c r="R746" s="56" t="str">
        <f t="shared" si="112"/>
        <v/>
      </c>
      <c r="S746" s="56"/>
      <c r="T746" s="64"/>
    </row>
    <row r="747" spans="1:20" x14ac:dyDescent="0.2">
      <c r="A747" s="56" t="str">
        <f t="shared" si="108"/>
        <v/>
      </c>
      <c r="B747" s="56"/>
      <c r="D747" s="56" t="str">
        <f t="shared" si="109"/>
        <v/>
      </c>
      <c r="E747" s="56" t="str">
        <f t="shared" si="110"/>
        <v/>
      </c>
      <c r="F747" s="56"/>
      <c r="G747" s="62" t="s">
        <v>36</v>
      </c>
      <c r="H747" s="56" t="str">
        <f t="shared" si="113"/>
        <v/>
      </c>
      <c r="I747" s="56" t="str">
        <f t="shared" si="114"/>
        <v/>
      </c>
      <c r="J747" s="56"/>
      <c r="L747" s="56" t="str">
        <f t="shared" si="115"/>
        <v/>
      </c>
      <c r="M747" s="56" t="str">
        <f t="shared" si="116"/>
        <v/>
      </c>
      <c r="N747" s="56"/>
      <c r="O747" s="56"/>
      <c r="Q747" s="56" t="str">
        <f t="shared" si="111"/>
        <v/>
      </c>
      <c r="R747" s="56" t="str">
        <f t="shared" si="112"/>
        <v/>
      </c>
      <c r="S747" s="56"/>
      <c r="T747" s="64"/>
    </row>
    <row r="748" spans="1:20" x14ac:dyDescent="0.2">
      <c r="A748" s="56" t="str">
        <f t="shared" si="108"/>
        <v/>
      </c>
      <c r="B748" s="56"/>
      <c r="D748" s="56" t="str">
        <f t="shared" si="109"/>
        <v/>
      </c>
      <c r="E748" s="56" t="str">
        <f t="shared" si="110"/>
        <v/>
      </c>
      <c r="F748" s="56"/>
      <c r="G748" s="62" t="s">
        <v>36</v>
      </c>
      <c r="H748" s="56" t="str">
        <f t="shared" si="113"/>
        <v/>
      </c>
      <c r="I748" s="56" t="str">
        <f t="shared" si="114"/>
        <v/>
      </c>
      <c r="J748" s="56"/>
      <c r="L748" s="56" t="str">
        <f t="shared" si="115"/>
        <v/>
      </c>
      <c r="M748" s="56" t="str">
        <f t="shared" si="116"/>
        <v/>
      </c>
      <c r="N748" s="56"/>
      <c r="O748" s="56"/>
      <c r="Q748" s="56" t="str">
        <f t="shared" si="111"/>
        <v/>
      </c>
      <c r="R748" s="56" t="str">
        <f t="shared" si="112"/>
        <v/>
      </c>
      <c r="S748" s="56"/>
      <c r="T748" s="64"/>
    </row>
    <row r="749" spans="1:20" x14ac:dyDescent="0.2">
      <c r="A749" s="56" t="str">
        <f t="shared" si="108"/>
        <v/>
      </c>
      <c r="B749" s="56"/>
      <c r="D749" s="56" t="str">
        <f t="shared" si="109"/>
        <v/>
      </c>
      <c r="E749" s="56" t="str">
        <f t="shared" si="110"/>
        <v/>
      </c>
      <c r="F749" s="56"/>
      <c r="G749" s="62" t="s">
        <v>36</v>
      </c>
      <c r="H749" s="56" t="str">
        <f t="shared" si="113"/>
        <v/>
      </c>
      <c r="I749" s="56" t="str">
        <f t="shared" si="114"/>
        <v/>
      </c>
      <c r="J749" s="56"/>
      <c r="L749" s="56" t="str">
        <f t="shared" si="115"/>
        <v/>
      </c>
      <c r="M749" s="56" t="str">
        <f t="shared" si="116"/>
        <v/>
      </c>
      <c r="N749" s="56"/>
      <c r="O749" s="56"/>
      <c r="Q749" s="56" t="str">
        <f t="shared" si="111"/>
        <v/>
      </c>
      <c r="R749" s="56" t="str">
        <f t="shared" si="112"/>
        <v/>
      </c>
      <c r="S749" s="56"/>
      <c r="T749" s="64"/>
    </row>
    <row r="750" spans="1:20" x14ac:dyDescent="0.2">
      <c r="A750" s="56" t="str">
        <f t="shared" si="108"/>
        <v/>
      </c>
      <c r="B750" s="56"/>
      <c r="D750" s="56" t="str">
        <f t="shared" si="109"/>
        <v/>
      </c>
      <c r="E750" s="56" t="str">
        <f t="shared" si="110"/>
        <v/>
      </c>
      <c r="F750" s="56"/>
      <c r="G750" s="62" t="s">
        <v>36</v>
      </c>
      <c r="H750" s="56" t="str">
        <f t="shared" si="113"/>
        <v/>
      </c>
      <c r="I750" s="56" t="str">
        <f t="shared" si="114"/>
        <v/>
      </c>
      <c r="J750" s="56"/>
      <c r="L750" s="56" t="str">
        <f t="shared" si="115"/>
        <v/>
      </c>
      <c r="M750" s="56" t="str">
        <f t="shared" si="116"/>
        <v/>
      </c>
      <c r="N750" s="56"/>
      <c r="O750" s="56"/>
      <c r="Q750" s="56" t="str">
        <f t="shared" si="111"/>
        <v/>
      </c>
      <c r="R750" s="56" t="str">
        <f t="shared" si="112"/>
        <v/>
      </c>
      <c r="S750" s="56"/>
      <c r="T750" s="64"/>
    </row>
    <row r="751" spans="1:20" x14ac:dyDescent="0.2">
      <c r="A751" s="56" t="str">
        <f t="shared" si="108"/>
        <v/>
      </c>
      <c r="B751" s="56"/>
      <c r="D751" s="56" t="str">
        <f t="shared" si="109"/>
        <v/>
      </c>
      <c r="E751" s="56" t="str">
        <f t="shared" si="110"/>
        <v/>
      </c>
      <c r="F751" s="56"/>
      <c r="G751" s="62" t="s">
        <v>36</v>
      </c>
      <c r="H751" s="56" t="str">
        <f t="shared" si="113"/>
        <v/>
      </c>
      <c r="I751" s="56" t="str">
        <f t="shared" si="114"/>
        <v/>
      </c>
      <c r="J751" s="56"/>
      <c r="L751" s="56" t="str">
        <f t="shared" si="115"/>
        <v/>
      </c>
      <c r="M751" s="56" t="str">
        <f t="shared" si="116"/>
        <v/>
      </c>
      <c r="N751" s="56"/>
      <c r="O751" s="56"/>
      <c r="Q751" s="56" t="str">
        <f t="shared" si="111"/>
        <v/>
      </c>
      <c r="R751" s="56" t="str">
        <f t="shared" si="112"/>
        <v/>
      </c>
      <c r="S751" s="56"/>
      <c r="T751" s="64"/>
    </row>
    <row r="752" spans="1:20" x14ac:dyDescent="0.2">
      <c r="A752" s="56" t="str">
        <f t="shared" si="108"/>
        <v/>
      </c>
      <c r="B752" s="56"/>
      <c r="D752" s="56" t="str">
        <f t="shared" si="109"/>
        <v/>
      </c>
      <c r="E752" s="56" t="str">
        <f t="shared" si="110"/>
        <v/>
      </c>
      <c r="F752" s="56"/>
      <c r="G752" s="62" t="s">
        <v>36</v>
      </c>
      <c r="H752" s="56" t="str">
        <f t="shared" si="113"/>
        <v/>
      </c>
      <c r="I752" s="56" t="str">
        <f t="shared" si="114"/>
        <v/>
      </c>
      <c r="J752" s="56"/>
      <c r="L752" s="56" t="str">
        <f t="shared" si="115"/>
        <v/>
      </c>
      <c r="M752" s="56" t="str">
        <f t="shared" si="116"/>
        <v/>
      </c>
      <c r="N752" s="56"/>
      <c r="O752" s="56"/>
      <c r="Q752" s="56" t="str">
        <f t="shared" si="111"/>
        <v/>
      </c>
      <c r="R752" s="56" t="str">
        <f t="shared" si="112"/>
        <v/>
      </c>
      <c r="S752" s="56"/>
      <c r="T752" s="64"/>
    </row>
    <row r="753" spans="1:20" x14ac:dyDescent="0.2">
      <c r="A753" s="56" t="str">
        <f t="shared" si="108"/>
        <v/>
      </c>
      <c r="B753" s="56"/>
      <c r="D753" s="56" t="str">
        <f t="shared" si="109"/>
        <v/>
      </c>
      <c r="E753" s="56" t="str">
        <f t="shared" si="110"/>
        <v/>
      </c>
      <c r="F753" s="56"/>
      <c r="G753" s="62" t="s">
        <v>36</v>
      </c>
      <c r="H753" s="56" t="str">
        <f t="shared" si="113"/>
        <v/>
      </c>
      <c r="I753" s="56" t="str">
        <f t="shared" si="114"/>
        <v/>
      </c>
      <c r="J753" s="56"/>
      <c r="L753" s="56" t="str">
        <f t="shared" si="115"/>
        <v/>
      </c>
      <c r="M753" s="56" t="str">
        <f t="shared" si="116"/>
        <v/>
      </c>
      <c r="N753" s="56"/>
      <c r="O753" s="56"/>
      <c r="Q753" s="56" t="str">
        <f t="shared" si="111"/>
        <v/>
      </c>
      <c r="R753" s="56" t="str">
        <f t="shared" si="112"/>
        <v/>
      </c>
      <c r="S753" s="56"/>
      <c r="T753" s="64"/>
    </row>
    <row r="754" spans="1:20" x14ac:dyDescent="0.2">
      <c r="A754" s="56" t="str">
        <f t="shared" si="108"/>
        <v/>
      </c>
      <c r="B754" s="56"/>
      <c r="D754" s="56" t="str">
        <f t="shared" si="109"/>
        <v/>
      </c>
      <c r="E754" s="56" t="str">
        <f t="shared" si="110"/>
        <v/>
      </c>
      <c r="F754" s="56"/>
      <c r="G754" s="62" t="s">
        <v>36</v>
      </c>
      <c r="H754" s="56" t="str">
        <f t="shared" si="113"/>
        <v/>
      </c>
      <c r="I754" s="56" t="str">
        <f t="shared" si="114"/>
        <v/>
      </c>
      <c r="J754" s="56"/>
      <c r="L754" s="56" t="str">
        <f t="shared" si="115"/>
        <v/>
      </c>
      <c r="M754" s="56" t="str">
        <f t="shared" si="116"/>
        <v/>
      </c>
      <c r="N754" s="56"/>
      <c r="O754" s="56"/>
      <c r="Q754" s="56" t="str">
        <f t="shared" si="111"/>
        <v/>
      </c>
      <c r="R754" s="56" t="str">
        <f t="shared" si="112"/>
        <v/>
      </c>
      <c r="S754" s="56"/>
      <c r="T754" s="64"/>
    </row>
    <row r="755" spans="1:20" x14ac:dyDescent="0.2">
      <c r="A755" s="56" t="str">
        <f t="shared" si="108"/>
        <v/>
      </c>
      <c r="B755" s="56"/>
      <c r="D755" s="56" t="str">
        <f t="shared" si="109"/>
        <v/>
      </c>
      <c r="E755" s="56" t="str">
        <f t="shared" si="110"/>
        <v/>
      </c>
      <c r="F755" s="56"/>
      <c r="G755" s="62" t="s">
        <v>36</v>
      </c>
      <c r="H755" s="56" t="str">
        <f t="shared" si="113"/>
        <v/>
      </c>
      <c r="I755" s="56" t="str">
        <f t="shared" si="114"/>
        <v/>
      </c>
      <c r="J755" s="56"/>
      <c r="L755" s="56" t="str">
        <f t="shared" si="115"/>
        <v/>
      </c>
      <c r="M755" s="56" t="str">
        <f t="shared" si="116"/>
        <v/>
      </c>
      <c r="N755" s="56"/>
      <c r="O755" s="56"/>
      <c r="Q755" s="56" t="str">
        <f t="shared" si="111"/>
        <v/>
      </c>
      <c r="R755" s="56" t="str">
        <f t="shared" si="112"/>
        <v/>
      </c>
      <c r="S755" s="56"/>
      <c r="T755" s="64"/>
    </row>
    <row r="756" spans="1:20" x14ac:dyDescent="0.2">
      <c r="A756" s="56" t="str">
        <f t="shared" si="108"/>
        <v/>
      </c>
      <c r="B756" s="56"/>
      <c r="D756" s="56" t="str">
        <f t="shared" si="109"/>
        <v/>
      </c>
      <c r="E756" s="56" t="str">
        <f t="shared" si="110"/>
        <v/>
      </c>
      <c r="F756" s="56"/>
      <c r="G756" s="62" t="s">
        <v>36</v>
      </c>
      <c r="H756" s="56" t="str">
        <f t="shared" si="113"/>
        <v/>
      </c>
      <c r="I756" s="56" t="str">
        <f t="shared" si="114"/>
        <v/>
      </c>
      <c r="J756" s="56"/>
      <c r="L756" s="56" t="str">
        <f t="shared" si="115"/>
        <v/>
      </c>
      <c r="M756" s="56" t="str">
        <f t="shared" si="116"/>
        <v/>
      </c>
      <c r="N756" s="56"/>
      <c r="O756" s="56"/>
      <c r="Q756" s="56" t="str">
        <f t="shared" si="111"/>
        <v/>
      </c>
      <c r="R756" s="56" t="str">
        <f t="shared" si="112"/>
        <v/>
      </c>
      <c r="S756" s="56"/>
      <c r="T756" s="64"/>
    </row>
    <row r="757" spans="1:20" x14ac:dyDescent="0.2">
      <c r="A757" s="56" t="str">
        <f t="shared" si="108"/>
        <v/>
      </c>
      <c r="B757" s="56"/>
      <c r="D757" s="56" t="str">
        <f t="shared" si="109"/>
        <v/>
      </c>
      <c r="E757" s="56" t="str">
        <f t="shared" si="110"/>
        <v/>
      </c>
      <c r="F757" s="56"/>
      <c r="G757" s="62" t="s">
        <v>36</v>
      </c>
      <c r="H757" s="56" t="str">
        <f t="shared" si="113"/>
        <v/>
      </c>
      <c r="I757" s="56" t="str">
        <f t="shared" si="114"/>
        <v/>
      </c>
      <c r="J757" s="56"/>
      <c r="L757" s="56" t="str">
        <f t="shared" si="115"/>
        <v/>
      </c>
      <c r="M757" s="56" t="str">
        <f t="shared" si="116"/>
        <v/>
      </c>
      <c r="N757" s="56"/>
      <c r="O757" s="56"/>
      <c r="Q757" s="56" t="str">
        <f t="shared" si="111"/>
        <v/>
      </c>
      <c r="R757" s="56" t="str">
        <f t="shared" si="112"/>
        <v/>
      </c>
      <c r="S757" s="56"/>
      <c r="T757" s="64"/>
    </row>
    <row r="758" spans="1:20" x14ac:dyDescent="0.2">
      <c r="A758" s="56" t="str">
        <f t="shared" si="108"/>
        <v/>
      </c>
      <c r="B758" s="56"/>
      <c r="D758" s="56" t="str">
        <f t="shared" si="109"/>
        <v/>
      </c>
      <c r="E758" s="56" t="str">
        <f t="shared" si="110"/>
        <v/>
      </c>
      <c r="F758" s="56"/>
      <c r="G758" s="62" t="s">
        <v>36</v>
      </c>
      <c r="H758" s="56" t="str">
        <f t="shared" si="113"/>
        <v/>
      </c>
      <c r="I758" s="56" t="str">
        <f t="shared" si="114"/>
        <v/>
      </c>
      <c r="J758" s="56"/>
      <c r="L758" s="56" t="str">
        <f t="shared" si="115"/>
        <v/>
      </c>
      <c r="M758" s="56" t="str">
        <f t="shared" si="116"/>
        <v/>
      </c>
      <c r="N758" s="56"/>
      <c r="O758" s="56"/>
      <c r="Q758" s="56" t="str">
        <f t="shared" si="111"/>
        <v/>
      </c>
      <c r="R758" s="56" t="str">
        <f t="shared" si="112"/>
        <v/>
      </c>
      <c r="S758" s="56"/>
      <c r="T758" s="64"/>
    </row>
    <row r="759" spans="1:20" x14ac:dyDescent="0.2">
      <c r="A759" s="56" t="str">
        <f t="shared" si="108"/>
        <v/>
      </c>
      <c r="B759" s="56"/>
      <c r="D759" s="56" t="str">
        <f t="shared" si="109"/>
        <v/>
      </c>
      <c r="E759" s="56" t="str">
        <f t="shared" si="110"/>
        <v/>
      </c>
      <c r="F759" s="56"/>
      <c r="G759" s="62" t="s">
        <v>36</v>
      </c>
      <c r="H759" s="56" t="str">
        <f t="shared" si="113"/>
        <v/>
      </c>
      <c r="I759" s="56" t="str">
        <f t="shared" si="114"/>
        <v/>
      </c>
      <c r="J759" s="56"/>
      <c r="L759" s="56" t="str">
        <f t="shared" si="115"/>
        <v/>
      </c>
      <c r="M759" s="56" t="str">
        <f t="shared" si="116"/>
        <v/>
      </c>
      <c r="N759" s="56"/>
      <c r="O759" s="56"/>
      <c r="Q759" s="56" t="str">
        <f t="shared" si="111"/>
        <v/>
      </c>
      <c r="R759" s="56" t="str">
        <f t="shared" si="112"/>
        <v/>
      </c>
      <c r="S759" s="56"/>
      <c r="T759" s="64"/>
    </row>
    <row r="760" spans="1:20" x14ac:dyDescent="0.2">
      <c r="A760" s="56" t="str">
        <f t="shared" si="108"/>
        <v/>
      </c>
      <c r="B760" s="56"/>
      <c r="D760" s="56" t="str">
        <f t="shared" si="109"/>
        <v/>
      </c>
      <c r="E760" s="56" t="str">
        <f t="shared" si="110"/>
        <v/>
      </c>
      <c r="F760" s="56"/>
      <c r="G760" s="62" t="s">
        <v>36</v>
      </c>
      <c r="H760" s="56" t="str">
        <f t="shared" si="113"/>
        <v/>
      </c>
      <c r="I760" s="56" t="str">
        <f t="shared" si="114"/>
        <v/>
      </c>
      <c r="J760" s="56"/>
      <c r="L760" s="56" t="str">
        <f t="shared" si="115"/>
        <v/>
      </c>
      <c r="M760" s="56" t="str">
        <f t="shared" si="116"/>
        <v/>
      </c>
      <c r="N760" s="56"/>
      <c r="O760" s="56"/>
      <c r="Q760" s="56" t="str">
        <f t="shared" si="111"/>
        <v/>
      </c>
      <c r="R760" s="56" t="str">
        <f t="shared" si="112"/>
        <v/>
      </c>
      <c r="S760" s="56"/>
      <c r="T760" s="64"/>
    </row>
  </sheetData>
  <sortState xmlns:xlrd2="http://schemas.microsoft.com/office/spreadsheetml/2017/richdata2" ref="J1:J372">
    <sortCondition ref="J1:J372"/>
  </sortState>
  <phoneticPr fontId="25"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Orçamento</vt:lpstr>
      <vt:lpstr>Tab</vt:lpstr>
      <vt:lpstr>Orçamento!Area_de_impressao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Kleberson</dc:creator>
  <cp:lastModifiedBy>Kleberson</cp:lastModifiedBy>
  <cp:lastPrinted>2019-04-11T20:21:38Z</cp:lastPrinted>
  <dcterms:created xsi:type="dcterms:W3CDTF">2019-04-26T18:48:20Z</dcterms:created>
  <dcterms:modified xsi:type="dcterms:W3CDTF">2022-06-09T12:44:42Z</dcterms:modified>
</cp:coreProperties>
</file>