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latility risk" sheetId="1" state="visible" r:id="rId3"/>
    <sheet name="Correlation" sheetId="2" state="visible" r:id="rId4"/>
    <sheet name="Markowitz" sheetId="3" state="visible" r:id="rId5"/>
    <sheet name="Credit risk " sheetId="4" state="visible" r:id="rId6"/>
    <sheet name="Operational risk" sheetId="5" state="visible" r:id="rId7"/>
    <sheet name="Cash flow risk 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<sst xmlns="http://schemas.openxmlformats.org/spreadsheetml/2006/main" count="72" uniqueCount="55">
  <si>
    <t xml:space="preserve">Period</t>
  </si>
  <si>
    <t xml:space="preserve">PETR4</t>
  </si>
  <si>
    <t xml:space="preserve">IBOVESPA</t>
  </si>
  <si>
    <t xml:space="preserve">Café Arábica</t>
  </si>
  <si>
    <t xml:space="preserve">Discrete returns</t>
  </si>
  <si>
    <t xml:space="preserve">Continuos return</t>
  </si>
  <si>
    <t xml:space="preserve">average return</t>
  </si>
  <si>
    <t xml:space="preserve">RISK</t>
  </si>
  <si>
    <t xml:space="preserve">VOLATILITY</t>
  </si>
  <si>
    <t xml:space="preserve">Data</t>
  </si>
  <si>
    <t xml:space="preserve">ibov</t>
  </si>
  <si>
    <t xml:space="preserve">Dólar</t>
  </si>
  <si>
    <t xml:space="preserve">petr4</t>
  </si>
  <si>
    <t xml:space="preserve">vale3</t>
  </si>
  <si>
    <t xml:space="preserve">Ativo A</t>
  </si>
  <si>
    <t xml:space="preserve">Ativo B</t>
  </si>
  <si>
    <t xml:space="preserve">Ano 1</t>
  </si>
  <si>
    <t xml:space="preserve">Correlação</t>
  </si>
  <si>
    <t xml:space="preserve">Ano 2</t>
  </si>
  <si>
    <t xml:space="preserve">Ano 3</t>
  </si>
  <si>
    <t xml:space="preserve">Ano 4</t>
  </si>
  <si>
    <t xml:space="preserve">Ano 5</t>
  </si>
  <si>
    <t xml:space="preserve">Retorno Médio</t>
  </si>
  <si>
    <t xml:space="preserve">Risco</t>
  </si>
  <si>
    <t xml:space="preserve">Créditos</t>
  </si>
  <si>
    <t xml:space="preserve">Exposição</t>
  </si>
  <si>
    <t xml:space="preserve">Prob Default</t>
  </si>
  <si>
    <t xml:space="preserve">Prob. Não Default</t>
  </si>
  <si>
    <t xml:space="preserve">Taxa Recuperação</t>
  </si>
  <si>
    <t xml:space="preserve">A</t>
  </si>
  <si>
    <t xml:space="preserve">B</t>
  </si>
  <si>
    <t xml:space="preserve">C</t>
  </si>
  <si>
    <t xml:space="preserve">Risco Operacional</t>
  </si>
  <si>
    <t xml:space="preserve">Núm. Eventos</t>
  </si>
  <si>
    <t xml:space="preserve">Probabilidades</t>
  </si>
  <si>
    <t xml:space="preserve">Magnitude</t>
  </si>
  <si>
    <t xml:space="preserve">Fluxo de Caixa Original</t>
  </si>
  <si>
    <t xml:space="preserve">Ano 0</t>
  </si>
  <si>
    <t xml:space="preserve">FATORES DE RISCOS</t>
  </si>
  <si>
    <t xml:space="preserve">Custos extras com terceiros</t>
  </si>
  <si>
    <t xml:space="preserve">Atrasos no projeto</t>
  </si>
  <si>
    <t xml:space="preserve">Problemas na instalação</t>
  </si>
  <si>
    <t xml:space="preserve">Nova revisão</t>
  </si>
  <si>
    <t xml:space="preserve">Problemas legais e Ambientais</t>
  </si>
  <si>
    <t xml:space="preserve">VALORES</t>
  </si>
  <si>
    <t xml:space="preserve">Distribuição</t>
  </si>
  <si>
    <t xml:space="preserve">Mínimo</t>
  </si>
  <si>
    <t xml:space="preserve">Mais Prov</t>
  </si>
  <si>
    <t xml:space="preserve">Máximo</t>
  </si>
  <si>
    <t xml:space="preserve">RECEITA</t>
  </si>
  <si>
    <t xml:space="preserve">INVESTIMENTO</t>
  </si>
  <si>
    <t xml:space="preserve">DESPESAS OPERACIONAIS - OPEX</t>
  </si>
  <si>
    <t xml:space="preserve">TAXA DE DESCONTO</t>
  </si>
  <si>
    <t xml:space="preserve">Média</t>
  </si>
  <si>
    <t xml:space="preserve">Desvio Padrão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</si>
</sst>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\-yy"/>
    <numFmt numFmtId="166" formatCode="_-&quot;R$ &quot;* #,##0.00_-;&quot;-R$ &quot;* #,##0.00_-;_-&quot;R$ &quot;* \-??_-;_-@_-"/>
    <numFmt numFmtId="167" formatCode="_-* #,##0.00_-;\-* #,##0.00_-;_-* \-??_-;_-@_-"/>
    <numFmt numFmtId="168" formatCode="_-* #,##0_-;\-* #,##0_-;_-* \-??_-;_-@_-"/>
    <numFmt numFmtId="169" formatCode="0.00%"/>
    <numFmt numFmtId="170" formatCode="0%"/>
    <numFmt numFmtId="171" formatCode="0.000"/>
  </numFmts>
  <fonts count="10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2"/>
      <color theme="1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theme="1"/>
      <name val="Calibri"/>
      <family val="2"/>
      <charset val="1"/>
    </font>
    <font>
      <u val="single"/>
      <sz val="12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"/>
        <bgColor rgb="FFDEEBF7"/>
      </patternFill>
    </fill>
    <fill>
      <patternFill patternType="solid">
        <fgColor theme="8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Ibovespa X Dólar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"Ibovespa"</c:f>
              <c:strCache>
                <c:ptCount val="1"/>
                <c:pt idx="0">
                  <c:v>Ibovespa</c:v>
                </c:pt>
              </c:strCache>
            </c:strRef>
          </c:tx>
          <c:spPr>
            <a:solidFill>
              <a:srgbClr val="4472c4"/>
            </a:solidFill>
            <a:ln w="316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Correlation!$A$2:$A$118</c:f>
              <c:numCache>
                <c:formatCode>General</c:formatCode>
                <c:ptCount val="11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</c:numCache>
            </c:numRef>
          </c:xVal>
          <c:yVal>
            <c:numRef>
              <c:f>Correlation!$B$2:$B$118</c:f>
              <c:numCache>
                <c:formatCode>General</c:formatCode>
                <c:ptCount val="117"/>
                <c:pt idx="0">
                  <c:v>65401</c:v>
                </c:pt>
                <c:pt idx="1">
                  <c:v>66503</c:v>
                </c:pt>
                <c:pt idx="2">
                  <c:v>70371</c:v>
                </c:pt>
                <c:pt idx="3">
                  <c:v>67529</c:v>
                </c:pt>
                <c:pt idx="4">
                  <c:v>63046</c:v>
                </c:pt>
                <c:pt idx="5">
                  <c:v>60935</c:v>
                </c:pt>
                <c:pt idx="6">
                  <c:v>67515</c:v>
                </c:pt>
                <c:pt idx="7">
                  <c:v>65145</c:v>
                </c:pt>
                <c:pt idx="8">
                  <c:v>69429</c:v>
                </c:pt>
                <c:pt idx="9">
                  <c:v>70673</c:v>
                </c:pt>
                <c:pt idx="10">
                  <c:v>67705</c:v>
                </c:pt>
                <c:pt idx="11">
                  <c:v>69304</c:v>
                </c:pt>
                <c:pt idx="12">
                  <c:v>66574</c:v>
                </c:pt>
                <c:pt idx="13">
                  <c:v>67383</c:v>
                </c:pt>
                <c:pt idx="14">
                  <c:v>68586</c:v>
                </c:pt>
                <c:pt idx="15">
                  <c:v>66132</c:v>
                </c:pt>
                <c:pt idx="16">
                  <c:v>64620</c:v>
                </c:pt>
                <c:pt idx="17">
                  <c:v>62403</c:v>
                </c:pt>
                <c:pt idx="18">
                  <c:v>58823</c:v>
                </c:pt>
                <c:pt idx="19">
                  <c:v>56495</c:v>
                </c:pt>
                <c:pt idx="20">
                  <c:v>52324</c:v>
                </c:pt>
                <c:pt idx="21">
                  <c:v>58338</c:v>
                </c:pt>
                <c:pt idx="22">
                  <c:v>56874</c:v>
                </c:pt>
                <c:pt idx="23">
                  <c:v>56754</c:v>
                </c:pt>
                <c:pt idx="24">
                  <c:v>63072</c:v>
                </c:pt>
                <c:pt idx="25">
                  <c:v>65811</c:v>
                </c:pt>
                <c:pt idx="26">
                  <c:v>64510</c:v>
                </c:pt>
                <c:pt idx="27">
                  <c:v>61820</c:v>
                </c:pt>
                <c:pt idx="28">
                  <c:v>54490</c:v>
                </c:pt>
                <c:pt idx="29">
                  <c:v>54354</c:v>
                </c:pt>
                <c:pt idx="30">
                  <c:v>56097</c:v>
                </c:pt>
                <c:pt idx="31">
                  <c:v>57061</c:v>
                </c:pt>
                <c:pt idx="32">
                  <c:v>59175</c:v>
                </c:pt>
                <c:pt idx="33">
                  <c:v>57068</c:v>
                </c:pt>
                <c:pt idx="34">
                  <c:v>57474</c:v>
                </c:pt>
                <c:pt idx="35">
                  <c:v>60952</c:v>
                </c:pt>
                <c:pt idx="36">
                  <c:v>59761</c:v>
                </c:pt>
                <c:pt idx="37">
                  <c:v>57424</c:v>
                </c:pt>
                <c:pt idx="38">
                  <c:v>56352</c:v>
                </c:pt>
                <c:pt idx="39">
                  <c:v>55910</c:v>
                </c:pt>
                <c:pt idx="40">
                  <c:v>53506</c:v>
                </c:pt>
                <c:pt idx="41">
                  <c:v>47457</c:v>
                </c:pt>
                <c:pt idx="42">
                  <c:v>48234</c:v>
                </c:pt>
                <c:pt idx="43">
                  <c:v>50011</c:v>
                </c:pt>
                <c:pt idx="44">
                  <c:v>52338</c:v>
                </c:pt>
                <c:pt idx="45">
                  <c:v>54256</c:v>
                </c:pt>
                <c:pt idx="46">
                  <c:v>52482</c:v>
                </c:pt>
                <c:pt idx="47">
                  <c:v>51507</c:v>
                </c:pt>
                <c:pt idx="48">
                  <c:v>47638</c:v>
                </c:pt>
                <c:pt idx="49">
                  <c:v>47094</c:v>
                </c:pt>
                <c:pt idx="50">
                  <c:v>50414</c:v>
                </c:pt>
                <c:pt idx="51">
                  <c:v>51626</c:v>
                </c:pt>
                <c:pt idx="52">
                  <c:v>51239</c:v>
                </c:pt>
                <c:pt idx="53">
                  <c:v>53168</c:v>
                </c:pt>
                <c:pt idx="54">
                  <c:v>55829</c:v>
                </c:pt>
                <c:pt idx="55">
                  <c:v>61288</c:v>
                </c:pt>
                <c:pt idx="56">
                  <c:v>54115</c:v>
                </c:pt>
                <c:pt idx="57">
                  <c:v>54628</c:v>
                </c:pt>
                <c:pt idx="58">
                  <c:v>54724</c:v>
                </c:pt>
                <c:pt idx="59">
                  <c:v>50007</c:v>
                </c:pt>
                <c:pt idx="60">
                  <c:v>46907</c:v>
                </c:pt>
                <c:pt idx="61">
                  <c:v>51583</c:v>
                </c:pt>
                <c:pt idx="62">
                  <c:v>51150</c:v>
                </c:pt>
                <c:pt idx="63">
                  <c:v>56229</c:v>
                </c:pt>
                <c:pt idx="64">
                  <c:v>52760</c:v>
                </c:pt>
                <c:pt idx="65">
                  <c:v>53080</c:v>
                </c:pt>
                <c:pt idx="66">
                  <c:v>50864</c:v>
                </c:pt>
                <c:pt idx="67">
                  <c:v>46625</c:v>
                </c:pt>
                <c:pt idx="68">
                  <c:v>45059</c:v>
                </c:pt>
                <c:pt idx="69">
                  <c:v>45868</c:v>
                </c:pt>
                <c:pt idx="70">
                  <c:v>45120</c:v>
                </c:pt>
                <c:pt idx="71">
                  <c:v>43349</c:v>
                </c:pt>
                <c:pt idx="72">
                  <c:v>40405</c:v>
                </c:pt>
                <c:pt idx="73">
                  <c:v>42793</c:v>
                </c:pt>
                <c:pt idx="74">
                  <c:v>50055</c:v>
                </c:pt>
                <c:pt idx="75">
                  <c:v>53910</c:v>
                </c:pt>
                <c:pt idx="76">
                  <c:v>48471</c:v>
                </c:pt>
                <c:pt idx="77">
                  <c:v>51526</c:v>
                </c:pt>
                <c:pt idx="78">
                  <c:v>57308</c:v>
                </c:pt>
                <c:pt idx="79">
                  <c:v>57901</c:v>
                </c:pt>
                <c:pt idx="80">
                  <c:v>58367</c:v>
                </c:pt>
                <c:pt idx="81">
                  <c:v>64924</c:v>
                </c:pt>
                <c:pt idx="82">
                  <c:v>61906</c:v>
                </c:pt>
                <c:pt idx="83">
                  <c:v>60227</c:v>
                </c:pt>
                <c:pt idx="84">
                  <c:v>64670</c:v>
                </c:pt>
                <c:pt idx="85">
                  <c:v>66662</c:v>
                </c:pt>
                <c:pt idx="86">
                  <c:v>64984</c:v>
                </c:pt>
                <c:pt idx="87">
                  <c:v>65403</c:v>
                </c:pt>
                <c:pt idx="88">
                  <c:v>62711</c:v>
                </c:pt>
                <c:pt idx="89">
                  <c:v>62899</c:v>
                </c:pt>
                <c:pt idx="90">
                  <c:v>65920</c:v>
                </c:pt>
                <c:pt idx="91">
                  <c:v>70835.05</c:v>
                </c:pt>
                <c:pt idx="92">
                  <c:v>74293.51</c:v>
                </c:pt>
                <c:pt idx="93">
                  <c:v>74308.49</c:v>
                </c:pt>
                <c:pt idx="94">
                  <c:v>71970.99</c:v>
                </c:pt>
                <c:pt idx="95">
                  <c:v>76402.08</c:v>
                </c:pt>
                <c:pt idx="96">
                  <c:v>84912.7</c:v>
                </c:pt>
                <c:pt idx="97">
                  <c:v>85353.6</c:v>
                </c:pt>
                <c:pt idx="98">
                  <c:v>85365.56</c:v>
                </c:pt>
                <c:pt idx="99">
                  <c:v>86115.5</c:v>
                </c:pt>
                <c:pt idx="100">
                  <c:v>76753.61</c:v>
                </c:pt>
                <c:pt idx="101">
                  <c:v>72762.52</c:v>
                </c:pt>
                <c:pt idx="102">
                  <c:v>79220.44</c:v>
                </c:pt>
                <c:pt idx="103">
                  <c:v>76677.53</c:v>
                </c:pt>
                <c:pt idx="104">
                  <c:v>79342.43</c:v>
                </c:pt>
                <c:pt idx="105">
                  <c:v>87423.55</c:v>
                </c:pt>
                <c:pt idx="106">
                  <c:v>89504.03</c:v>
                </c:pt>
                <c:pt idx="107">
                  <c:v>87887.27</c:v>
                </c:pt>
                <c:pt idx="108">
                  <c:v>97393.75</c:v>
                </c:pt>
                <c:pt idx="109">
                  <c:v>95584.35</c:v>
                </c:pt>
                <c:pt idx="110">
                  <c:v>95414.56</c:v>
                </c:pt>
                <c:pt idx="111">
                  <c:v>96353.33</c:v>
                </c:pt>
                <c:pt idx="112">
                  <c:v>97030.32</c:v>
                </c:pt>
                <c:pt idx="113">
                  <c:v>100967.2</c:v>
                </c:pt>
                <c:pt idx="114">
                  <c:v>101812.13</c:v>
                </c:pt>
                <c:pt idx="115">
                  <c:v>101134.61</c:v>
                </c:pt>
                <c:pt idx="116">
                  <c:v>104531.93</c:v>
                </c:pt>
              </c:numCache>
            </c:numRef>
          </c:yVal>
          <c:smooth val="0"/>
        </c:ser>
        <c:axId val="48288557"/>
        <c:axId val="86002495"/>
      </c:scatterChart>
      <c:scatterChart>
        <c:scatterStyle val="line"/>
        <c:varyColors val="0"/>
        <c:ser>
          <c:idx val="1"/>
          <c:order val="1"/>
          <c:tx>
            <c:strRef>
              <c:f>"Dólar"</c:f>
              <c:strCache>
                <c:ptCount val="1"/>
                <c:pt idx="0">
                  <c:v>Dólar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Correlation!$D$2:$D$118</c:f>
              <c:numCache>
                <c:formatCode>General</c:formatCode>
                <c:ptCount val="11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</c:numCache>
            </c:numRef>
          </c:xVal>
          <c:yVal>
            <c:numRef>
              <c:f>Correlation!$E$2:$E$118</c:f>
              <c:numCache>
                <c:formatCode>General</c:formatCode>
                <c:ptCount val="117"/>
                <c:pt idx="0">
                  <c:v>1.8748</c:v>
                </c:pt>
                <c:pt idx="1">
                  <c:v>1.811</c:v>
                </c:pt>
                <c:pt idx="2">
                  <c:v>1.781</c:v>
                </c:pt>
                <c:pt idx="3">
                  <c:v>1.7306</c:v>
                </c:pt>
                <c:pt idx="4">
                  <c:v>1.8167</c:v>
                </c:pt>
                <c:pt idx="5">
                  <c:v>1.8015</c:v>
                </c:pt>
                <c:pt idx="6">
                  <c:v>1.7572</c:v>
                </c:pt>
                <c:pt idx="7">
                  <c:v>1.756</c:v>
                </c:pt>
                <c:pt idx="8">
                  <c:v>1.6942</c:v>
                </c:pt>
                <c:pt idx="9">
                  <c:v>1.7014</c:v>
                </c:pt>
                <c:pt idx="10">
                  <c:v>1.7161</c:v>
                </c:pt>
                <c:pt idx="11">
                  <c:v>1.6662</c:v>
                </c:pt>
                <c:pt idx="12">
                  <c:v>1.6734</c:v>
                </c:pt>
                <c:pt idx="13">
                  <c:v>1.6612</c:v>
                </c:pt>
                <c:pt idx="14">
                  <c:v>1.6287</c:v>
                </c:pt>
                <c:pt idx="15">
                  <c:v>1.5733</c:v>
                </c:pt>
                <c:pt idx="16">
                  <c:v>1.5799</c:v>
                </c:pt>
                <c:pt idx="17">
                  <c:v>1.5611</c:v>
                </c:pt>
                <c:pt idx="18">
                  <c:v>1.5563</c:v>
                </c:pt>
                <c:pt idx="19">
                  <c:v>1.5872</c:v>
                </c:pt>
                <c:pt idx="20">
                  <c:v>1.8544</c:v>
                </c:pt>
                <c:pt idx="21">
                  <c:v>1.6885</c:v>
                </c:pt>
                <c:pt idx="22">
                  <c:v>1.8109</c:v>
                </c:pt>
                <c:pt idx="23">
                  <c:v>1.8758</c:v>
                </c:pt>
                <c:pt idx="24">
                  <c:v>1.7391</c:v>
                </c:pt>
                <c:pt idx="25">
                  <c:v>1.7092</c:v>
                </c:pt>
                <c:pt idx="26">
                  <c:v>1.8221</c:v>
                </c:pt>
                <c:pt idx="27">
                  <c:v>1.8918</c:v>
                </c:pt>
                <c:pt idx="28">
                  <c:v>2.0223</c:v>
                </c:pt>
                <c:pt idx="29">
                  <c:v>2.0213</c:v>
                </c:pt>
                <c:pt idx="30">
                  <c:v>2.0499</c:v>
                </c:pt>
                <c:pt idx="31">
                  <c:v>2.0372</c:v>
                </c:pt>
                <c:pt idx="32">
                  <c:v>2.0306</c:v>
                </c:pt>
                <c:pt idx="33">
                  <c:v>2.0313</c:v>
                </c:pt>
                <c:pt idx="34">
                  <c:v>2.1074</c:v>
                </c:pt>
                <c:pt idx="35">
                  <c:v>2.0435</c:v>
                </c:pt>
                <c:pt idx="36">
                  <c:v>1.9883</c:v>
                </c:pt>
                <c:pt idx="37">
                  <c:v>1.9754</c:v>
                </c:pt>
                <c:pt idx="38">
                  <c:v>2.0138</c:v>
                </c:pt>
                <c:pt idx="39">
                  <c:v>2.0017</c:v>
                </c:pt>
                <c:pt idx="40">
                  <c:v>2.1319</c:v>
                </c:pt>
                <c:pt idx="41">
                  <c:v>2.2156</c:v>
                </c:pt>
                <c:pt idx="42">
                  <c:v>2.2903</c:v>
                </c:pt>
                <c:pt idx="43">
                  <c:v>2.3725</c:v>
                </c:pt>
                <c:pt idx="44">
                  <c:v>2.23</c:v>
                </c:pt>
                <c:pt idx="45">
                  <c:v>2.2026</c:v>
                </c:pt>
                <c:pt idx="46">
                  <c:v>2.3249</c:v>
                </c:pt>
                <c:pt idx="47">
                  <c:v>2.3426</c:v>
                </c:pt>
                <c:pt idx="48">
                  <c:v>2.4263</c:v>
                </c:pt>
                <c:pt idx="49">
                  <c:v>2.3334</c:v>
                </c:pt>
                <c:pt idx="50">
                  <c:v>2.263</c:v>
                </c:pt>
                <c:pt idx="51">
                  <c:v>2.236</c:v>
                </c:pt>
                <c:pt idx="52">
                  <c:v>2.239</c:v>
                </c:pt>
                <c:pt idx="53">
                  <c:v>2.2025</c:v>
                </c:pt>
                <c:pt idx="54">
                  <c:v>2.2674</c:v>
                </c:pt>
                <c:pt idx="55">
                  <c:v>2.2396</c:v>
                </c:pt>
                <c:pt idx="56">
                  <c:v>2.451</c:v>
                </c:pt>
                <c:pt idx="57">
                  <c:v>2.4442</c:v>
                </c:pt>
                <c:pt idx="58">
                  <c:v>2.5601</c:v>
                </c:pt>
                <c:pt idx="59">
                  <c:v>2.6562</c:v>
                </c:pt>
                <c:pt idx="60">
                  <c:v>2.6623</c:v>
                </c:pt>
                <c:pt idx="61">
                  <c:v>2.8782</c:v>
                </c:pt>
                <c:pt idx="62">
                  <c:v>3.208</c:v>
                </c:pt>
                <c:pt idx="63">
                  <c:v>2.9936</c:v>
                </c:pt>
                <c:pt idx="64">
                  <c:v>3.1788</c:v>
                </c:pt>
                <c:pt idx="65">
                  <c:v>3.1026</c:v>
                </c:pt>
                <c:pt idx="66">
                  <c:v>3.394</c:v>
                </c:pt>
                <c:pt idx="67">
                  <c:v>3.6467</c:v>
                </c:pt>
                <c:pt idx="68">
                  <c:v>3.9729</c:v>
                </c:pt>
                <c:pt idx="69">
                  <c:v>3.8589</c:v>
                </c:pt>
                <c:pt idx="70">
                  <c:v>3.8506</c:v>
                </c:pt>
                <c:pt idx="71">
                  <c:v>3.9048</c:v>
                </c:pt>
                <c:pt idx="72">
                  <c:v>4.0428</c:v>
                </c:pt>
                <c:pt idx="73">
                  <c:v>3.9796</c:v>
                </c:pt>
                <c:pt idx="74">
                  <c:v>3.5589</c:v>
                </c:pt>
                <c:pt idx="75">
                  <c:v>3.4508</c:v>
                </c:pt>
                <c:pt idx="76">
                  <c:v>3.5951</c:v>
                </c:pt>
                <c:pt idx="77">
                  <c:v>3.2098</c:v>
                </c:pt>
                <c:pt idx="78">
                  <c:v>3.239</c:v>
                </c:pt>
                <c:pt idx="79">
                  <c:v>3.2403</c:v>
                </c:pt>
                <c:pt idx="80">
                  <c:v>3.2462</c:v>
                </c:pt>
                <c:pt idx="81">
                  <c:v>3.1811</c:v>
                </c:pt>
                <c:pt idx="82">
                  <c:v>3.3967</c:v>
                </c:pt>
                <c:pt idx="83">
                  <c:v>3.2591</c:v>
                </c:pt>
                <c:pt idx="84">
                  <c:v>3.127</c:v>
                </c:pt>
                <c:pt idx="85">
                  <c:v>3.0993</c:v>
                </c:pt>
                <c:pt idx="86">
                  <c:v>3.1684</c:v>
                </c:pt>
                <c:pt idx="87">
                  <c:v>3.1984</c:v>
                </c:pt>
                <c:pt idx="88">
                  <c:v>3.2437</c:v>
                </c:pt>
                <c:pt idx="89">
                  <c:v>3.3082</c:v>
                </c:pt>
                <c:pt idx="90">
                  <c:v>3.1307</c:v>
                </c:pt>
                <c:pt idx="91">
                  <c:v>3.1471</c:v>
                </c:pt>
                <c:pt idx="92">
                  <c:v>3.168</c:v>
                </c:pt>
                <c:pt idx="93">
                  <c:v>3.2769</c:v>
                </c:pt>
                <c:pt idx="94">
                  <c:v>3.2616</c:v>
                </c:pt>
                <c:pt idx="95">
                  <c:v>3.308</c:v>
                </c:pt>
                <c:pt idx="96">
                  <c:v>3.1624</c:v>
                </c:pt>
                <c:pt idx="97">
                  <c:v>3.2449</c:v>
                </c:pt>
                <c:pt idx="98">
                  <c:v>3.3238</c:v>
                </c:pt>
                <c:pt idx="99">
                  <c:v>3.4811</c:v>
                </c:pt>
                <c:pt idx="100">
                  <c:v>3.737</c:v>
                </c:pt>
                <c:pt idx="101">
                  <c:v>3.8558</c:v>
                </c:pt>
                <c:pt idx="102">
                  <c:v>3.7549</c:v>
                </c:pt>
                <c:pt idx="103">
                  <c:v>4.1353</c:v>
                </c:pt>
                <c:pt idx="104">
                  <c:v>4.0039</c:v>
                </c:pt>
                <c:pt idx="105">
                  <c:v>3.7177</c:v>
                </c:pt>
                <c:pt idx="106">
                  <c:v>3.8633</c:v>
                </c:pt>
                <c:pt idx="107">
                  <c:v>3.8748</c:v>
                </c:pt>
                <c:pt idx="108">
                  <c:v>3.6519</c:v>
                </c:pt>
                <c:pt idx="109">
                  <c:v>3.7385</c:v>
                </c:pt>
                <c:pt idx="110">
                  <c:v>3.8967</c:v>
                </c:pt>
                <c:pt idx="111">
                  <c:v>3.9453</c:v>
                </c:pt>
                <c:pt idx="112">
                  <c:v>3.9407</c:v>
                </c:pt>
                <c:pt idx="113">
                  <c:v>3.8322</c:v>
                </c:pt>
                <c:pt idx="114">
                  <c:v>3.7649</c:v>
                </c:pt>
                <c:pt idx="115">
                  <c:v>4.1385</c:v>
                </c:pt>
                <c:pt idx="116">
                  <c:v>4.0972</c:v>
                </c:pt>
              </c:numCache>
            </c:numRef>
          </c:yVal>
          <c:smooth val="0"/>
        </c:ser>
        <c:axId val="41232207"/>
        <c:axId val="46305048"/>
      </c:scatterChart>
      <c:valAx>
        <c:axId val="48288557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02495"/>
        <c:crosses val="autoZero"/>
        <c:crossBetween val="midCat"/>
      </c:valAx>
      <c:valAx>
        <c:axId val="8600249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288557"/>
        <c:crosses val="autoZero"/>
        <c:crossBetween val="midCat"/>
      </c:valAx>
      <c:valAx>
        <c:axId val="41232207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305048"/>
        <c:crossBetween val="midCat"/>
      </c:valAx>
      <c:valAx>
        <c:axId val="463050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32207"/>
        <c:crosses val="max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PETR4 X VALE3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"VALE3"</c:f>
              <c:strCache>
                <c:ptCount val="1"/>
                <c:pt idx="0">
                  <c:v>VALE3</c:v>
                </c:pt>
              </c:strCache>
            </c:strRef>
          </c:tx>
          <c:spPr>
            <a:solidFill>
              <a:srgbClr val="4472c4"/>
            </a:solidFill>
            <a:ln w="316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Correlation!$J$2:$J$118</c:f>
              <c:numCache>
                <c:formatCode>General</c:formatCode>
                <c:ptCount val="11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</c:numCache>
            </c:numRef>
          </c:xVal>
          <c:yVal>
            <c:numRef>
              <c:f>Correlation!$K$2:$K$118</c:f>
              <c:numCache>
                <c:formatCode>General</c:formatCode>
                <c:ptCount val="117"/>
                <c:pt idx="0">
                  <c:v>32.93316136</c:v>
                </c:pt>
                <c:pt idx="1">
                  <c:v>33.970108171</c:v>
                </c:pt>
                <c:pt idx="2">
                  <c:v>38.481500138</c:v>
                </c:pt>
                <c:pt idx="3">
                  <c:v>36.008152516</c:v>
                </c:pt>
                <c:pt idx="4">
                  <c:v>33.905981653</c:v>
                </c:pt>
                <c:pt idx="5">
                  <c:v>29.599921983</c:v>
                </c:pt>
                <c:pt idx="6">
                  <c:v>32.922708185</c:v>
                </c:pt>
                <c:pt idx="7">
                  <c:v>31.790248398</c:v>
                </c:pt>
                <c:pt idx="8">
                  <c:v>35.465656809</c:v>
                </c:pt>
                <c:pt idx="9">
                  <c:v>36.726540513</c:v>
                </c:pt>
                <c:pt idx="10">
                  <c:v>36.699132647</c:v>
                </c:pt>
                <c:pt idx="11">
                  <c:v>37.91193072</c:v>
                </c:pt>
                <c:pt idx="12">
                  <c:v>39.320907772</c:v>
                </c:pt>
                <c:pt idx="13">
                  <c:v>38.783586327</c:v>
                </c:pt>
                <c:pt idx="14">
                  <c:v>36.751409068</c:v>
                </c:pt>
                <c:pt idx="15">
                  <c:v>36.105271641</c:v>
                </c:pt>
                <c:pt idx="16">
                  <c:v>35.031664413</c:v>
                </c:pt>
                <c:pt idx="17">
                  <c:v>34.501832275</c:v>
                </c:pt>
                <c:pt idx="18">
                  <c:v>34.982864085</c:v>
                </c:pt>
                <c:pt idx="19">
                  <c:v>31.913869465</c:v>
                </c:pt>
                <c:pt idx="20">
                  <c:v>30.382288676</c:v>
                </c:pt>
                <c:pt idx="21">
                  <c:v>31.87871793</c:v>
                </c:pt>
                <c:pt idx="22">
                  <c:v>30.376312098</c:v>
                </c:pt>
                <c:pt idx="23">
                  <c:v>28.771801014</c:v>
                </c:pt>
                <c:pt idx="24">
                  <c:v>32.600747917</c:v>
                </c:pt>
                <c:pt idx="25">
                  <c:v>31.762026215</c:v>
                </c:pt>
                <c:pt idx="26">
                  <c:v>31.287966122</c:v>
                </c:pt>
                <c:pt idx="27">
                  <c:v>31.851103968</c:v>
                </c:pt>
                <c:pt idx="28">
                  <c:v>28.105234699</c:v>
                </c:pt>
                <c:pt idx="29">
                  <c:v>30.004338081</c:v>
                </c:pt>
                <c:pt idx="30">
                  <c:v>27.77625616</c:v>
                </c:pt>
                <c:pt idx="31">
                  <c:v>25.256579626</c:v>
                </c:pt>
                <c:pt idx="32">
                  <c:v>27.282788352</c:v>
                </c:pt>
                <c:pt idx="33">
                  <c:v>28.90034821</c:v>
                </c:pt>
                <c:pt idx="34">
                  <c:v>29.016103944</c:v>
                </c:pt>
                <c:pt idx="35">
                  <c:v>32.627682839</c:v>
                </c:pt>
                <c:pt idx="36">
                  <c:v>31.068838957</c:v>
                </c:pt>
                <c:pt idx="37">
                  <c:v>29.170444922</c:v>
                </c:pt>
                <c:pt idx="38">
                  <c:v>26.932500735</c:v>
                </c:pt>
                <c:pt idx="39">
                  <c:v>27.137149474</c:v>
                </c:pt>
                <c:pt idx="40">
                  <c:v>24.126312452</c:v>
                </c:pt>
                <c:pt idx="41">
                  <c:v>23.056672984</c:v>
                </c:pt>
                <c:pt idx="42">
                  <c:v>24.577938006</c:v>
                </c:pt>
                <c:pt idx="43">
                  <c:v>27.271844815</c:v>
                </c:pt>
                <c:pt idx="44">
                  <c:v>27.303537836</c:v>
                </c:pt>
                <c:pt idx="45">
                  <c:v>29.091739829</c:v>
                </c:pt>
                <c:pt idx="46">
                  <c:v>29.189390424</c:v>
                </c:pt>
                <c:pt idx="47">
                  <c:v>29.059189631</c:v>
                </c:pt>
                <c:pt idx="48">
                  <c:v>26.894601436</c:v>
                </c:pt>
                <c:pt idx="49">
                  <c:v>26.853913688</c:v>
                </c:pt>
                <c:pt idx="50">
                  <c:v>25.568180851</c:v>
                </c:pt>
                <c:pt idx="51">
                  <c:v>24.596637204</c:v>
                </c:pt>
                <c:pt idx="52">
                  <c:v>23.760016891</c:v>
                </c:pt>
                <c:pt idx="53">
                  <c:v>24.462777954</c:v>
                </c:pt>
                <c:pt idx="54">
                  <c:v>27.23199119</c:v>
                </c:pt>
                <c:pt idx="55">
                  <c:v>24.362383516</c:v>
                </c:pt>
                <c:pt idx="56">
                  <c:v>22.463255406</c:v>
                </c:pt>
                <c:pt idx="57">
                  <c:v>21.700857638</c:v>
                </c:pt>
                <c:pt idx="58">
                  <c:v>20.225199318</c:v>
                </c:pt>
                <c:pt idx="59">
                  <c:v>19.018631634</c:v>
                </c:pt>
                <c:pt idx="60">
                  <c:v>16.154118425</c:v>
                </c:pt>
                <c:pt idx="61">
                  <c:v>18.445728992</c:v>
                </c:pt>
                <c:pt idx="62">
                  <c:v>15.57253544</c:v>
                </c:pt>
                <c:pt idx="63">
                  <c:v>20.312897518</c:v>
                </c:pt>
                <c:pt idx="64">
                  <c:v>17.981174182</c:v>
                </c:pt>
                <c:pt idx="65">
                  <c:v>16.402776848</c:v>
                </c:pt>
                <c:pt idx="66">
                  <c:v>16.026113847</c:v>
                </c:pt>
                <c:pt idx="67">
                  <c:v>16.070954681</c:v>
                </c:pt>
                <c:pt idx="68">
                  <c:v>14.869220346</c:v>
                </c:pt>
                <c:pt idx="69">
                  <c:v>15.607069787</c:v>
                </c:pt>
                <c:pt idx="70">
                  <c:v>12.048365129</c:v>
                </c:pt>
                <c:pt idx="71">
                  <c:v>11.920288354</c:v>
                </c:pt>
                <c:pt idx="72">
                  <c:v>8.8921874758</c:v>
                </c:pt>
                <c:pt idx="73">
                  <c:v>10.804190749</c:v>
                </c:pt>
                <c:pt idx="74">
                  <c:v>13.859736652</c:v>
                </c:pt>
                <c:pt idx="75">
                  <c:v>18.013083477</c:v>
                </c:pt>
                <c:pt idx="76">
                  <c:v>13.008940936</c:v>
                </c:pt>
                <c:pt idx="77">
                  <c:v>14.884350846</c:v>
                </c:pt>
                <c:pt idx="78">
                  <c:v>16.924430895</c:v>
                </c:pt>
                <c:pt idx="79">
                  <c:v>15.497289695</c:v>
                </c:pt>
                <c:pt idx="80">
                  <c:v>16.293195365</c:v>
                </c:pt>
                <c:pt idx="81">
                  <c:v>20.199536982</c:v>
                </c:pt>
                <c:pt idx="82">
                  <c:v>25.670244915</c:v>
                </c:pt>
                <c:pt idx="83">
                  <c:v>23.630968792</c:v>
                </c:pt>
                <c:pt idx="84">
                  <c:v>29.612327716</c:v>
                </c:pt>
                <c:pt idx="85">
                  <c:v>30.109240611</c:v>
                </c:pt>
                <c:pt idx="86">
                  <c:v>27.41302805</c:v>
                </c:pt>
                <c:pt idx="87">
                  <c:v>26.121453123</c:v>
                </c:pt>
                <c:pt idx="88">
                  <c:v>25.83618061</c:v>
                </c:pt>
                <c:pt idx="89">
                  <c:v>27.57634294</c:v>
                </c:pt>
                <c:pt idx="90">
                  <c:v>29.763432208</c:v>
                </c:pt>
                <c:pt idx="91">
                  <c:v>33.357865874</c:v>
                </c:pt>
                <c:pt idx="92">
                  <c:v>30.305449983</c:v>
                </c:pt>
                <c:pt idx="93">
                  <c:v>30.52415891</c:v>
                </c:pt>
                <c:pt idx="94">
                  <c:v>33.414920377</c:v>
                </c:pt>
                <c:pt idx="95">
                  <c:v>38.692518428</c:v>
                </c:pt>
                <c:pt idx="96">
                  <c:v>39.836187006</c:v>
                </c:pt>
                <c:pt idx="97">
                  <c:v>43.296024719</c:v>
                </c:pt>
                <c:pt idx="98">
                  <c:v>41.027447752</c:v>
                </c:pt>
                <c:pt idx="99">
                  <c:v>47.306464868</c:v>
                </c:pt>
                <c:pt idx="100">
                  <c:v>49.211553653</c:v>
                </c:pt>
                <c:pt idx="101">
                  <c:v>48.200690216</c:v>
                </c:pt>
                <c:pt idx="102">
                  <c:v>53.303606603</c:v>
                </c:pt>
                <c:pt idx="103">
                  <c:v>53.62</c:v>
                </c:pt>
                <c:pt idx="104">
                  <c:v>59.82</c:v>
                </c:pt>
                <c:pt idx="105">
                  <c:v>56.71</c:v>
                </c:pt>
                <c:pt idx="106">
                  <c:v>52.8</c:v>
                </c:pt>
                <c:pt idx="107">
                  <c:v>51</c:v>
                </c:pt>
                <c:pt idx="108">
                  <c:v>45.5</c:v>
                </c:pt>
                <c:pt idx="109">
                  <c:v>47.1</c:v>
                </c:pt>
                <c:pt idx="110">
                  <c:v>50.93</c:v>
                </c:pt>
                <c:pt idx="111">
                  <c:v>50.1</c:v>
                </c:pt>
                <c:pt idx="112">
                  <c:v>49</c:v>
                </c:pt>
                <c:pt idx="113">
                  <c:v>51.82</c:v>
                </c:pt>
                <c:pt idx="114">
                  <c:v>49.81</c:v>
                </c:pt>
                <c:pt idx="115">
                  <c:v>45.57</c:v>
                </c:pt>
                <c:pt idx="116">
                  <c:v>48.4</c:v>
                </c:pt>
              </c:numCache>
            </c:numRef>
          </c:yVal>
          <c:smooth val="0"/>
        </c:ser>
        <c:axId val="57133047"/>
        <c:axId val="33956040"/>
      </c:scatterChart>
      <c:scatterChart>
        <c:scatterStyle val="line"/>
        <c:varyColors val="0"/>
        <c:ser>
          <c:idx val="1"/>
          <c:order val="1"/>
          <c:tx>
            <c:strRef>
              <c:f>"PETR4"</c:f>
              <c:strCache>
                <c:ptCount val="1"/>
                <c:pt idx="0">
                  <c:v>PETR4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Correlation!$G$2:$G$118</c:f>
              <c:numCache>
                <c:formatCode>General</c:formatCode>
                <c:ptCount val="11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</c:numCache>
            </c:numRef>
          </c:xVal>
          <c:yVal>
            <c:numRef>
              <c:f>Correlation!$H$2:$H$118</c:f>
              <c:numCache>
                <c:formatCode>General</c:formatCode>
                <c:ptCount val="117"/>
                <c:pt idx="0">
                  <c:v>26.594684306</c:v>
                </c:pt>
                <c:pt idx="1">
                  <c:v>26.937138538</c:v>
                </c:pt>
                <c:pt idx="2">
                  <c:v>27.544216494</c:v>
                </c:pt>
                <c:pt idx="3">
                  <c:v>25.720818744</c:v>
                </c:pt>
                <c:pt idx="4">
                  <c:v>23.381021126</c:v>
                </c:pt>
                <c:pt idx="5">
                  <c:v>21.216696873</c:v>
                </c:pt>
                <c:pt idx="6">
                  <c:v>21.998697241</c:v>
                </c:pt>
                <c:pt idx="7">
                  <c:v>20.733672698</c:v>
                </c:pt>
                <c:pt idx="8">
                  <c:v>21.71227659</c:v>
                </c:pt>
                <c:pt idx="9">
                  <c:v>20.566593985</c:v>
                </c:pt>
                <c:pt idx="10">
                  <c:v>19.668067704</c:v>
                </c:pt>
                <c:pt idx="11">
                  <c:v>21.998364413</c:v>
                </c:pt>
                <c:pt idx="12">
                  <c:v>21.837145179</c:v>
                </c:pt>
                <c:pt idx="13">
                  <c:v>23.038228469</c:v>
                </c:pt>
                <c:pt idx="14">
                  <c:v>23.107252845</c:v>
                </c:pt>
                <c:pt idx="15">
                  <c:v>20.850461802</c:v>
                </c:pt>
                <c:pt idx="16">
                  <c:v>19.785420175</c:v>
                </c:pt>
                <c:pt idx="17">
                  <c:v>19.481534519</c:v>
                </c:pt>
                <c:pt idx="18">
                  <c:v>19.30084575</c:v>
                </c:pt>
                <c:pt idx="19">
                  <c:v>17.232046235</c:v>
                </c:pt>
                <c:pt idx="20">
                  <c:v>15.82365784</c:v>
                </c:pt>
                <c:pt idx="21">
                  <c:v>17.662847391</c:v>
                </c:pt>
                <c:pt idx="22">
                  <c:v>18.43552691</c:v>
                </c:pt>
                <c:pt idx="23">
                  <c:v>17.967323052</c:v>
                </c:pt>
                <c:pt idx="24">
                  <c:v>20.733270507</c:v>
                </c:pt>
                <c:pt idx="25">
                  <c:v>20.513870819</c:v>
                </c:pt>
                <c:pt idx="26">
                  <c:v>19.802891073</c:v>
                </c:pt>
                <c:pt idx="27">
                  <c:v>18.055826593</c:v>
                </c:pt>
                <c:pt idx="28">
                  <c:v>16.391816098</c:v>
                </c:pt>
                <c:pt idx="29">
                  <c:v>15.637775419</c:v>
                </c:pt>
                <c:pt idx="30">
                  <c:v>16.708855928</c:v>
                </c:pt>
                <c:pt idx="31">
                  <c:v>17.779936436</c:v>
                </c:pt>
                <c:pt idx="32">
                  <c:v>19.168056775</c:v>
                </c:pt>
                <c:pt idx="33">
                  <c:v>17.822779657</c:v>
                </c:pt>
                <c:pt idx="34">
                  <c:v>15.989089826</c:v>
                </c:pt>
                <c:pt idx="35">
                  <c:v>16.725993216</c:v>
                </c:pt>
                <c:pt idx="36">
                  <c:v>15.49210847</c:v>
                </c:pt>
                <c:pt idx="37">
                  <c:v>14.232517793</c:v>
                </c:pt>
                <c:pt idx="38">
                  <c:v>15.72346186</c:v>
                </c:pt>
                <c:pt idx="39">
                  <c:v>17.897848693</c:v>
                </c:pt>
                <c:pt idx="40">
                  <c:v>17.862213354</c:v>
                </c:pt>
                <c:pt idx="41">
                  <c:v>14.414494367</c:v>
                </c:pt>
                <c:pt idx="42">
                  <c:v>14.512491548</c:v>
                </c:pt>
                <c:pt idx="43">
                  <c:v>14.966842112</c:v>
                </c:pt>
                <c:pt idx="44">
                  <c:v>16.356620309</c:v>
                </c:pt>
                <c:pt idx="45">
                  <c:v>18.200749069</c:v>
                </c:pt>
                <c:pt idx="46">
                  <c:v>17.033691737</c:v>
                </c:pt>
                <c:pt idx="47">
                  <c:v>15.21628948</c:v>
                </c:pt>
                <c:pt idx="48">
                  <c:v>13.095986848</c:v>
                </c:pt>
                <c:pt idx="49">
                  <c:v>12.107106208</c:v>
                </c:pt>
                <c:pt idx="50">
                  <c:v>14.058140984</c:v>
                </c:pt>
                <c:pt idx="51">
                  <c:v>15.701971176</c:v>
                </c:pt>
                <c:pt idx="52">
                  <c:v>15.815684908</c:v>
                </c:pt>
                <c:pt idx="53">
                  <c:v>16.384253569</c:v>
                </c:pt>
                <c:pt idx="54">
                  <c:v>18.099435696</c:v>
                </c:pt>
                <c:pt idx="55">
                  <c:v>22.126797041</c:v>
                </c:pt>
                <c:pt idx="56">
                  <c:v>17.142345117</c:v>
                </c:pt>
                <c:pt idx="57">
                  <c:v>14.479548556</c:v>
                </c:pt>
                <c:pt idx="58">
                  <c:v>12.129464759</c:v>
                </c:pt>
                <c:pt idx="59">
                  <c:v>9.4950966319</c:v>
                </c:pt>
                <c:pt idx="60">
                  <c:v>7.7514860728</c:v>
                </c:pt>
                <c:pt idx="61">
                  <c:v>9.0686701365</c:v>
                </c:pt>
                <c:pt idx="62">
                  <c:v>9.220288446</c:v>
                </c:pt>
                <c:pt idx="63">
                  <c:v>12.366368367</c:v>
                </c:pt>
                <c:pt idx="64">
                  <c:v>11.684085975</c:v>
                </c:pt>
                <c:pt idx="65">
                  <c:v>12.04417946</c:v>
                </c:pt>
                <c:pt idx="66">
                  <c:v>9.9499515604</c:v>
                </c:pt>
                <c:pt idx="67">
                  <c:v>8.7085766514</c:v>
                </c:pt>
                <c:pt idx="68">
                  <c:v>6.8607285045</c:v>
                </c:pt>
                <c:pt idx="69">
                  <c:v>7.3061072886</c:v>
                </c:pt>
                <c:pt idx="70">
                  <c:v>7.2682027113</c:v>
                </c:pt>
                <c:pt idx="71">
                  <c:v>6.34901671</c:v>
                </c:pt>
                <c:pt idx="72">
                  <c:v>4.5864538621</c:v>
                </c:pt>
                <c:pt idx="73">
                  <c:v>4.8707381924</c:v>
                </c:pt>
                <c:pt idx="74">
                  <c:v>7.9125805266</c:v>
                </c:pt>
                <c:pt idx="75">
                  <c:v>9.6940956631</c:v>
                </c:pt>
                <c:pt idx="76">
                  <c:v>7.6188200519</c:v>
                </c:pt>
                <c:pt idx="77">
                  <c:v>8.9265279713</c:v>
                </c:pt>
                <c:pt idx="78">
                  <c:v>11.248183335</c:v>
                </c:pt>
                <c:pt idx="79">
                  <c:v>12.176845481</c:v>
                </c:pt>
                <c:pt idx="80">
                  <c:v>12.859127873</c:v>
                </c:pt>
                <c:pt idx="81">
                  <c:v>16.763299343</c:v>
                </c:pt>
                <c:pt idx="82">
                  <c:v>15.161830949</c:v>
                </c:pt>
                <c:pt idx="83">
                  <c:v>14.091026638</c:v>
                </c:pt>
                <c:pt idx="84">
                  <c:v>14.233168803</c:v>
                </c:pt>
                <c:pt idx="85">
                  <c:v>14.384787113</c:v>
                </c:pt>
                <c:pt idx="86">
                  <c:v>13.730933153</c:v>
                </c:pt>
                <c:pt idx="87">
                  <c:v>13.238173647</c:v>
                </c:pt>
                <c:pt idx="88">
                  <c:v>12.281083068</c:v>
                </c:pt>
                <c:pt idx="89">
                  <c:v>11.721990552</c:v>
                </c:pt>
                <c:pt idx="90">
                  <c:v>12.593795832</c:v>
                </c:pt>
                <c:pt idx="91">
                  <c:v>12.934937028</c:v>
                </c:pt>
                <c:pt idx="92">
                  <c:v>14.498500845</c:v>
                </c:pt>
                <c:pt idx="93">
                  <c:v>15.891494063</c:v>
                </c:pt>
                <c:pt idx="94">
                  <c:v>14.574309999</c:v>
                </c:pt>
                <c:pt idx="95">
                  <c:v>15.256592392</c:v>
                </c:pt>
                <c:pt idx="96">
                  <c:v>18.668004356</c:v>
                </c:pt>
                <c:pt idx="97">
                  <c:v>20.335805761</c:v>
                </c:pt>
                <c:pt idx="98">
                  <c:v>20.288425039</c:v>
                </c:pt>
                <c:pt idx="99">
                  <c:v>21.766703556</c:v>
                </c:pt>
                <c:pt idx="100">
                  <c:v>18.021693407</c:v>
                </c:pt>
                <c:pt idx="101">
                  <c:v>16.32207111</c:v>
                </c:pt>
                <c:pt idx="102">
                  <c:v>18.724330558</c:v>
                </c:pt>
                <c:pt idx="103">
                  <c:v>18.333297874</c:v>
                </c:pt>
                <c:pt idx="104">
                  <c:v>20.075246738</c:v>
                </c:pt>
                <c:pt idx="105">
                  <c:v>26.291053338</c:v>
                </c:pt>
                <c:pt idx="106">
                  <c:v>24.331651804</c:v>
                </c:pt>
                <c:pt idx="107">
                  <c:v>22.402550191</c:v>
                </c:pt>
                <c:pt idx="108">
                  <c:v>25.267073805</c:v>
                </c:pt>
                <c:pt idx="109">
                  <c:v>26.728968614</c:v>
                </c:pt>
                <c:pt idx="110">
                  <c:v>27.716735378</c:v>
                </c:pt>
                <c:pt idx="111">
                  <c:v>26.797073455</c:v>
                </c:pt>
                <c:pt idx="112">
                  <c:v>25.350779727</c:v>
                </c:pt>
                <c:pt idx="113">
                  <c:v>27.196276803</c:v>
                </c:pt>
                <c:pt idx="114">
                  <c:v>25.876647173</c:v>
                </c:pt>
                <c:pt idx="115">
                  <c:v>25.5</c:v>
                </c:pt>
                <c:pt idx="116">
                  <c:v>27.22</c:v>
                </c:pt>
              </c:numCache>
            </c:numRef>
          </c:yVal>
          <c:smooth val="0"/>
        </c:ser>
        <c:axId val="61946649"/>
        <c:axId val="66247749"/>
      </c:scatterChart>
      <c:valAx>
        <c:axId val="57133047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56040"/>
        <c:crosses val="autoZero"/>
        <c:crossBetween val="midCat"/>
      </c:valAx>
      <c:valAx>
        <c:axId val="3395604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133047"/>
        <c:crosses val="autoZero"/>
        <c:crossBetween val="midCat"/>
      </c:valAx>
      <c:valAx>
        <c:axId val="61946649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47749"/>
        <c:crossBetween val="midCat"/>
      </c:valAx>
      <c:valAx>
        <c:axId val="6624774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946649"/>
        <c:crosses val="max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317520</xdr:colOff>
      <xdr:row>2</xdr:row>
      <xdr:rowOff>165240</xdr:rowOff>
    </xdr:from>
    <xdr:to>
      <xdr:col>22</xdr:col>
      <xdr:colOff>329760</xdr:colOff>
      <xdr:row>24</xdr:row>
      <xdr:rowOff>126720</xdr:rowOff>
    </xdr:to>
    <xdr:graphicFrame>
      <xdr:nvGraphicFramePr>
        <xdr:cNvPr id="0" name="Chart 1"/>
        <xdr:cNvGraphicFramePr/>
      </xdr:nvGraphicFramePr>
      <xdr:xfrm>
        <a:off x="8532000" y="546120"/>
        <a:ext cx="6857280" cy="41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368280</xdr:colOff>
      <xdr:row>25</xdr:row>
      <xdr:rowOff>127080</xdr:rowOff>
    </xdr:from>
    <xdr:to>
      <xdr:col>22</xdr:col>
      <xdr:colOff>380520</xdr:colOff>
      <xdr:row>47</xdr:row>
      <xdr:rowOff>88560</xdr:rowOff>
    </xdr:to>
    <xdr:graphicFrame>
      <xdr:nvGraphicFramePr>
        <xdr:cNvPr id="1" name="Chart 1"/>
        <xdr:cNvGraphicFramePr/>
      </xdr:nvGraphicFramePr>
      <xdr:xfrm>
        <a:off x="8582760" y="4889520"/>
        <a:ext cx="6857280" cy="41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0.4609375" defaultRowHeight="15.75" zeroHeight="false" outlineLevelRow="0" outlineLevelCol="0"/>
  <cols>
    <col collapsed="false" customWidth="true" hidden="false" outlineLevel="0" max="1" min="1" style="0" width="15.95"/>
    <col collapsed="false" customWidth="true" hidden="false" outlineLevel="0" max="3" min="3" style="0" width="11.5"/>
    <col collapsed="false" customWidth="true" hidden="false" outlineLevel="0" max="4" min="4" style="0" width="12.17"/>
    <col collapsed="false" customWidth="true" hidden="false" outlineLevel="0" max="6" min="6" style="0" width="15.95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.75" hidden="false" customHeight="false" outlineLevel="0" collapsed="false">
      <c r="A2" s="1" t="n">
        <v>44713</v>
      </c>
      <c r="B2" s="2" t="n">
        <v>22.74</v>
      </c>
      <c r="C2" s="3" t="n">
        <v>98542</v>
      </c>
      <c r="D2" s="2" t="n">
        <v>1361.2</v>
      </c>
    </row>
    <row r="3" customFormat="false" ht="15.75" hidden="false" customHeight="false" outlineLevel="0" collapsed="false">
      <c r="A3" s="1" t="n">
        <v>44743</v>
      </c>
      <c r="B3" s="2" t="n">
        <v>27.8</v>
      </c>
      <c r="C3" s="3" t="n">
        <v>103165</v>
      </c>
      <c r="D3" s="2" t="n">
        <v>1300.89</v>
      </c>
    </row>
    <row r="4" customFormat="false" ht="15.75" hidden="false" customHeight="false" outlineLevel="0" collapsed="false">
      <c r="A4" s="1" t="n">
        <v>44774</v>
      </c>
      <c r="B4" s="2" t="n">
        <v>33.23</v>
      </c>
      <c r="C4" s="3" t="n">
        <v>109523</v>
      </c>
      <c r="D4" s="2" t="n">
        <v>1344.2</v>
      </c>
    </row>
    <row r="5" customFormat="false" ht="15.75" hidden="false" customHeight="false" outlineLevel="0" collapsed="false">
      <c r="A5" s="1" t="n">
        <v>44805</v>
      </c>
      <c r="B5" s="2" t="n">
        <v>29.8</v>
      </c>
      <c r="C5" s="3" t="n">
        <v>110037</v>
      </c>
      <c r="D5" s="2" t="n">
        <v>1286.8</v>
      </c>
    </row>
    <row r="7" customFormat="false" ht="15" hidden="false" customHeight="false" outlineLevel="0" collapsed="false">
      <c r="A7" s="4" t="s">
        <v>4</v>
      </c>
      <c r="B7" s="4"/>
      <c r="C7" s="4"/>
      <c r="F7" s="4" t="s">
        <v>5</v>
      </c>
      <c r="G7" s="4"/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3</v>
      </c>
      <c r="F8" s="0" t="s">
        <v>0</v>
      </c>
      <c r="G8" s="0" t="s">
        <v>1</v>
      </c>
      <c r="H8" s="0" t="s">
        <v>2</v>
      </c>
      <c r="I8" s="0" t="s">
        <v>3</v>
      </c>
    </row>
    <row r="9" customFormat="false" ht="15" hidden="false" customHeight="false" outlineLevel="0" collapsed="false">
      <c r="A9" s="1" t="n">
        <v>44743</v>
      </c>
      <c r="B9" s="5" t="n">
        <f aca="false">B3/B2 -1</f>
        <v>0.222515391380827</v>
      </c>
      <c r="C9" s="5" t="n">
        <f aca="false">C3/C2 -1</f>
        <v>0.0469140062105498</v>
      </c>
      <c r="D9" s="5" t="n">
        <f aca="false">D3/D2 -1</f>
        <v>-0.044306494269762</v>
      </c>
      <c r="F9" s="1" t="n">
        <v>44743</v>
      </c>
      <c r="G9" s="5" t="n">
        <f aca="false">LN(B3/B2)</f>
        <v>0.200910532374202</v>
      </c>
      <c r="H9" s="5" t="n">
        <f aca="false">LN(C3/C2)</f>
        <v>0.0458467950009789</v>
      </c>
      <c r="I9" s="5" t="n">
        <f aca="false">LN(D3/D2)</f>
        <v>-0.0453180180347151</v>
      </c>
    </row>
    <row r="10" customFormat="false" ht="15" hidden="false" customHeight="false" outlineLevel="0" collapsed="false">
      <c r="A10" s="1" t="n">
        <v>44774</v>
      </c>
      <c r="B10" s="5" t="n">
        <f aca="false">B4/B3 -1</f>
        <v>0.195323741007194</v>
      </c>
      <c r="C10" s="5" t="n">
        <f aca="false">C4/C3 -1</f>
        <v>0.0616294285852761</v>
      </c>
      <c r="D10" s="5" t="n">
        <f aca="false">D4/D3 -1</f>
        <v>0.0332925919947114</v>
      </c>
      <c r="F10" s="1" t="n">
        <v>44774</v>
      </c>
      <c r="G10" s="5" t="n">
        <f aca="false">LN(B4/B3)</f>
        <v>0.178417061669911</v>
      </c>
      <c r="H10" s="5" t="n">
        <f aca="false">LN(C4/C3)</f>
        <v>0.0598049246249612</v>
      </c>
      <c r="I10" s="5" t="n">
        <f aca="false">LN(D4/D3)</f>
        <v>0.03275039494383</v>
      </c>
    </row>
    <row r="11" customFormat="false" ht="15" hidden="false" customHeight="false" outlineLevel="0" collapsed="false">
      <c r="A11" s="1" t="n">
        <v>44805</v>
      </c>
      <c r="B11" s="5" t="n">
        <f aca="false">B5/B4 -1</f>
        <v>-0.103219981944026</v>
      </c>
      <c r="C11" s="5" t="n">
        <f aca="false">C5/C4 -1</f>
        <v>0.00469307816622999</v>
      </c>
      <c r="D11" s="5" t="n">
        <f aca="false">D5/D4 -1</f>
        <v>-0.0427019788721917</v>
      </c>
      <c r="F11" s="1" t="n">
        <v>44805</v>
      </c>
      <c r="G11" s="5" t="n">
        <f aca="false">LN(B5/B4)</f>
        <v>-0.108944688855144</v>
      </c>
      <c r="H11" s="5" t="n">
        <f aca="false">LN(C5/C4)</f>
        <v>0.00468210000905984</v>
      </c>
      <c r="I11" s="5" t="n">
        <f aca="false">LN(D5/D4)</f>
        <v>-0.0436405241709943</v>
      </c>
    </row>
    <row r="13" customFormat="false" ht="15" hidden="false" customHeight="false" outlineLevel="0" collapsed="false">
      <c r="A13" s="0" t="s">
        <v>6</v>
      </c>
      <c r="B13" s="5" t="n">
        <f aca="false">AVERAGE(B9:B11)</f>
        <v>0.104873050147998</v>
      </c>
      <c r="C13" s="5" t="n">
        <f aca="false">AVERAGE(C9:C11)</f>
        <v>0.0377455043206853</v>
      </c>
      <c r="D13" s="5" t="n">
        <f aca="false">AVERAGE(D9:D11)</f>
        <v>-0.0179052937157475</v>
      </c>
      <c r="F13" s="0" t="s">
        <v>6</v>
      </c>
      <c r="G13" s="6" t="n">
        <f aca="false">AVERAGE(G9:G11)</f>
        <v>0.0901276350629897</v>
      </c>
      <c r="H13" s="6" t="n">
        <f aca="false">AVERAGE(H9:H11)</f>
        <v>0.0367779398783333</v>
      </c>
      <c r="I13" s="6" t="n">
        <f aca="false">AVERAGE(I9:I11)</f>
        <v>-0.0187360490872931</v>
      </c>
    </row>
    <row r="14" customFormat="false" ht="15" hidden="false" customHeight="false" outlineLevel="0" collapsed="false">
      <c r="A14" s="0" t="s">
        <v>7</v>
      </c>
      <c r="B14" s="5" t="n">
        <f aca="false">STDEV(B9:B11)</f>
        <v>0.180725977563962</v>
      </c>
      <c r="C14" s="5" t="n">
        <f aca="false">STDEV(C9:C11)</f>
        <v>0.0295547469949996</v>
      </c>
      <c r="D14" s="5" t="n">
        <f aca="false">STDEV(D9:D11)</f>
        <v>0.0443459270207666</v>
      </c>
      <c r="F14" s="0" t="s">
        <v>8</v>
      </c>
      <c r="G14" s="6" t="n">
        <f aca="false">STDEV(G9:G11)</f>
        <v>0.172768144253233</v>
      </c>
      <c r="H14" s="6" t="n">
        <f aca="false">STDEV(H9:H11)</f>
        <v>0.0286585859444514</v>
      </c>
      <c r="I14" s="6" t="n">
        <f aca="false">STDEV(I9:I11)</f>
        <v>0.0445964565368504</v>
      </c>
    </row>
  </sheetData>
  <mergeCells count="2">
    <mergeCell ref="A7:C7"/>
    <mergeCell ref="F7:G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83984375" defaultRowHeight="15" zeroHeight="false" outlineLevelRow="0" outlineLevelCol="0"/>
  <cols>
    <col collapsed="false" customWidth="false" hidden="false" outlineLevel="0" max="16384" min="1" style="7" width="8.83"/>
  </cols>
  <sheetData>
    <row r="1" customFormat="false" ht="15" hidden="false" customHeight="false" outlineLevel="0" collapsed="false">
      <c r="A1" s="7" t="s">
        <v>9</v>
      </c>
      <c r="B1" s="7" t="s">
        <v>10</v>
      </c>
      <c r="D1" s="7" t="s">
        <v>9</v>
      </c>
      <c r="E1" s="7" t="s">
        <v>11</v>
      </c>
      <c r="G1" s="7" t="s">
        <v>9</v>
      </c>
      <c r="H1" s="7" t="s">
        <v>12</v>
      </c>
      <c r="J1" s="7" t="s">
        <v>9</v>
      </c>
      <c r="K1" s="7" t="s">
        <v>13</v>
      </c>
    </row>
    <row r="2" customFormat="false" ht="15" hidden="false" customHeight="false" outlineLevel="0" collapsed="false">
      <c r="A2" s="8" t="n">
        <v>40179</v>
      </c>
      <c r="B2" s="7" t="n">
        <v>65401</v>
      </c>
      <c r="D2" s="8" t="n">
        <v>40179</v>
      </c>
      <c r="E2" s="7" t="n">
        <v>1.8748</v>
      </c>
      <c r="G2" s="8" t="n">
        <v>40179</v>
      </c>
      <c r="H2" s="7" t="n">
        <v>26.594684306</v>
      </c>
      <c r="J2" s="8" t="n">
        <v>40179</v>
      </c>
      <c r="K2" s="7" t="n">
        <v>32.93316136</v>
      </c>
      <c r="O2" s="7" t="n">
        <f aca="false">CORREL(C3:C118,F3:F118)</f>
        <v>-0.627058436604044</v>
      </c>
    </row>
    <row r="3" customFormat="false" ht="15" hidden="false" customHeight="false" outlineLevel="0" collapsed="false">
      <c r="A3" s="8" t="n">
        <v>40210</v>
      </c>
      <c r="B3" s="7" t="n">
        <v>66503</v>
      </c>
      <c r="C3" s="7" t="n">
        <f aca="false">LN(B3/B2)</f>
        <v>0.0167095105600805</v>
      </c>
      <c r="D3" s="8" t="n">
        <v>40210</v>
      </c>
      <c r="E3" s="7" t="n">
        <v>1.811</v>
      </c>
      <c r="F3" s="7" t="n">
        <f aca="false">LN(E3/E2)</f>
        <v>-0.0346228081651377</v>
      </c>
      <c r="G3" s="8" t="n">
        <v>40210</v>
      </c>
      <c r="H3" s="7" t="n">
        <v>26.937138538</v>
      </c>
      <c r="I3" s="7" t="n">
        <f aca="false">LN(H3/H2)</f>
        <v>0.0127945915339587</v>
      </c>
      <c r="J3" s="8" t="n">
        <v>40210</v>
      </c>
      <c r="K3" s="7" t="n">
        <v>33.970108171</v>
      </c>
      <c r="L3" s="7" t="n">
        <f aca="false">LN(K3/K2)</f>
        <v>0.0310008722673774</v>
      </c>
    </row>
    <row r="4" customFormat="false" ht="15" hidden="false" customHeight="false" outlineLevel="0" collapsed="false">
      <c r="A4" s="8" t="n">
        <v>40238</v>
      </c>
      <c r="B4" s="7" t="n">
        <v>70371</v>
      </c>
      <c r="C4" s="7" t="n">
        <f aca="false">LN(B4/B3)</f>
        <v>0.0565341870523839</v>
      </c>
      <c r="D4" s="8" t="n">
        <v>40238</v>
      </c>
      <c r="E4" s="7" t="n">
        <v>1.781</v>
      </c>
      <c r="F4" s="7" t="n">
        <f aca="false">LN(E4/E3)</f>
        <v>-0.0167041745937518</v>
      </c>
      <c r="G4" s="8" t="n">
        <v>40238</v>
      </c>
      <c r="H4" s="7" t="n">
        <v>27.544216494</v>
      </c>
      <c r="I4" s="7" t="n">
        <f aca="false">LN(H4/H3)</f>
        <v>0.0222866367075178</v>
      </c>
      <c r="J4" s="8" t="n">
        <v>40238</v>
      </c>
      <c r="K4" s="7" t="n">
        <v>38.481500138</v>
      </c>
      <c r="L4" s="7" t="n">
        <f aca="false">LN(K4/K3)</f>
        <v>0.124696643435768</v>
      </c>
    </row>
    <row r="5" customFormat="false" ht="15" hidden="false" customHeight="false" outlineLevel="0" collapsed="false">
      <c r="A5" s="8" t="n">
        <v>40269</v>
      </c>
      <c r="B5" s="7" t="n">
        <v>67529</v>
      </c>
      <c r="C5" s="7" t="n">
        <f aca="false">LN(B5/B4)</f>
        <v>-0.0412241112348666</v>
      </c>
      <c r="D5" s="8" t="n">
        <v>40269</v>
      </c>
      <c r="E5" s="7" t="n">
        <v>1.7306</v>
      </c>
      <c r="F5" s="7" t="n">
        <f aca="false">LN(E5/E4)</f>
        <v>-0.0287068351170232</v>
      </c>
      <c r="G5" s="8" t="n">
        <v>40269</v>
      </c>
      <c r="H5" s="7" t="n">
        <v>25.720818744</v>
      </c>
      <c r="I5" s="7" t="n">
        <f aca="false">LN(H5/H4)</f>
        <v>-0.0684918541053199</v>
      </c>
      <c r="J5" s="8" t="n">
        <v>40269</v>
      </c>
      <c r="K5" s="7" t="n">
        <v>36.008152516</v>
      </c>
      <c r="L5" s="7" t="n">
        <f aca="false">LN(K5/K4)</f>
        <v>-0.0664322383169058</v>
      </c>
    </row>
    <row r="6" customFormat="false" ht="15" hidden="false" customHeight="false" outlineLevel="0" collapsed="false">
      <c r="A6" s="8" t="n">
        <v>40299</v>
      </c>
      <c r="B6" s="7" t="n">
        <v>63046</v>
      </c>
      <c r="C6" s="7" t="n">
        <f aca="false">LN(B6/B5)</f>
        <v>-0.0686925165582381</v>
      </c>
      <c r="D6" s="8" t="n">
        <v>40299</v>
      </c>
      <c r="E6" s="7" t="n">
        <v>1.8167</v>
      </c>
      <c r="F6" s="7" t="n">
        <f aca="false">LN(E6/E5)</f>
        <v>0.048553499272061</v>
      </c>
      <c r="G6" s="8" t="n">
        <v>40299</v>
      </c>
      <c r="H6" s="7" t="n">
        <v>23.381021126</v>
      </c>
      <c r="I6" s="7" t="n">
        <f aca="false">LN(H6/H5)</f>
        <v>-0.0953761015505503</v>
      </c>
      <c r="J6" s="8" t="n">
        <v>40299</v>
      </c>
      <c r="K6" s="7" t="n">
        <v>33.905981653</v>
      </c>
      <c r="L6" s="7" t="n">
        <f aca="false">LN(K6/K5)</f>
        <v>-0.0601539228340218</v>
      </c>
    </row>
    <row r="7" customFormat="false" ht="15" hidden="false" customHeight="false" outlineLevel="0" collapsed="false">
      <c r="A7" s="8" t="n">
        <v>40330</v>
      </c>
      <c r="B7" s="7" t="n">
        <v>60935</v>
      </c>
      <c r="C7" s="7" t="n">
        <f aca="false">LN(B7/B6)</f>
        <v>-0.034056896410026</v>
      </c>
      <c r="D7" s="8" t="n">
        <v>40330</v>
      </c>
      <c r="E7" s="7" t="n">
        <v>1.8015</v>
      </c>
      <c r="F7" s="7" t="n">
        <f aca="false">LN(E7/E6)</f>
        <v>-0.00840201725655138</v>
      </c>
      <c r="G7" s="8" t="n">
        <v>40330</v>
      </c>
      <c r="H7" s="7" t="n">
        <v>21.216696873</v>
      </c>
      <c r="I7" s="7" t="n">
        <f aca="false">LN(H7/H6)</f>
        <v>-0.0971361702405918</v>
      </c>
      <c r="J7" s="8" t="n">
        <v>40330</v>
      </c>
      <c r="K7" s="7" t="n">
        <v>29.599921983</v>
      </c>
      <c r="L7" s="7" t="n">
        <f aca="false">LN(K7/K6)</f>
        <v>-0.135819723144866</v>
      </c>
    </row>
    <row r="8" customFormat="false" ht="15" hidden="false" customHeight="false" outlineLevel="0" collapsed="false">
      <c r="A8" s="8" t="n">
        <v>40360</v>
      </c>
      <c r="B8" s="7" t="n">
        <v>67515</v>
      </c>
      <c r="C8" s="7" t="n">
        <f aca="false">LN(B8/B7)</f>
        <v>0.10254207313754</v>
      </c>
      <c r="D8" s="8" t="n">
        <v>40360</v>
      </c>
      <c r="E8" s="7" t="n">
        <v>1.7572</v>
      </c>
      <c r="F8" s="7" t="n">
        <f aca="false">LN(E8/E7)</f>
        <v>-0.0248980180865234</v>
      </c>
      <c r="G8" s="8" t="n">
        <v>40360</v>
      </c>
      <c r="H8" s="7" t="n">
        <v>21.998697241</v>
      </c>
      <c r="I8" s="7" t="n">
        <f aca="false">LN(H8/H7)</f>
        <v>0.0361947752447094</v>
      </c>
      <c r="J8" s="8" t="n">
        <v>40360</v>
      </c>
      <c r="K8" s="7" t="n">
        <v>32.922708185</v>
      </c>
      <c r="L8" s="7" t="n">
        <f aca="false">LN(K8/K7)</f>
        <v>0.10639091245214</v>
      </c>
    </row>
    <row r="9" customFormat="false" ht="15" hidden="false" customHeight="false" outlineLevel="0" collapsed="false">
      <c r="A9" s="8" t="n">
        <v>40391</v>
      </c>
      <c r="B9" s="7" t="n">
        <v>65145</v>
      </c>
      <c r="C9" s="7" t="n">
        <f aca="false">LN(B9/B8)</f>
        <v>-0.0357342407581108</v>
      </c>
      <c r="D9" s="8" t="n">
        <v>40391</v>
      </c>
      <c r="E9" s="7" t="n">
        <v>1.756</v>
      </c>
      <c r="F9" s="7" t="n">
        <f aca="false">LN(E9/E8)</f>
        <v>-0.000683137906562562</v>
      </c>
      <c r="G9" s="8" t="n">
        <v>40391</v>
      </c>
      <c r="H9" s="7" t="n">
        <v>20.733672698</v>
      </c>
      <c r="I9" s="7" t="n">
        <f aca="false">LN(H9/H8)</f>
        <v>-0.0592241562729704</v>
      </c>
      <c r="J9" s="8" t="n">
        <v>40391</v>
      </c>
      <c r="K9" s="7" t="n">
        <v>31.790248398</v>
      </c>
      <c r="L9" s="7" t="n">
        <f aca="false">LN(K9/K8)</f>
        <v>-0.0350030494620327</v>
      </c>
    </row>
    <row r="10" customFormat="false" ht="15" hidden="false" customHeight="false" outlineLevel="0" collapsed="false">
      <c r="A10" s="8" t="n">
        <v>40422</v>
      </c>
      <c r="B10" s="7" t="n">
        <v>69429</v>
      </c>
      <c r="C10" s="7" t="n">
        <f aca="false">LN(B10/B9)</f>
        <v>0.0636890930107398</v>
      </c>
      <c r="D10" s="8" t="n">
        <v>40422</v>
      </c>
      <c r="E10" s="7" t="n">
        <v>1.6942</v>
      </c>
      <c r="F10" s="7" t="n">
        <f aca="false">LN(E10/E9)</f>
        <v>-0.0358278421976114</v>
      </c>
      <c r="G10" s="8" t="n">
        <v>40422</v>
      </c>
      <c r="H10" s="7" t="n">
        <v>21.71227659</v>
      </c>
      <c r="I10" s="7" t="n">
        <f aca="false">LN(H10/H9)</f>
        <v>0.046118763035884</v>
      </c>
      <c r="J10" s="8" t="n">
        <v>40422</v>
      </c>
      <c r="K10" s="7" t="n">
        <v>35.465656809</v>
      </c>
      <c r="L10" s="7" t="n">
        <f aca="false">LN(K10/K9)</f>
        <v>0.109405225796418</v>
      </c>
    </row>
    <row r="11" customFormat="false" ht="15" hidden="false" customHeight="false" outlineLevel="0" collapsed="false">
      <c r="A11" s="8" t="n">
        <v>40452</v>
      </c>
      <c r="B11" s="7" t="n">
        <v>70673</v>
      </c>
      <c r="C11" s="7" t="n">
        <f aca="false">LN(B11/B10)</f>
        <v>0.0177589569639084</v>
      </c>
      <c r="D11" s="8" t="n">
        <v>40452</v>
      </c>
      <c r="E11" s="7" t="n">
        <v>1.7014</v>
      </c>
      <c r="F11" s="7" t="n">
        <f aca="false">LN(E11/E10)</f>
        <v>0.00424078854433347</v>
      </c>
      <c r="G11" s="8" t="n">
        <v>40452</v>
      </c>
      <c r="H11" s="7" t="n">
        <v>20.566593985</v>
      </c>
      <c r="I11" s="7" t="n">
        <f aca="false">LN(H11/H10)</f>
        <v>-0.0542097337673233</v>
      </c>
      <c r="J11" s="8" t="n">
        <v>40452</v>
      </c>
      <c r="K11" s="7" t="n">
        <v>36.726540513</v>
      </c>
      <c r="L11" s="7" t="n">
        <f aca="false">LN(K11/K10)</f>
        <v>0.0349348540332092</v>
      </c>
    </row>
    <row r="12" customFormat="false" ht="15" hidden="false" customHeight="false" outlineLevel="0" collapsed="false">
      <c r="A12" s="8" t="n">
        <v>40483</v>
      </c>
      <c r="B12" s="7" t="n">
        <v>67705</v>
      </c>
      <c r="C12" s="7" t="n">
        <f aca="false">LN(B12/B11)</f>
        <v>-0.0429035721947558</v>
      </c>
      <c r="D12" s="8" t="n">
        <v>40483</v>
      </c>
      <c r="E12" s="7" t="n">
        <v>1.7161</v>
      </c>
      <c r="F12" s="7" t="n">
        <f aca="false">LN(E12/E11)</f>
        <v>0.00860283286647336</v>
      </c>
      <c r="G12" s="8" t="n">
        <v>40483</v>
      </c>
      <c r="H12" s="7" t="n">
        <v>19.668067704</v>
      </c>
      <c r="I12" s="7" t="n">
        <f aca="false">LN(H12/H11)</f>
        <v>-0.0446717163957089</v>
      </c>
      <c r="J12" s="8" t="n">
        <v>40483</v>
      </c>
      <c r="K12" s="7" t="n">
        <v>36.699132647</v>
      </c>
      <c r="L12" s="7" t="n">
        <f aca="false">LN(K12/K11)</f>
        <v>-0.000746547252300216</v>
      </c>
    </row>
    <row r="13" customFormat="false" ht="15" hidden="false" customHeight="false" outlineLevel="0" collapsed="false">
      <c r="A13" s="8" t="n">
        <v>40513</v>
      </c>
      <c r="B13" s="7" t="n">
        <v>69304</v>
      </c>
      <c r="C13" s="7" t="n">
        <f aca="false">LN(B13/B12)</f>
        <v>0.0233425921530518</v>
      </c>
      <c r="D13" s="8" t="n">
        <v>40513</v>
      </c>
      <c r="E13" s="7" t="n">
        <v>1.6662</v>
      </c>
      <c r="F13" s="7" t="n">
        <f aca="false">LN(E13/E12)</f>
        <v>-0.0295086898674486</v>
      </c>
      <c r="G13" s="8" t="n">
        <v>40513</v>
      </c>
      <c r="H13" s="7" t="n">
        <v>21.998364413</v>
      </c>
      <c r="I13" s="7" t="n">
        <f aca="false">LN(H13/H12)</f>
        <v>0.111971713844303</v>
      </c>
      <c r="J13" s="8" t="n">
        <v>40513</v>
      </c>
      <c r="K13" s="7" t="n">
        <v>37.91193072</v>
      </c>
      <c r="L13" s="7" t="n">
        <f aca="false">LN(K13/K12)</f>
        <v>0.0325127360893563</v>
      </c>
    </row>
    <row r="14" customFormat="false" ht="15" hidden="false" customHeight="false" outlineLevel="0" collapsed="false">
      <c r="A14" s="8" t="n">
        <v>40544</v>
      </c>
      <c r="B14" s="7" t="n">
        <v>66574</v>
      </c>
      <c r="C14" s="7" t="n">
        <f aca="false">LN(B14/B13)</f>
        <v>-0.0401885136540528</v>
      </c>
      <c r="D14" s="8" t="n">
        <v>40544</v>
      </c>
      <c r="E14" s="7" t="n">
        <v>1.6734</v>
      </c>
      <c r="F14" s="7" t="n">
        <f aca="false">LN(E14/E13)</f>
        <v>0.00431190032068937</v>
      </c>
      <c r="G14" s="8" t="n">
        <v>40544</v>
      </c>
      <c r="H14" s="7" t="n">
        <v>21.837145179</v>
      </c>
      <c r="I14" s="7" t="n">
        <f aca="false">LN(H14/H13)</f>
        <v>-0.00735567864549408</v>
      </c>
      <c r="J14" s="8" t="n">
        <v>40544</v>
      </c>
      <c r="K14" s="7" t="n">
        <v>39.320907772</v>
      </c>
      <c r="L14" s="7" t="n">
        <f aca="false">LN(K14/K13)</f>
        <v>0.0364905245137755</v>
      </c>
    </row>
    <row r="15" customFormat="false" ht="15" hidden="false" customHeight="false" outlineLevel="0" collapsed="false">
      <c r="A15" s="8" t="n">
        <v>40575</v>
      </c>
      <c r="B15" s="7" t="n">
        <v>67383</v>
      </c>
      <c r="C15" s="7" t="n">
        <f aca="false">LN(B15/B14)</f>
        <v>0.0120786496509812</v>
      </c>
      <c r="D15" s="8" t="n">
        <v>40575</v>
      </c>
      <c r="E15" s="7" t="n">
        <v>1.6612</v>
      </c>
      <c r="F15" s="7" t="n">
        <f aca="false">LN(E15/E14)</f>
        <v>-0.00731725210489981</v>
      </c>
      <c r="G15" s="8" t="n">
        <v>40575</v>
      </c>
      <c r="H15" s="7" t="n">
        <v>23.038228469</v>
      </c>
      <c r="I15" s="7" t="n">
        <f aca="false">LN(H15/H14)</f>
        <v>0.0535425164197631</v>
      </c>
      <c r="J15" s="8" t="n">
        <v>40575</v>
      </c>
      <c r="K15" s="7" t="n">
        <v>38.783586327</v>
      </c>
      <c r="L15" s="7" t="n">
        <f aca="false">LN(K15/K14)</f>
        <v>-0.0137592574713205</v>
      </c>
    </row>
    <row r="16" customFormat="false" ht="15" hidden="false" customHeight="false" outlineLevel="0" collapsed="false">
      <c r="A16" s="8" t="n">
        <v>40603</v>
      </c>
      <c r="B16" s="7" t="n">
        <v>68586</v>
      </c>
      <c r="C16" s="7" t="n">
        <f aca="false">LN(B16/B15)</f>
        <v>0.0176956716869288</v>
      </c>
      <c r="D16" s="8" t="n">
        <v>40603</v>
      </c>
      <c r="E16" s="7" t="n">
        <v>1.6287</v>
      </c>
      <c r="F16" s="7" t="n">
        <f aca="false">LN(E16/E15)</f>
        <v>-0.0197580821770834</v>
      </c>
      <c r="G16" s="8" t="n">
        <v>40603</v>
      </c>
      <c r="H16" s="7" t="n">
        <v>23.107252845</v>
      </c>
      <c r="I16" s="7" t="n">
        <f aca="false">LN(H16/H15)</f>
        <v>0.00299160071640045</v>
      </c>
      <c r="J16" s="8" t="n">
        <v>40603</v>
      </c>
      <c r="K16" s="7" t="n">
        <v>36.751409068</v>
      </c>
      <c r="L16" s="7" t="n">
        <f aca="false">LN(K16/K15)</f>
        <v>-0.0538205574061226</v>
      </c>
    </row>
    <row r="17" customFormat="false" ht="15" hidden="false" customHeight="false" outlineLevel="0" collapsed="false">
      <c r="A17" s="8" t="n">
        <v>40634</v>
      </c>
      <c r="B17" s="7" t="n">
        <v>66132</v>
      </c>
      <c r="C17" s="7" t="n">
        <f aca="false">LN(B17/B16)</f>
        <v>-0.0364356875825977</v>
      </c>
      <c r="D17" s="8" t="n">
        <v>40634</v>
      </c>
      <c r="E17" s="7" t="n">
        <v>1.5733</v>
      </c>
      <c r="F17" s="7" t="n">
        <f aca="false">LN(E17/E16)</f>
        <v>-0.0346068263331376</v>
      </c>
      <c r="G17" s="8" t="n">
        <v>40634</v>
      </c>
      <c r="H17" s="7" t="n">
        <v>20.850461802</v>
      </c>
      <c r="I17" s="7" t="n">
        <f aca="false">LN(H17/H16)</f>
        <v>-0.102770447445124</v>
      </c>
      <c r="J17" s="8" t="n">
        <v>40634</v>
      </c>
      <c r="K17" s="7" t="n">
        <v>36.105271641</v>
      </c>
      <c r="L17" s="7" t="n">
        <f aca="false">LN(K17/K16)</f>
        <v>-0.0177376833959774</v>
      </c>
    </row>
    <row r="18" customFormat="false" ht="15" hidden="false" customHeight="false" outlineLevel="0" collapsed="false">
      <c r="A18" s="8" t="n">
        <v>40664</v>
      </c>
      <c r="B18" s="7" t="n">
        <v>64620</v>
      </c>
      <c r="C18" s="7" t="n">
        <f aca="false">LN(B18/B17)</f>
        <v>-0.0231287842927464</v>
      </c>
      <c r="D18" s="8" t="n">
        <v>40664</v>
      </c>
      <c r="E18" s="7" t="n">
        <v>1.5799</v>
      </c>
      <c r="F18" s="7" t="n">
        <f aca="false">LN(E18/E17)</f>
        <v>0.00418622963242583</v>
      </c>
      <c r="G18" s="8" t="n">
        <v>40664</v>
      </c>
      <c r="H18" s="7" t="n">
        <v>19.785420175</v>
      </c>
      <c r="I18" s="7" t="n">
        <f aca="false">LN(H18/H17)</f>
        <v>-0.0524307851163549</v>
      </c>
      <c r="J18" s="8" t="n">
        <v>40664</v>
      </c>
      <c r="K18" s="7" t="n">
        <v>35.031664413</v>
      </c>
      <c r="L18" s="7" t="n">
        <f aca="false">LN(K18/K17)</f>
        <v>-0.030186533502667</v>
      </c>
    </row>
    <row r="19" customFormat="false" ht="15" hidden="false" customHeight="false" outlineLevel="0" collapsed="false">
      <c r="A19" s="8" t="n">
        <v>40695</v>
      </c>
      <c r="B19" s="7" t="n">
        <v>62403</v>
      </c>
      <c r="C19" s="7" t="n">
        <f aca="false">LN(B19/B18)</f>
        <v>-0.0349106092535516</v>
      </c>
      <c r="D19" s="8" t="n">
        <v>40695</v>
      </c>
      <c r="E19" s="7" t="n">
        <v>1.5611</v>
      </c>
      <c r="F19" s="7" t="n">
        <f aca="false">LN(E19/E18)</f>
        <v>-0.0119708529161824</v>
      </c>
      <c r="G19" s="8" t="n">
        <v>40695</v>
      </c>
      <c r="H19" s="7" t="n">
        <v>19.481534519</v>
      </c>
      <c r="I19" s="7" t="n">
        <f aca="false">LN(H19/H18)</f>
        <v>-0.0154782424723037</v>
      </c>
      <c r="J19" s="8" t="n">
        <v>40695</v>
      </c>
      <c r="K19" s="7" t="n">
        <v>34.501832275</v>
      </c>
      <c r="L19" s="7" t="n">
        <f aca="false">LN(K19/K18)</f>
        <v>-0.0152399179642122</v>
      </c>
    </row>
    <row r="20" customFormat="false" ht="15" hidden="false" customHeight="false" outlineLevel="0" collapsed="false">
      <c r="A20" s="8" t="n">
        <v>40725</v>
      </c>
      <c r="B20" s="7" t="n">
        <v>58823</v>
      </c>
      <c r="C20" s="7" t="n">
        <f aca="false">LN(B20/B19)</f>
        <v>-0.0590804162573799</v>
      </c>
      <c r="D20" s="8" t="n">
        <v>40725</v>
      </c>
      <c r="E20" s="7" t="n">
        <v>1.5563</v>
      </c>
      <c r="F20" s="7" t="n">
        <f aca="false">LN(E20/E19)</f>
        <v>-0.00307949175165652</v>
      </c>
      <c r="G20" s="8" t="n">
        <v>40725</v>
      </c>
      <c r="H20" s="7" t="n">
        <v>19.30084575</v>
      </c>
      <c r="I20" s="7" t="n">
        <f aca="false">LN(H20/H19)</f>
        <v>-0.00931815299360925</v>
      </c>
      <c r="J20" s="8" t="n">
        <v>40725</v>
      </c>
      <c r="K20" s="7" t="n">
        <v>34.982864085</v>
      </c>
      <c r="L20" s="7" t="n">
        <f aca="false">LN(K20/K19)</f>
        <v>0.0138459119786116</v>
      </c>
    </row>
    <row r="21" customFormat="false" ht="15" hidden="false" customHeight="false" outlineLevel="0" collapsed="false">
      <c r="A21" s="8" t="n">
        <v>40756</v>
      </c>
      <c r="B21" s="7" t="n">
        <v>56495</v>
      </c>
      <c r="C21" s="7" t="n">
        <f aca="false">LN(B21/B20)</f>
        <v>-0.0403807962242111</v>
      </c>
      <c r="D21" s="8" t="n">
        <v>40756</v>
      </c>
      <c r="E21" s="7" t="n">
        <v>1.5872</v>
      </c>
      <c r="F21" s="7" t="n">
        <f aca="false">LN(E21/E20)</f>
        <v>0.019660248319644</v>
      </c>
      <c r="G21" s="8" t="n">
        <v>40756</v>
      </c>
      <c r="H21" s="7" t="n">
        <v>17.232046235</v>
      </c>
      <c r="I21" s="7" t="n">
        <f aca="false">LN(H21/H20)</f>
        <v>-0.113378112694207</v>
      </c>
      <c r="J21" s="8" t="n">
        <v>40756</v>
      </c>
      <c r="K21" s="7" t="n">
        <v>31.913869465</v>
      </c>
      <c r="L21" s="7" t="n">
        <f aca="false">LN(K21/K20)</f>
        <v>-0.0918176492572821</v>
      </c>
    </row>
    <row r="22" customFormat="false" ht="15" hidden="false" customHeight="false" outlineLevel="0" collapsed="false">
      <c r="A22" s="8" t="n">
        <v>40787</v>
      </c>
      <c r="B22" s="7" t="n">
        <v>52324</v>
      </c>
      <c r="C22" s="7" t="n">
        <f aca="false">LN(B22/B21)</f>
        <v>-0.0766969818352289</v>
      </c>
      <c r="D22" s="8" t="n">
        <v>40787</v>
      </c>
      <c r="E22" s="7" t="n">
        <v>1.8544</v>
      </c>
      <c r="F22" s="7" t="n">
        <f aca="false">LN(E22/E21)</f>
        <v>0.155589736054879</v>
      </c>
      <c r="G22" s="8" t="n">
        <v>40787</v>
      </c>
      <c r="H22" s="7" t="n">
        <v>15.82365784</v>
      </c>
      <c r="I22" s="7" t="n">
        <f aca="false">LN(H22/H21)</f>
        <v>-0.08526465170482</v>
      </c>
      <c r="J22" s="8" t="n">
        <v>40787</v>
      </c>
      <c r="K22" s="7" t="n">
        <v>30.382288676</v>
      </c>
      <c r="L22" s="7" t="n">
        <f aca="false">LN(K22/K21)</f>
        <v>-0.0491808654813778</v>
      </c>
    </row>
    <row r="23" customFormat="false" ht="15" hidden="false" customHeight="false" outlineLevel="0" collapsed="false">
      <c r="A23" s="8" t="n">
        <v>40817</v>
      </c>
      <c r="B23" s="7" t="n">
        <v>58338</v>
      </c>
      <c r="C23" s="7" t="n">
        <f aca="false">LN(B23/B22)</f>
        <v>0.108798525229594</v>
      </c>
      <c r="D23" s="8" t="n">
        <v>40817</v>
      </c>
      <c r="E23" s="7" t="n">
        <v>1.6885</v>
      </c>
      <c r="F23" s="7" t="n">
        <f aca="false">LN(E23/E22)</f>
        <v>-0.0937206327598649</v>
      </c>
      <c r="G23" s="8" t="n">
        <v>40817</v>
      </c>
      <c r="H23" s="7" t="n">
        <v>17.662847391</v>
      </c>
      <c r="I23" s="7" t="n">
        <f aca="false">LN(H23/H22)</f>
        <v>0.109957264302269</v>
      </c>
      <c r="J23" s="8" t="n">
        <v>40817</v>
      </c>
      <c r="K23" s="7" t="n">
        <v>31.87871793</v>
      </c>
      <c r="L23" s="7" t="n">
        <f aca="false">LN(K23/K22)</f>
        <v>0.0480788083304408</v>
      </c>
    </row>
    <row r="24" customFormat="false" ht="15" hidden="false" customHeight="false" outlineLevel="0" collapsed="false">
      <c r="A24" s="8" t="n">
        <v>40848</v>
      </c>
      <c r="B24" s="7" t="n">
        <v>56874</v>
      </c>
      <c r="C24" s="7" t="n">
        <f aca="false">LN(B24/B23)</f>
        <v>-0.0254153873566154</v>
      </c>
      <c r="D24" s="8" t="n">
        <v>40848</v>
      </c>
      <c r="E24" s="7" t="n">
        <v>1.8109</v>
      </c>
      <c r="F24" s="7" t="n">
        <f aca="false">LN(E24/E23)</f>
        <v>0.0699833984216745</v>
      </c>
      <c r="G24" s="8" t="n">
        <v>40848</v>
      </c>
      <c r="H24" s="7" t="n">
        <v>18.43552691</v>
      </c>
      <c r="I24" s="7" t="n">
        <f aca="false">LN(H24/H23)</f>
        <v>0.0428161972251895</v>
      </c>
      <c r="J24" s="8" t="n">
        <v>40848</v>
      </c>
      <c r="K24" s="7" t="n">
        <v>30.376312098</v>
      </c>
      <c r="L24" s="7" t="n">
        <f aca="false">LN(K24/K23)</f>
        <v>-0.0482755402480013</v>
      </c>
    </row>
    <row r="25" customFormat="false" ht="15" hidden="false" customHeight="false" outlineLevel="0" collapsed="false">
      <c r="A25" s="8" t="n">
        <v>40878</v>
      </c>
      <c r="B25" s="7" t="n">
        <v>56754</v>
      </c>
      <c r="C25" s="7" t="n">
        <f aca="false">LN(B25/B24)</f>
        <v>-0.00211215623987111</v>
      </c>
      <c r="D25" s="8" t="n">
        <v>40878</v>
      </c>
      <c r="E25" s="7" t="n">
        <v>1.8758</v>
      </c>
      <c r="F25" s="7" t="n">
        <f aca="false">LN(E25/E24)</f>
        <v>0.0352112758275414</v>
      </c>
      <c r="G25" s="8" t="n">
        <v>40878</v>
      </c>
      <c r="H25" s="7" t="n">
        <v>17.967323052</v>
      </c>
      <c r="I25" s="7" t="n">
        <f aca="false">LN(H25/H24)</f>
        <v>-0.025724891236669</v>
      </c>
      <c r="J25" s="8" t="n">
        <v>40878</v>
      </c>
      <c r="K25" s="7" t="n">
        <v>28.771801014</v>
      </c>
      <c r="L25" s="7" t="n">
        <f aca="false">LN(K25/K24)</f>
        <v>-0.0542673213485064</v>
      </c>
    </row>
    <row r="26" customFormat="false" ht="15" hidden="false" customHeight="false" outlineLevel="0" collapsed="false">
      <c r="A26" s="8" t="n">
        <v>40909</v>
      </c>
      <c r="B26" s="7" t="n">
        <v>63072</v>
      </c>
      <c r="C26" s="7" t="n">
        <f aca="false">LN(B26/B25)</f>
        <v>0.105550792511221</v>
      </c>
      <c r="D26" s="8" t="n">
        <v>40909</v>
      </c>
      <c r="E26" s="7" t="n">
        <v>1.7391</v>
      </c>
      <c r="F26" s="7" t="n">
        <f aca="false">LN(E26/E25)</f>
        <v>-0.0756674970610411</v>
      </c>
      <c r="G26" s="8" t="n">
        <v>40909</v>
      </c>
      <c r="H26" s="7" t="n">
        <v>20.733270507</v>
      </c>
      <c r="I26" s="7" t="n">
        <f aca="false">LN(H26/H25)</f>
        <v>0.143184958777427</v>
      </c>
      <c r="J26" s="8" t="n">
        <v>40909</v>
      </c>
      <c r="K26" s="7" t="n">
        <v>32.600747917</v>
      </c>
      <c r="L26" s="7" t="n">
        <f aca="false">LN(K26/K25)</f>
        <v>0.124939454327523</v>
      </c>
    </row>
    <row r="27" customFormat="false" ht="15" hidden="false" customHeight="false" outlineLevel="0" collapsed="false">
      <c r="A27" s="8" t="n">
        <v>40940</v>
      </c>
      <c r="B27" s="7" t="n">
        <v>65811</v>
      </c>
      <c r="C27" s="7" t="n">
        <f aca="false">LN(B27/B26)</f>
        <v>0.0425100666413504</v>
      </c>
      <c r="D27" s="8" t="n">
        <v>40940</v>
      </c>
      <c r="E27" s="7" t="n">
        <v>1.7092</v>
      </c>
      <c r="F27" s="7" t="n">
        <f aca="false">LN(E27/E26)</f>
        <v>-0.017342313243927</v>
      </c>
      <c r="G27" s="8" t="n">
        <v>40940</v>
      </c>
      <c r="H27" s="7" t="n">
        <v>20.513870819</v>
      </c>
      <c r="I27" s="7" t="n">
        <f aca="false">LN(H27/H26)</f>
        <v>-0.0106383982096983</v>
      </c>
      <c r="J27" s="8" t="n">
        <v>40940</v>
      </c>
      <c r="K27" s="7" t="n">
        <v>31.762026215</v>
      </c>
      <c r="L27" s="7" t="n">
        <f aca="false">LN(K27/K26)</f>
        <v>-0.0260637983032971</v>
      </c>
    </row>
    <row r="28" customFormat="false" ht="15" hidden="false" customHeight="false" outlineLevel="0" collapsed="false">
      <c r="A28" s="8" t="n">
        <v>40969</v>
      </c>
      <c r="B28" s="7" t="n">
        <v>64510</v>
      </c>
      <c r="C28" s="7" t="n">
        <f aca="false">LN(B28/B27)</f>
        <v>-0.0199667470675098</v>
      </c>
      <c r="D28" s="8" t="n">
        <v>40969</v>
      </c>
      <c r="E28" s="7" t="n">
        <v>1.8221</v>
      </c>
      <c r="F28" s="7" t="n">
        <f aca="false">LN(E28/E27)</f>
        <v>0.0639642572859631</v>
      </c>
      <c r="G28" s="8" t="n">
        <v>40969</v>
      </c>
      <c r="H28" s="7" t="n">
        <v>19.802891073</v>
      </c>
      <c r="I28" s="7" t="n">
        <f aca="false">LN(H28/H27)</f>
        <v>-0.0352733418243385</v>
      </c>
      <c r="J28" s="8" t="n">
        <v>40969</v>
      </c>
      <c r="K28" s="7" t="n">
        <v>31.287966122</v>
      </c>
      <c r="L28" s="7" t="n">
        <f aca="false">LN(K28/K27)</f>
        <v>-0.015037877372173</v>
      </c>
    </row>
    <row r="29" customFormat="false" ht="15" hidden="false" customHeight="false" outlineLevel="0" collapsed="false">
      <c r="A29" s="8" t="n">
        <v>41000</v>
      </c>
      <c r="B29" s="7" t="n">
        <v>61820</v>
      </c>
      <c r="C29" s="7" t="n">
        <f aca="false">LN(B29/B28)</f>
        <v>-0.04259331384018</v>
      </c>
      <c r="D29" s="8" t="n">
        <v>41000</v>
      </c>
      <c r="E29" s="7" t="n">
        <v>1.8918</v>
      </c>
      <c r="F29" s="7" t="n">
        <f aca="false">LN(E29/E28)</f>
        <v>0.0375390747232371</v>
      </c>
      <c r="G29" s="8" t="n">
        <v>41000</v>
      </c>
      <c r="H29" s="7" t="n">
        <v>18.055826593</v>
      </c>
      <c r="I29" s="7" t="n">
        <f aca="false">LN(H29/H28)</f>
        <v>-0.0923595052038732</v>
      </c>
      <c r="J29" s="8" t="n">
        <v>41000</v>
      </c>
      <c r="K29" s="7" t="n">
        <v>31.851103968</v>
      </c>
      <c r="L29" s="7" t="n">
        <f aca="false">LN(K29/K28)</f>
        <v>0.017838488219858</v>
      </c>
    </row>
    <row r="30" customFormat="false" ht="15" hidden="false" customHeight="false" outlineLevel="0" collapsed="false">
      <c r="A30" s="8" t="n">
        <v>41030</v>
      </c>
      <c r="B30" s="7" t="n">
        <v>54490</v>
      </c>
      <c r="C30" s="7" t="n">
        <f aca="false">LN(B30/B29)</f>
        <v>-0.126209738108963</v>
      </c>
      <c r="D30" s="8" t="n">
        <v>41030</v>
      </c>
      <c r="E30" s="7" t="n">
        <v>2.0223</v>
      </c>
      <c r="F30" s="7" t="n">
        <f aca="false">LN(E30/E29)</f>
        <v>0.0667067207484327</v>
      </c>
      <c r="G30" s="8" t="n">
        <v>41030</v>
      </c>
      <c r="H30" s="7" t="n">
        <v>16.391816098</v>
      </c>
      <c r="I30" s="7" t="n">
        <f aca="false">LN(H30/H29)</f>
        <v>-0.0966862437611274</v>
      </c>
      <c r="J30" s="8" t="n">
        <v>41030</v>
      </c>
      <c r="K30" s="7" t="n">
        <v>28.105234699</v>
      </c>
      <c r="L30" s="7" t="n">
        <f aca="false">LN(K30/K29)</f>
        <v>-0.1251161956823</v>
      </c>
    </row>
    <row r="31" customFormat="false" ht="15" hidden="false" customHeight="false" outlineLevel="0" collapsed="false">
      <c r="A31" s="8" t="n">
        <v>41061</v>
      </c>
      <c r="B31" s="7" t="n">
        <v>54354</v>
      </c>
      <c r="C31" s="7" t="n">
        <f aca="false">LN(B31/B30)</f>
        <v>-0.00249899067980121</v>
      </c>
      <c r="D31" s="8" t="n">
        <v>41061</v>
      </c>
      <c r="E31" s="7" t="n">
        <v>2.0213</v>
      </c>
      <c r="F31" s="7" t="n">
        <f aca="false">LN(E31/E30)</f>
        <v>-0.000494608774550618</v>
      </c>
      <c r="G31" s="8" t="n">
        <v>41061</v>
      </c>
      <c r="H31" s="7" t="n">
        <v>15.637775419</v>
      </c>
      <c r="I31" s="7" t="n">
        <f aca="false">LN(H31/H30)</f>
        <v>-0.0470927035006456</v>
      </c>
      <c r="J31" s="8" t="n">
        <v>41061</v>
      </c>
      <c r="K31" s="7" t="n">
        <v>30.004338081</v>
      </c>
      <c r="L31" s="7" t="n">
        <f aca="false">LN(K31/K30)</f>
        <v>0.065386126697348</v>
      </c>
    </row>
    <row r="32" customFormat="false" ht="15" hidden="false" customHeight="false" outlineLevel="0" collapsed="false">
      <c r="A32" s="8" t="n">
        <v>41091</v>
      </c>
      <c r="B32" s="7" t="n">
        <v>56097</v>
      </c>
      <c r="C32" s="7" t="n">
        <f aca="false">LN(B32/B31)</f>
        <v>0.0315641272477271</v>
      </c>
      <c r="D32" s="8" t="n">
        <v>41091</v>
      </c>
      <c r="E32" s="7" t="n">
        <v>2.0499</v>
      </c>
      <c r="F32" s="7" t="n">
        <f aca="false">LN(E32/E31)</f>
        <v>0.01405014270189</v>
      </c>
      <c r="G32" s="8" t="n">
        <v>41091</v>
      </c>
      <c r="H32" s="7" t="n">
        <v>16.708855928</v>
      </c>
      <c r="I32" s="7" t="n">
        <f aca="false">LN(H32/H31)</f>
        <v>0.0662493855920308</v>
      </c>
      <c r="J32" s="8" t="n">
        <v>41091</v>
      </c>
      <c r="K32" s="7" t="n">
        <v>27.77625616</v>
      </c>
      <c r="L32" s="7" t="n">
        <f aca="false">LN(K32/K31)</f>
        <v>-0.0771604131225483</v>
      </c>
    </row>
    <row r="33" customFormat="false" ht="15" hidden="false" customHeight="false" outlineLevel="0" collapsed="false">
      <c r="A33" s="8" t="n">
        <v>41122</v>
      </c>
      <c r="B33" s="7" t="n">
        <v>57061</v>
      </c>
      <c r="C33" s="7" t="n">
        <f aca="false">LN(B33/B32)</f>
        <v>0.0170385358806999</v>
      </c>
      <c r="D33" s="8" t="n">
        <v>41122</v>
      </c>
      <c r="E33" s="7" t="n">
        <v>2.0372</v>
      </c>
      <c r="F33" s="7" t="n">
        <f aca="false">LN(E33/E32)</f>
        <v>-0.00621469544439277</v>
      </c>
      <c r="G33" s="8" t="n">
        <v>41122</v>
      </c>
      <c r="H33" s="7" t="n">
        <v>17.779936436</v>
      </c>
      <c r="I33" s="7" t="n">
        <f aca="false">LN(H33/H32)</f>
        <v>0.0621317810954691</v>
      </c>
      <c r="J33" s="8" t="n">
        <v>41122</v>
      </c>
      <c r="K33" s="7" t="n">
        <v>25.256579626</v>
      </c>
      <c r="L33" s="7" t="n">
        <f aca="false">LN(K33/K32)</f>
        <v>-0.0950948597616261</v>
      </c>
    </row>
    <row r="34" customFormat="false" ht="15" hidden="false" customHeight="false" outlineLevel="0" collapsed="false">
      <c r="A34" s="8" t="n">
        <v>41153</v>
      </c>
      <c r="B34" s="7" t="n">
        <v>59175</v>
      </c>
      <c r="C34" s="7" t="n">
        <f aca="false">LN(B34/B33)</f>
        <v>0.0363782843564147</v>
      </c>
      <c r="D34" s="8" t="n">
        <v>41153</v>
      </c>
      <c r="E34" s="7" t="n">
        <v>2.0306</v>
      </c>
      <c r="F34" s="7" t="n">
        <f aca="false">LN(E34/E33)</f>
        <v>-0.00324500014332708</v>
      </c>
      <c r="G34" s="8" t="n">
        <v>41153</v>
      </c>
      <c r="H34" s="7" t="n">
        <v>19.168056775</v>
      </c>
      <c r="I34" s="7" t="n">
        <f aca="false">LN(H34/H33)</f>
        <v>0.0751745288452688</v>
      </c>
      <c r="J34" s="8" t="n">
        <v>41153</v>
      </c>
      <c r="K34" s="7" t="n">
        <v>27.282788352</v>
      </c>
      <c r="L34" s="7" t="n">
        <f aca="false">LN(K34/K33)</f>
        <v>0.0771693390446357</v>
      </c>
    </row>
    <row r="35" customFormat="false" ht="15" hidden="false" customHeight="false" outlineLevel="0" collapsed="false">
      <c r="A35" s="8" t="n">
        <v>41183</v>
      </c>
      <c r="B35" s="7" t="n">
        <v>57068</v>
      </c>
      <c r="C35" s="7" t="n">
        <f aca="false">LN(B35/B34)</f>
        <v>-0.0362556161474796</v>
      </c>
      <c r="D35" s="8" t="n">
        <v>41183</v>
      </c>
      <c r="E35" s="7" t="n">
        <v>2.0313</v>
      </c>
      <c r="F35" s="7" t="n">
        <f aca="false">LN(E35/E34)</f>
        <v>0.000344666292586992</v>
      </c>
      <c r="G35" s="8" t="n">
        <v>41183</v>
      </c>
      <c r="H35" s="7" t="n">
        <v>17.822779657</v>
      </c>
      <c r="I35" s="7" t="n">
        <f aca="false">LN(H35/H34)</f>
        <v>-0.0727677887769828</v>
      </c>
      <c r="J35" s="8" t="n">
        <v>41183</v>
      </c>
      <c r="K35" s="7" t="n">
        <v>28.90034821</v>
      </c>
      <c r="L35" s="7" t="n">
        <f aca="false">LN(K35/K34)</f>
        <v>0.0575976037660738</v>
      </c>
    </row>
    <row r="36" customFormat="false" ht="15" hidden="false" customHeight="false" outlineLevel="0" collapsed="false">
      <c r="A36" s="8" t="n">
        <v>41214</v>
      </c>
      <c r="B36" s="7" t="n">
        <v>57474</v>
      </c>
      <c r="C36" s="7" t="n">
        <f aca="false">LN(B36/B35)</f>
        <v>0.00708913237624163</v>
      </c>
      <c r="D36" s="8" t="n">
        <v>41214</v>
      </c>
      <c r="E36" s="7" t="n">
        <v>2.1074</v>
      </c>
      <c r="F36" s="7" t="n">
        <f aca="false">LN(E36/E35)</f>
        <v>0.036778978005718</v>
      </c>
      <c r="G36" s="8" t="n">
        <v>41214</v>
      </c>
      <c r="H36" s="7" t="n">
        <v>15.989089826</v>
      </c>
      <c r="I36" s="7" t="n">
        <f aca="false">LN(H36/H35)</f>
        <v>-0.108570791344664</v>
      </c>
      <c r="J36" s="8" t="n">
        <v>41214</v>
      </c>
      <c r="K36" s="7" t="n">
        <v>29.016103944</v>
      </c>
      <c r="L36" s="7" t="n">
        <f aca="false">LN(K36/K35)</f>
        <v>0.00399734043887808</v>
      </c>
    </row>
    <row r="37" customFormat="false" ht="15" hidden="false" customHeight="false" outlineLevel="0" collapsed="false">
      <c r="A37" s="8" t="n">
        <v>41244</v>
      </c>
      <c r="B37" s="7" t="n">
        <v>60952</v>
      </c>
      <c r="C37" s="7" t="n">
        <f aca="false">LN(B37/B36)</f>
        <v>0.058753997541899</v>
      </c>
      <c r="D37" s="8" t="n">
        <v>41244</v>
      </c>
      <c r="E37" s="7" t="n">
        <v>2.0435</v>
      </c>
      <c r="F37" s="7" t="n">
        <f aca="false">LN(E37/E36)</f>
        <v>-0.0307909361610954</v>
      </c>
      <c r="G37" s="8" t="n">
        <v>41244</v>
      </c>
      <c r="H37" s="7" t="n">
        <v>16.725993216</v>
      </c>
      <c r="I37" s="7" t="n">
        <f aca="false">LN(H37/H36)</f>
        <v>0.0450573855883049</v>
      </c>
      <c r="J37" s="8" t="n">
        <v>41244</v>
      </c>
      <c r="K37" s="7" t="n">
        <v>32.627682839</v>
      </c>
      <c r="L37" s="7" t="n">
        <f aca="false">LN(K37/K36)</f>
        <v>0.117310110601362</v>
      </c>
    </row>
    <row r="38" customFormat="false" ht="15" hidden="false" customHeight="false" outlineLevel="0" collapsed="false">
      <c r="A38" s="8" t="n">
        <v>41275</v>
      </c>
      <c r="B38" s="7" t="n">
        <v>59761</v>
      </c>
      <c r="C38" s="7" t="n">
        <f aca="false">LN(B38/B37)</f>
        <v>-0.0197333948850808</v>
      </c>
      <c r="D38" s="8" t="n">
        <v>41275</v>
      </c>
      <c r="E38" s="7" t="n">
        <v>1.9883</v>
      </c>
      <c r="F38" s="7" t="n">
        <f aca="false">LN(E38/E37)</f>
        <v>-0.0273840217402965</v>
      </c>
      <c r="G38" s="8" t="n">
        <v>41275</v>
      </c>
      <c r="H38" s="7" t="n">
        <v>15.49210847</v>
      </c>
      <c r="I38" s="7" t="n">
        <f aca="false">LN(H38/H37)</f>
        <v>-0.0766332260568941</v>
      </c>
      <c r="J38" s="8" t="n">
        <v>41275</v>
      </c>
      <c r="K38" s="7" t="n">
        <v>31.068838957</v>
      </c>
      <c r="L38" s="7" t="n">
        <f aca="false">LN(K38/K37)</f>
        <v>-0.0489557407874835</v>
      </c>
    </row>
    <row r="39" customFormat="false" ht="15" hidden="false" customHeight="false" outlineLevel="0" collapsed="false">
      <c r="A39" s="8" t="n">
        <v>41306</v>
      </c>
      <c r="B39" s="7" t="n">
        <v>57424</v>
      </c>
      <c r="C39" s="7" t="n">
        <f aca="false">LN(B39/B38)</f>
        <v>-0.0398909398803762</v>
      </c>
      <c r="D39" s="8" t="n">
        <v>41306</v>
      </c>
      <c r="E39" s="7" t="n">
        <v>1.9754</v>
      </c>
      <c r="F39" s="7" t="n">
        <f aca="false">LN(E39/E38)</f>
        <v>-0.00650909279000847</v>
      </c>
      <c r="G39" s="8" t="n">
        <v>41306</v>
      </c>
      <c r="H39" s="7" t="n">
        <v>14.232517793</v>
      </c>
      <c r="I39" s="7" t="n">
        <f aca="false">LN(H39/H38)</f>
        <v>-0.0848014312970896</v>
      </c>
      <c r="J39" s="8" t="n">
        <v>41306</v>
      </c>
      <c r="K39" s="7" t="n">
        <v>29.170444922</v>
      </c>
      <c r="L39" s="7" t="n">
        <f aca="false">LN(K39/K38)</f>
        <v>-0.0630493175987737</v>
      </c>
    </row>
    <row r="40" customFormat="false" ht="15" hidden="false" customHeight="false" outlineLevel="0" collapsed="false">
      <c r="A40" s="8" t="n">
        <v>41334</v>
      </c>
      <c r="B40" s="7" t="n">
        <v>56352</v>
      </c>
      <c r="C40" s="7" t="n">
        <f aca="false">LN(B40/B39)</f>
        <v>-0.0188446020914558</v>
      </c>
      <c r="D40" s="8" t="n">
        <v>41334</v>
      </c>
      <c r="E40" s="7" t="n">
        <v>2.0138</v>
      </c>
      <c r="F40" s="7" t="n">
        <f aca="false">LN(E40/E39)</f>
        <v>0.0192525750074874</v>
      </c>
      <c r="G40" s="8" t="n">
        <v>41334</v>
      </c>
      <c r="H40" s="7" t="n">
        <v>15.72346186</v>
      </c>
      <c r="I40" s="7" t="n">
        <f aca="false">LN(H40/H39)</f>
        <v>0.0996246508487645</v>
      </c>
      <c r="J40" s="8" t="n">
        <v>41334</v>
      </c>
      <c r="K40" s="7" t="n">
        <v>26.932500735</v>
      </c>
      <c r="L40" s="7" t="n">
        <f aca="false">LN(K40/K39)</f>
        <v>-0.0798222734120527</v>
      </c>
    </row>
    <row r="41" customFormat="false" ht="15" hidden="false" customHeight="false" outlineLevel="0" collapsed="false">
      <c r="A41" s="8" t="n">
        <v>41365</v>
      </c>
      <c r="B41" s="7" t="n">
        <v>55910</v>
      </c>
      <c r="C41" s="7" t="n">
        <f aca="false">LN(B41/B40)</f>
        <v>-0.00787447727524174</v>
      </c>
      <c r="D41" s="8" t="n">
        <v>41365</v>
      </c>
      <c r="E41" s="7" t="n">
        <v>2.0017</v>
      </c>
      <c r="F41" s="7" t="n">
        <f aca="false">LN(E41/E40)</f>
        <v>-0.00602666498485411</v>
      </c>
      <c r="G41" s="8" t="n">
        <v>41365</v>
      </c>
      <c r="H41" s="7" t="n">
        <v>17.897848693</v>
      </c>
      <c r="I41" s="7" t="n">
        <f aca="false">LN(H41/H40)</f>
        <v>0.129526538017386</v>
      </c>
      <c r="J41" s="8" t="n">
        <v>41365</v>
      </c>
      <c r="K41" s="7" t="n">
        <v>27.137149474</v>
      </c>
      <c r="L41" s="7" t="n">
        <f aca="false">LN(K41/K40)</f>
        <v>0.00756985537919965</v>
      </c>
    </row>
    <row r="42" customFormat="false" ht="15" hidden="false" customHeight="false" outlineLevel="0" collapsed="false">
      <c r="A42" s="8" t="n">
        <v>41395</v>
      </c>
      <c r="B42" s="7" t="n">
        <v>53506</v>
      </c>
      <c r="C42" s="7" t="n">
        <f aca="false">LN(B42/B41)</f>
        <v>-0.0439494578921715</v>
      </c>
      <c r="D42" s="8" t="n">
        <v>41395</v>
      </c>
      <c r="E42" s="7" t="n">
        <v>2.1319</v>
      </c>
      <c r="F42" s="7" t="n">
        <f aca="false">LN(E42/E41)</f>
        <v>0.063016781373836</v>
      </c>
      <c r="G42" s="8" t="n">
        <v>41395</v>
      </c>
      <c r="H42" s="7" t="n">
        <v>17.862213354</v>
      </c>
      <c r="I42" s="7" t="n">
        <f aca="false">LN(H42/H41)</f>
        <v>-0.00199302510990625</v>
      </c>
      <c r="J42" s="8" t="n">
        <v>41395</v>
      </c>
      <c r="K42" s="7" t="n">
        <v>24.126312452</v>
      </c>
      <c r="L42" s="7" t="n">
        <f aca="false">LN(K42/K41)</f>
        <v>-0.117600570555112</v>
      </c>
    </row>
    <row r="43" customFormat="false" ht="15" hidden="false" customHeight="false" outlineLevel="0" collapsed="false">
      <c r="A43" s="8" t="n">
        <v>41426</v>
      </c>
      <c r="B43" s="7" t="n">
        <v>47457</v>
      </c>
      <c r="C43" s="7" t="n">
        <f aca="false">LN(B43/B42)</f>
        <v>-0.11996975926183</v>
      </c>
      <c r="D43" s="8" t="n">
        <v>41426</v>
      </c>
      <c r="E43" s="7" t="n">
        <v>2.2156</v>
      </c>
      <c r="F43" s="7" t="n">
        <f aca="false">LN(E43/E42)</f>
        <v>0.0385096462884525</v>
      </c>
      <c r="G43" s="8" t="n">
        <v>41426</v>
      </c>
      <c r="H43" s="7" t="n">
        <v>14.414494367</v>
      </c>
      <c r="I43" s="7" t="n">
        <f aca="false">LN(H43/H42)</f>
        <v>-0.214453242154654</v>
      </c>
      <c r="J43" s="8" t="n">
        <v>41426</v>
      </c>
      <c r="K43" s="7" t="n">
        <v>23.056672984</v>
      </c>
      <c r="L43" s="7" t="n">
        <f aca="false">LN(K43/K42)</f>
        <v>-0.0453478199647855</v>
      </c>
    </row>
    <row r="44" customFormat="false" ht="15" hidden="false" customHeight="false" outlineLevel="0" collapsed="false">
      <c r="A44" s="8" t="n">
        <v>41456</v>
      </c>
      <c r="B44" s="7" t="n">
        <v>48234</v>
      </c>
      <c r="C44" s="7" t="n">
        <f aca="false">LN(B44/B43)</f>
        <v>0.0162401286893268</v>
      </c>
      <c r="D44" s="8" t="n">
        <v>41456</v>
      </c>
      <c r="E44" s="7" t="n">
        <v>2.2903</v>
      </c>
      <c r="F44" s="7" t="n">
        <f aca="false">LN(E44/E43)</f>
        <v>0.033159566175826</v>
      </c>
      <c r="G44" s="8" t="n">
        <v>41456</v>
      </c>
      <c r="H44" s="7" t="n">
        <v>14.512491548</v>
      </c>
      <c r="I44" s="7" t="n">
        <f aca="false">LN(H44/H43)</f>
        <v>0.0067755110185722</v>
      </c>
      <c r="J44" s="8" t="n">
        <v>41456</v>
      </c>
      <c r="K44" s="7" t="n">
        <v>24.577938006</v>
      </c>
      <c r="L44" s="7" t="n">
        <f aca="false">LN(K44/K43)</f>
        <v>0.063893983586214</v>
      </c>
    </row>
    <row r="45" customFormat="false" ht="15" hidden="false" customHeight="false" outlineLevel="0" collapsed="false">
      <c r="A45" s="8" t="n">
        <v>41487</v>
      </c>
      <c r="B45" s="7" t="n">
        <v>50011</v>
      </c>
      <c r="C45" s="7" t="n">
        <f aca="false">LN(B45/B44)</f>
        <v>0.0361788146578161</v>
      </c>
      <c r="D45" s="8" t="n">
        <v>41487</v>
      </c>
      <c r="E45" s="7" t="n">
        <v>2.3725</v>
      </c>
      <c r="F45" s="7" t="n">
        <f aca="false">LN(E45/E44)</f>
        <v>0.0352614381493082</v>
      </c>
      <c r="G45" s="8" t="n">
        <v>41487</v>
      </c>
      <c r="H45" s="7" t="n">
        <v>14.966842112</v>
      </c>
      <c r="I45" s="7" t="n">
        <f aca="false">LN(H45/H44)</f>
        <v>0.0308274637873846</v>
      </c>
      <c r="J45" s="8" t="n">
        <v>41487</v>
      </c>
      <c r="K45" s="7" t="n">
        <v>27.271844815</v>
      </c>
      <c r="L45" s="7" t="n">
        <f aca="false">LN(K45/K44)</f>
        <v>0.10400563302883</v>
      </c>
    </row>
    <row r="46" customFormat="false" ht="15" hidden="false" customHeight="false" outlineLevel="0" collapsed="false">
      <c r="A46" s="8" t="n">
        <v>41518</v>
      </c>
      <c r="B46" s="7" t="n">
        <v>52338</v>
      </c>
      <c r="C46" s="7" t="n">
        <f aca="false">LN(B46/B45)</f>
        <v>0.0454797034474416</v>
      </c>
      <c r="D46" s="8" t="n">
        <v>41518</v>
      </c>
      <c r="E46" s="7" t="n">
        <v>2.23</v>
      </c>
      <c r="F46" s="7" t="n">
        <f aca="false">LN(E46/E45)</f>
        <v>-0.0619426660299185</v>
      </c>
      <c r="G46" s="8" t="n">
        <v>41518</v>
      </c>
      <c r="H46" s="7" t="n">
        <v>16.356620309</v>
      </c>
      <c r="I46" s="7" t="n">
        <f aca="false">LN(H46/H45)</f>
        <v>0.0887954988372813</v>
      </c>
      <c r="J46" s="8" t="n">
        <v>41518</v>
      </c>
      <c r="K46" s="7" t="n">
        <v>27.303537836</v>
      </c>
      <c r="L46" s="7" t="n">
        <f aca="false">LN(K46/K45)</f>
        <v>0.00116144030598353</v>
      </c>
    </row>
    <row r="47" customFormat="false" ht="15" hidden="false" customHeight="false" outlineLevel="0" collapsed="false">
      <c r="A47" s="8" t="n">
        <v>41548</v>
      </c>
      <c r="B47" s="7" t="n">
        <v>54256</v>
      </c>
      <c r="C47" s="7" t="n">
        <f aca="false">LN(B47/B46)</f>
        <v>0.0359909007041463</v>
      </c>
      <c r="D47" s="8" t="n">
        <v>41548</v>
      </c>
      <c r="E47" s="7" t="n">
        <v>2.2026</v>
      </c>
      <c r="F47" s="7" t="n">
        <f aca="false">LN(E47/E46)</f>
        <v>-0.0123631047233209</v>
      </c>
      <c r="G47" s="8" t="n">
        <v>41548</v>
      </c>
      <c r="H47" s="7" t="n">
        <v>18.200749069</v>
      </c>
      <c r="I47" s="7" t="n">
        <f aca="false">LN(H47/H46)</f>
        <v>0.106830023619141</v>
      </c>
      <c r="J47" s="8" t="n">
        <v>41548</v>
      </c>
      <c r="K47" s="7" t="n">
        <v>29.091739829</v>
      </c>
      <c r="L47" s="7" t="n">
        <f aca="false">LN(K47/K46)</f>
        <v>0.0634379943525554</v>
      </c>
    </row>
    <row r="48" customFormat="false" ht="15" hidden="false" customHeight="false" outlineLevel="0" collapsed="false">
      <c r="A48" s="8" t="n">
        <v>41579</v>
      </c>
      <c r="B48" s="7" t="n">
        <v>52482</v>
      </c>
      <c r="C48" s="7" t="n">
        <f aca="false">LN(B48/B47)</f>
        <v>-0.0332433317175099</v>
      </c>
      <c r="D48" s="8" t="n">
        <v>41579</v>
      </c>
      <c r="E48" s="7" t="n">
        <v>2.3249</v>
      </c>
      <c r="F48" s="7" t="n">
        <f aca="false">LN(E48/E47)</f>
        <v>0.0540385466129361</v>
      </c>
      <c r="G48" s="8" t="n">
        <v>41579</v>
      </c>
      <c r="H48" s="7" t="n">
        <v>17.033691737</v>
      </c>
      <c r="I48" s="7" t="n">
        <f aca="false">LN(H48/H47)</f>
        <v>-0.0662695012418216</v>
      </c>
      <c r="J48" s="8" t="n">
        <v>41579</v>
      </c>
      <c r="K48" s="7" t="n">
        <v>29.189390424</v>
      </c>
      <c r="L48" s="7" t="n">
        <f aca="false">LN(K48/K47)</f>
        <v>0.00335102239628765</v>
      </c>
    </row>
    <row r="49" customFormat="false" ht="15" hidden="false" customHeight="false" outlineLevel="0" collapsed="false">
      <c r="A49" s="8" t="n">
        <v>41609</v>
      </c>
      <c r="B49" s="7" t="n">
        <v>51507</v>
      </c>
      <c r="C49" s="7" t="n">
        <f aca="false">LN(B49/B48)</f>
        <v>-0.0187525329025883</v>
      </c>
      <c r="D49" s="8" t="n">
        <v>41609</v>
      </c>
      <c r="E49" s="7" t="n">
        <v>2.3426</v>
      </c>
      <c r="F49" s="7" t="n">
        <f aca="false">LN(E49/E48)</f>
        <v>0.00758439629199483</v>
      </c>
      <c r="G49" s="8" t="n">
        <v>41609</v>
      </c>
      <c r="H49" s="7" t="n">
        <v>15.21628948</v>
      </c>
      <c r="I49" s="7" t="n">
        <f aca="false">LN(H49/H48)</f>
        <v>-0.112826719298441</v>
      </c>
      <c r="J49" s="8" t="n">
        <v>41609</v>
      </c>
      <c r="K49" s="7" t="n">
        <v>29.059189631</v>
      </c>
      <c r="L49" s="7" t="n">
        <f aca="false">LN(K49/K48)</f>
        <v>-0.00447052991583588</v>
      </c>
    </row>
    <row r="50" customFormat="false" ht="15" hidden="false" customHeight="false" outlineLevel="0" collapsed="false">
      <c r="A50" s="8" t="n">
        <v>41640</v>
      </c>
      <c r="B50" s="7" t="n">
        <v>47638</v>
      </c>
      <c r="C50" s="7" t="n">
        <f aca="false">LN(B50/B49)</f>
        <v>-0.0780869586854618</v>
      </c>
      <c r="D50" s="8" t="n">
        <v>41640</v>
      </c>
      <c r="E50" s="7" t="n">
        <v>2.4263</v>
      </c>
      <c r="F50" s="7" t="n">
        <f aca="false">LN(E50/E49)</f>
        <v>0.0351060395691598</v>
      </c>
      <c r="G50" s="8" t="n">
        <v>41640</v>
      </c>
      <c r="H50" s="7" t="n">
        <v>13.095986848</v>
      </c>
      <c r="I50" s="7" t="n">
        <f aca="false">LN(H50/H49)</f>
        <v>-0.150060694540683</v>
      </c>
      <c r="J50" s="8" t="n">
        <v>41640</v>
      </c>
      <c r="K50" s="7" t="n">
        <v>26.894601436</v>
      </c>
      <c r="L50" s="7" t="n">
        <f aca="false">LN(K50/K49)</f>
        <v>-0.0774091953346821</v>
      </c>
    </row>
    <row r="51" customFormat="false" ht="15" hidden="false" customHeight="false" outlineLevel="0" collapsed="false">
      <c r="A51" s="8" t="n">
        <v>41671</v>
      </c>
      <c r="B51" s="7" t="n">
        <v>47094</v>
      </c>
      <c r="C51" s="7" t="n">
        <f aca="false">LN(B51/B50)</f>
        <v>-0.0114851577049911</v>
      </c>
      <c r="D51" s="8" t="n">
        <v>41671</v>
      </c>
      <c r="E51" s="7" t="n">
        <v>2.3334</v>
      </c>
      <c r="F51" s="7" t="n">
        <f aca="false">LN(E51/E50)</f>
        <v>-0.0390410318151774</v>
      </c>
      <c r="G51" s="8" t="n">
        <v>41671</v>
      </c>
      <c r="H51" s="7" t="n">
        <v>12.107106208</v>
      </c>
      <c r="I51" s="7" t="n">
        <f aca="false">LN(H51/H50)</f>
        <v>-0.0785132656593966</v>
      </c>
      <c r="J51" s="8" t="n">
        <v>41671</v>
      </c>
      <c r="K51" s="7" t="n">
        <v>26.853913688</v>
      </c>
      <c r="L51" s="7" t="n">
        <f aca="false">LN(K51/K50)</f>
        <v>-0.00151400483076431</v>
      </c>
    </row>
    <row r="52" customFormat="false" ht="15" hidden="false" customHeight="false" outlineLevel="0" collapsed="false">
      <c r="A52" s="8" t="n">
        <v>41699</v>
      </c>
      <c r="B52" s="7" t="n">
        <v>50414</v>
      </c>
      <c r="C52" s="7" t="n">
        <f aca="false">LN(B52/B51)</f>
        <v>0.0681233099092651</v>
      </c>
      <c r="D52" s="8" t="n">
        <v>41699</v>
      </c>
      <c r="E52" s="7" t="n">
        <v>2.263</v>
      </c>
      <c r="F52" s="7" t="n">
        <f aca="false">LN(E52/E51)</f>
        <v>-0.0306350647562194</v>
      </c>
      <c r="G52" s="8" t="n">
        <v>41699</v>
      </c>
      <c r="H52" s="7" t="n">
        <v>14.058140984</v>
      </c>
      <c r="I52" s="7" t="n">
        <f aca="false">LN(H52/H51)</f>
        <v>0.149409087308693</v>
      </c>
      <c r="J52" s="8" t="n">
        <v>41699</v>
      </c>
      <c r="K52" s="7" t="n">
        <v>25.568180851</v>
      </c>
      <c r="L52" s="7" t="n">
        <f aca="false">LN(K52/K51)</f>
        <v>-0.0490629286318465</v>
      </c>
    </row>
    <row r="53" customFormat="false" ht="15" hidden="false" customHeight="false" outlineLevel="0" collapsed="false">
      <c r="A53" s="8" t="n">
        <v>41730</v>
      </c>
      <c r="B53" s="7" t="n">
        <v>51626</v>
      </c>
      <c r="C53" s="7" t="n">
        <f aca="false">LN(B53/B52)</f>
        <v>0.0237565072716436</v>
      </c>
      <c r="D53" s="8" t="n">
        <v>41730</v>
      </c>
      <c r="E53" s="7" t="n">
        <v>2.236</v>
      </c>
      <c r="F53" s="7" t="n">
        <f aca="false">LN(E53/E52)</f>
        <v>-0.0120028113585475</v>
      </c>
      <c r="G53" s="8" t="n">
        <v>41730</v>
      </c>
      <c r="H53" s="7" t="n">
        <v>15.701971176</v>
      </c>
      <c r="I53" s="7" t="n">
        <f aca="false">LN(H53/H52)</f>
        <v>0.110584599643147</v>
      </c>
      <c r="J53" s="8" t="n">
        <v>41730</v>
      </c>
      <c r="K53" s="7" t="n">
        <v>24.596637204</v>
      </c>
      <c r="L53" s="7" t="n">
        <f aca="false">LN(K53/K52)</f>
        <v>-0.0387389083229394</v>
      </c>
    </row>
    <row r="54" customFormat="false" ht="15" hidden="false" customHeight="false" outlineLevel="0" collapsed="false">
      <c r="A54" s="8" t="n">
        <v>41760</v>
      </c>
      <c r="B54" s="7" t="n">
        <v>51239</v>
      </c>
      <c r="C54" s="7" t="n">
        <f aca="false">LN(B54/B53)</f>
        <v>-0.007524460718669</v>
      </c>
      <c r="D54" s="8" t="n">
        <v>41760</v>
      </c>
      <c r="E54" s="7" t="n">
        <v>2.239</v>
      </c>
      <c r="F54" s="7" t="n">
        <f aca="false">LN(E54/E53)</f>
        <v>0.00134078232376486</v>
      </c>
      <c r="G54" s="8" t="n">
        <v>41760</v>
      </c>
      <c r="H54" s="7" t="n">
        <v>15.815684908</v>
      </c>
      <c r="I54" s="7" t="n">
        <f aca="false">LN(H54/H53)</f>
        <v>0.00721590622809822</v>
      </c>
      <c r="J54" s="8" t="n">
        <v>41760</v>
      </c>
      <c r="K54" s="7" t="n">
        <v>23.760016891</v>
      </c>
      <c r="L54" s="7" t="n">
        <f aca="false">LN(K54/K53)</f>
        <v>-0.0346055291748988</v>
      </c>
    </row>
    <row r="55" customFormat="false" ht="15" hidden="false" customHeight="false" outlineLevel="0" collapsed="false">
      <c r="A55" s="8" t="n">
        <v>41791</v>
      </c>
      <c r="B55" s="7" t="n">
        <v>53168</v>
      </c>
      <c r="C55" s="7" t="n">
        <f aca="false">LN(B55/B54)</f>
        <v>0.0369557507772671</v>
      </c>
      <c r="D55" s="8" t="n">
        <v>41791</v>
      </c>
      <c r="E55" s="7" t="n">
        <v>2.2025</v>
      </c>
      <c r="F55" s="7" t="n">
        <f aca="false">LN(E55/E54)</f>
        <v>-0.0164362587884201</v>
      </c>
      <c r="G55" s="8" t="n">
        <v>41791</v>
      </c>
      <c r="H55" s="7" t="n">
        <v>16.384253569</v>
      </c>
      <c r="I55" s="7" t="n">
        <f aca="false">LN(H55/H54)</f>
        <v>0.0353185620481144</v>
      </c>
      <c r="J55" s="8" t="n">
        <v>41791</v>
      </c>
      <c r="K55" s="7" t="n">
        <v>24.462777954</v>
      </c>
      <c r="L55" s="7" t="n">
        <f aca="false">LN(K55/K54)</f>
        <v>0.0291484897155114</v>
      </c>
    </row>
    <row r="56" customFormat="false" ht="15" hidden="false" customHeight="false" outlineLevel="0" collapsed="false">
      <c r="A56" s="8" t="n">
        <v>41821</v>
      </c>
      <c r="B56" s="7" t="n">
        <v>55829</v>
      </c>
      <c r="C56" s="7" t="n">
        <f aca="false">LN(B56/B55)</f>
        <v>0.048836736032512</v>
      </c>
      <c r="D56" s="8" t="n">
        <v>41821</v>
      </c>
      <c r="E56" s="7" t="n">
        <v>2.2674</v>
      </c>
      <c r="F56" s="7" t="n">
        <f aca="false">LN(E56/E55)</f>
        <v>0.0290407217731636</v>
      </c>
      <c r="G56" s="8" t="n">
        <v>41821</v>
      </c>
      <c r="H56" s="7" t="n">
        <v>18.099435696</v>
      </c>
      <c r="I56" s="7" t="n">
        <f aca="false">LN(H56/H55)</f>
        <v>0.0995600354083216</v>
      </c>
      <c r="J56" s="8" t="n">
        <v>41821</v>
      </c>
      <c r="K56" s="7" t="n">
        <v>27.23199119</v>
      </c>
      <c r="L56" s="7" t="n">
        <f aca="false">LN(K56/K55)</f>
        <v>0.107239733764084</v>
      </c>
    </row>
    <row r="57" customFormat="false" ht="15" hidden="false" customHeight="false" outlineLevel="0" collapsed="false">
      <c r="A57" s="8" t="n">
        <v>41852</v>
      </c>
      <c r="B57" s="7" t="n">
        <v>61288</v>
      </c>
      <c r="C57" s="7" t="n">
        <f aca="false">LN(B57/B56)</f>
        <v>0.0932906175697695</v>
      </c>
      <c r="D57" s="8" t="n">
        <v>41852</v>
      </c>
      <c r="E57" s="7" t="n">
        <v>2.2396</v>
      </c>
      <c r="F57" s="7" t="n">
        <f aca="false">LN(E57/E56)</f>
        <v>-0.01233652210876</v>
      </c>
      <c r="G57" s="8" t="n">
        <v>41852</v>
      </c>
      <c r="H57" s="7" t="n">
        <v>22.126797041</v>
      </c>
      <c r="I57" s="7" t="n">
        <f aca="false">LN(H57/H56)</f>
        <v>0.200908649018548</v>
      </c>
      <c r="J57" s="8" t="n">
        <v>41852</v>
      </c>
      <c r="K57" s="7" t="n">
        <v>24.362383516</v>
      </c>
      <c r="L57" s="7" t="n">
        <f aca="false">LN(K57/K56)</f>
        <v>-0.11135214533492</v>
      </c>
    </row>
    <row r="58" customFormat="false" ht="15" hidden="false" customHeight="false" outlineLevel="0" collapsed="false">
      <c r="A58" s="8" t="n">
        <v>41883</v>
      </c>
      <c r="B58" s="7" t="n">
        <v>54115</v>
      </c>
      <c r="C58" s="7" t="n">
        <f aca="false">LN(B58/B57)</f>
        <v>-0.12447265346741</v>
      </c>
      <c r="D58" s="8" t="n">
        <v>41883</v>
      </c>
      <c r="E58" s="7" t="n">
        <v>2.451</v>
      </c>
      <c r="F58" s="7" t="n">
        <f aca="false">LN(E58/E57)</f>
        <v>0.0901988260533745</v>
      </c>
      <c r="G58" s="8" t="n">
        <v>41883</v>
      </c>
      <c r="H58" s="7" t="n">
        <v>17.142345117</v>
      </c>
      <c r="I58" s="7" t="n">
        <f aca="false">LN(H58/H57)</f>
        <v>-0.25523768468207</v>
      </c>
      <c r="J58" s="8" t="n">
        <v>41883</v>
      </c>
      <c r="K58" s="7" t="n">
        <v>22.463255406</v>
      </c>
      <c r="L58" s="7" t="n">
        <f aca="false">LN(K58/K57)</f>
        <v>-0.0811594023459108</v>
      </c>
    </row>
    <row r="59" customFormat="false" ht="15" hidden="false" customHeight="false" outlineLevel="0" collapsed="false">
      <c r="A59" s="8" t="n">
        <v>41913</v>
      </c>
      <c r="B59" s="7" t="n">
        <v>54628</v>
      </c>
      <c r="C59" s="7" t="n">
        <f aca="false">LN(B59/B58)</f>
        <v>0.00943516006906836</v>
      </c>
      <c r="D59" s="8" t="n">
        <v>41913</v>
      </c>
      <c r="E59" s="7" t="n">
        <v>2.4442</v>
      </c>
      <c r="F59" s="7" t="n">
        <f aca="false">LN(E59/E58)</f>
        <v>-0.00277823352421243</v>
      </c>
      <c r="G59" s="8" t="n">
        <v>41913</v>
      </c>
      <c r="H59" s="7" t="n">
        <v>14.479548556</v>
      </c>
      <c r="I59" s="7" t="n">
        <f aca="false">LN(H59/H58)</f>
        <v>-0.168814515705938</v>
      </c>
      <c r="J59" s="8" t="n">
        <v>41913</v>
      </c>
      <c r="K59" s="7" t="n">
        <v>21.700857638</v>
      </c>
      <c r="L59" s="7" t="n">
        <f aca="false">LN(K59/K58)</f>
        <v>-0.034529098939729</v>
      </c>
    </row>
    <row r="60" customFormat="false" ht="15" hidden="false" customHeight="false" outlineLevel="0" collapsed="false">
      <c r="A60" s="8" t="n">
        <v>41944</v>
      </c>
      <c r="B60" s="7" t="n">
        <v>54724</v>
      </c>
      <c r="C60" s="7" t="n">
        <f aca="false">LN(B60/B59)</f>
        <v>0.00175579824168956</v>
      </c>
      <c r="D60" s="8" t="n">
        <v>41944</v>
      </c>
      <c r="E60" s="7" t="n">
        <v>2.5601</v>
      </c>
      <c r="F60" s="7" t="n">
        <f aca="false">LN(E60/E59)</f>
        <v>0.0463284492067885</v>
      </c>
      <c r="G60" s="8" t="n">
        <v>41944</v>
      </c>
      <c r="H60" s="7" t="n">
        <v>12.129464759</v>
      </c>
      <c r="I60" s="7" t="n">
        <f aca="false">LN(H60/H59)</f>
        <v>-0.177099612808918</v>
      </c>
      <c r="J60" s="8" t="n">
        <v>41944</v>
      </c>
      <c r="K60" s="7" t="n">
        <v>20.225199318</v>
      </c>
      <c r="L60" s="7" t="n">
        <f aca="false">LN(K60/K59)</f>
        <v>-0.0704224643270029</v>
      </c>
    </row>
    <row r="61" customFormat="false" ht="15" hidden="false" customHeight="false" outlineLevel="0" collapsed="false">
      <c r="A61" s="8" t="n">
        <v>41974</v>
      </c>
      <c r="B61" s="7" t="n">
        <v>50007</v>
      </c>
      <c r="C61" s="7" t="n">
        <f aca="false">LN(B61/B60)</f>
        <v>-0.090139374428807</v>
      </c>
      <c r="D61" s="8" t="n">
        <v>41974</v>
      </c>
      <c r="E61" s="7" t="n">
        <v>2.6562</v>
      </c>
      <c r="F61" s="7" t="n">
        <f aca="false">LN(E61/E60)</f>
        <v>0.0368502097554618</v>
      </c>
      <c r="G61" s="8" t="n">
        <v>41974</v>
      </c>
      <c r="H61" s="7" t="n">
        <v>9.4950966319</v>
      </c>
      <c r="I61" s="7" t="n">
        <f aca="false">LN(H61/H60)</f>
        <v>-0.244862075243017</v>
      </c>
      <c r="J61" s="8" t="n">
        <v>41974</v>
      </c>
      <c r="K61" s="7" t="n">
        <v>19.018631634</v>
      </c>
      <c r="L61" s="7" t="n">
        <f aca="false">LN(K61/K60)</f>
        <v>-0.0615102069308363</v>
      </c>
    </row>
    <row r="62" customFormat="false" ht="15" hidden="false" customHeight="false" outlineLevel="0" collapsed="false">
      <c r="A62" s="8" t="n">
        <v>42005</v>
      </c>
      <c r="B62" s="7" t="n">
        <v>46907</v>
      </c>
      <c r="C62" s="7" t="n">
        <f aca="false">LN(B62/B61)</f>
        <v>-0.0639960775827137</v>
      </c>
      <c r="D62" s="8" t="n">
        <v>42005</v>
      </c>
      <c r="E62" s="7" t="n">
        <v>2.6623</v>
      </c>
      <c r="F62" s="7" t="n">
        <f aca="false">LN(E62/E61)</f>
        <v>0.0022938808591871</v>
      </c>
      <c r="G62" s="8" t="n">
        <v>42005</v>
      </c>
      <c r="H62" s="7" t="n">
        <v>7.7514860728</v>
      </c>
      <c r="I62" s="7" t="n">
        <f aca="false">LN(H62/H61)</f>
        <v>-0.202890945035445</v>
      </c>
      <c r="J62" s="8" t="n">
        <v>42005</v>
      </c>
      <c r="K62" s="7" t="n">
        <v>16.154118425</v>
      </c>
      <c r="L62" s="7" t="n">
        <f aca="false">LN(K62/K61)</f>
        <v>-0.163244083001219</v>
      </c>
    </row>
    <row r="63" customFormat="false" ht="15" hidden="false" customHeight="false" outlineLevel="0" collapsed="false">
      <c r="A63" s="8" t="n">
        <v>42036</v>
      </c>
      <c r="B63" s="7" t="n">
        <v>51583</v>
      </c>
      <c r="C63" s="7" t="n">
        <f aca="false">LN(B63/B62)</f>
        <v>0.0950252427938286</v>
      </c>
      <c r="D63" s="8" t="n">
        <v>42036</v>
      </c>
      <c r="E63" s="7" t="n">
        <v>2.8782</v>
      </c>
      <c r="F63" s="7" t="n">
        <f aca="false">LN(E63/E62)</f>
        <v>0.0779746879107358</v>
      </c>
      <c r="G63" s="8" t="n">
        <v>42036</v>
      </c>
      <c r="H63" s="7" t="n">
        <v>9.0686701365</v>
      </c>
      <c r="I63" s="7" t="n">
        <f aca="false">LN(H63/H62)</f>
        <v>0.156941054848509</v>
      </c>
      <c r="J63" s="8" t="n">
        <v>42036</v>
      </c>
      <c r="K63" s="7" t="n">
        <v>18.445728992</v>
      </c>
      <c r="L63" s="7" t="n">
        <f aca="false">LN(K63/K62)</f>
        <v>0.132657824745019</v>
      </c>
    </row>
    <row r="64" customFormat="false" ht="15" hidden="false" customHeight="false" outlineLevel="0" collapsed="false">
      <c r="A64" s="8" t="n">
        <v>42064</v>
      </c>
      <c r="B64" s="7" t="n">
        <v>51150</v>
      </c>
      <c r="C64" s="7" t="n">
        <f aca="false">LN(B64/B63)</f>
        <v>-0.0084296684425401</v>
      </c>
      <c r="D64" s="8" t="n">
        <v>42064</v>
      </c>
      <c r="E64" s="7" t="n">
        <v>3.208</v>
      </c>
      <c r="F64" s="7" t="n">
        <f aca="false">LN(E64/E63)</f>
        <v>0.108482591250332</v>
      </c>
      <c r="G64" s="8" t="n">
        <v>42064</v>
      </c>
      <c r="H64" s="7" t="n">
        <v>9.220288446</v>
      </c>
      <c r="I64" s="7" t="n">
        <f aca="false">LN(H64/H63)</f>
        <v>0.0165806907339007</v>
      </c>
      <c r="J64" s="8" t="n">
        <v>42064</v>
      </c>
      <c r="K64" s="7" t="n">
        <v>15.57253544</v>
      </c>
      <c r="L64" s="7" t="n">
        <f aca="false">LN(K64/K63)</f>
        <v>-0.169324038789577</v>
      </c>
    </row>
    <row r="65" customFormat="false" ht="15" hidden="false" customHeight="false" outlineLevel="0" collapsed="false">
      <c r="A65" s="8" t="n">
        <v>42095</v>
      </c>
      <c r="B65" s="7" t="n">
        <v>56229</v>
      </c>
      <c r="C65" s="7" t="n">
        <f aca="false">LN(B65/B64)</f>
        <v>0.0946701456473222</v>
      </c>
      <c r="D65" s="8" t="n">
        <v>42095</v>
      </c>
      <c r="E65" s="7" t="n">
        <v>2.9936</v>
      </c>
      <c r="F65" s="7" t="n">
        <f aca="false">LN(E65/E64)</f>
        <v>-0.06917101346658</v>
      </c>
      <c r="G65" s="8" t="n">
        <v>42095</v>
      </c>
      <c r="H65" s="7" t="n">
        <v>12.366368367</v>
      </c>
      <c r="I65" s="7" t="n">
        <f aca="false">LN(H65/H64)</f>
        <v>0.29357423749275</v>
      </c>
      <c r="J65" s="8" t="n">
        <v>42095</v>
      </c>
      <c r="K65" s="7" t="n">
        <v>20.312897518</v>
      </c>
      <c r="L65" s="7" t="n">
        <f aca="false">LN(K65/K64)</f>
        <v>0.265747216065103</v>
      </c>
    </row>
    <row r="66" customFormat="false" ht="15" hidden="false" customHeight="false" outlineLevel="0" collapsed="false">
      <c r="A66" s="8" t="n">
        <v>42125</v>
      </c>
      <c r="B66" s="7" t="n">
        <v>52760</v>
      </c>
      <c r="C66" s="7" t="n">
        <f aca="false">LN(B66/B65)</f>
        <v>-0.0636793101958438</v>
      </c>
      <c r="D66" s="8" t="n">
        <v>42125</v>
      </c>
      <c r="E66" s="7" t="n">
        <v>3.1788</v>
      </c>
      <c r="F66" s="7" t="n">
        <f aca="false">LN(E66/E65)</f>
        <v>0.0600270905461992</v>
      </c>
      <c r="G66" s="8" t="n">
        <v>42125</v>
      </c>
      <c r="H66" s="7" t="n">
        <v>11.684085975</v>
      </c>
      <c r="I66" s="7" t="n">
        <f aca="false">LN(H66/H65)</f>
        <v>-0.0567528165357852</v>
      </c>
      <c r="J66" s="8" t="n">
        <v>42125</v>
      </c>
      <c r="K66" s="7" t="n">
        <v>17.981174182</v>
      </c>
      <c r="L66" s="7" t="n">
        <f aca="false">LN(K66/K65)</f>
        <v>-0.121930698209858</v>
      </c>
    </row>
    <row r="67" customFormat="false" ht="15" hidden="false" customHeight="false" outlineLevel="0" collapsed="false">
      <c r="A67" s="8" t="n">
        <v>42156</v>
      </c>
      <c r="B67" s="7" t="n">
        <v>53080</v>
      </c>
      <c r="C67" s="7" t="n">
        <f aca="false">LN(B67/B66)</f>
        <v>0.00604688161489291</v>
      </c>
      <c r="D67" s="8" t="n">
        <v>42156</v>
      </c>
      <c r="E67" s="7" t="n">
        <v>3.1026</v>
      </c>
      <c r="F67" s="7" t="n">
        <f aca="false">LN(E67/E66)</f>
        <v>-0.0242632974357935</v>
      </c>
      <c r="G67" s="8" t="n">
        <v>42156</v>
      </c>
      <c r="H67" s="7" t="n">
        <v>12.04417946</v>
      </c>
      <c r="I67" s="7" t="n">
        <f aca="false">LN(H67/H66)</f>
        <v>0.0303537680220795</v>
      </c>
      <c r="J67" s="8" t="n">
        <v>42156</v>
      </c>
      <c r="K67" s="7" t="n">
        <v>16.402776848</v>
      </c>
      <c r="L67" s="7" t="n">
        <f aca="false">LN(K67/K66)</f>
        <v>-0.0918746913083902</v>
      </c>
    </row>
    <row r="68" customFormat="false" ht="15" hidden="false" customHeight="false" outlineLevel="0" collapsed="false">
      <c r="A68" s="8" t="n">
        <v>42186</v>
      </c>
      <c r="B68" s="7" t="n">
        <v>50864</v>
      </c>
      <c r="C68" s="7" t="n">
        <f aca="false">LN(B68/B67)</f>
        <v>-0.0426448052955599</v>
      </c>
      <c r="D68" s="8" t="n">
        <v>42186</v>
      </c>
      <c r="E68" s="7" t="n">
        <v>3.394</v>
      </c>
      <c r="F68" s="7" t="n">
        <f aca="false">LN(E68/E67)</f>
        <v>0.089768697163941</v>
      </c>
      <c r="G68" s="8" t="n">
        <v>42186</v>
      </c>
      <c r="H68" s="7" t="n">
        <v>9.9499515604</v>
      </c>
      <c r="I68" s="7" t="n">
        <f aca="false">LN(H68/H67)</f>
        <v>-0.191013828016662</v>
      </c>
      <c r="J68" s="8" t="n">
        <v>42186</v>
      </c>
      <c r="K68" s="7" t="n">
        <v>16.026113847</v>
      </c>
      <c r="L68" s="7" t="n">
        <f aca="false">LN(K68/K67)</f>
        <v>-0.0232311332728202</v>
      </c>
    </row>
    <row r="69" customFormat="false" ht="15" hidden="false" customHeight="false" outlineLevel="0" collapsed="false">
      <c r="A69" s="8" t="n">
        <v>42217</v>
      </c>
      <c r="B69" s="7" t="n">
        <v>46625</v>
      </c>
      <c r="C69" s="7" t="n">
        <f aca="false">LN(B69/B68)</f>
        <v>-0.0870185262044673</v>
      </c>
      <c r="D69" s="8" t="n">
        <v>42217</v>
      </c>
      <c r="E69" s="7" t="n">
        <v>3.6467</v>
      </c>
      <c r="F69" s="7" t="n">
        <f aca="false">LN(E69/E68)</f>
        <v>0.0718134822397387</v>
      </c>
      <c r="G69" s="8" t="n">
        <v>42217</v>
      </c>
      <c r="H69" s="7" t="n">
        <v>8.7085766514</v>
      </c>
      <c r="I69" s="7" t="n">
        <f aca="false">LN(H69/H68)</f>
        <v>-0.133259320799994</v>
      </c>
      <c r="J69" s="8" t="n">
        <v>42217</v>
      </c>
      <c r="K69" s="7" t="n">
        <v>16.070954681</v>
      </c>
      <c r="L69" s="7" t="n">
        <f aca="false">LN(K69/K68)</f>
        <v>0.00279407841455091</v>
      </c>
    </row>
    <row r="70" customFormat="false" ht="15" hidden="false" customHeight="false" outlineLevel="0" collapsed="false">
      <c r="A70" s="8" t="n">
        <v>42248</v>
      </c>
      <c r="B70" s="7" t="n">
        <v>45059</v>
      </c>
      <c r="C70" s="7" t="n">
        <f aca="false">LN(B70/B69)</f>
        <v>-0.0341641358381875</v>
      </c>
      <c r="D70" s="8" t="n">
        <v>42248</v>
      </c>
      <c r="E70" s="7" t="n">
        <v>3.9729</v>
      </c>
      <c r="F70" s="7" t="n">
        <f aca="false">LN(E70/E69)</f>
        <v>0.085673657567118</v>
      </c>
      <c r="G70" s="8" t="n">
        <v>42248</v>
      </c>
      <c r="H70" s="7" t="n">
        <v>6.8607285045</v>
      </c>
      <c r="I70" s="7" t="n">
        <f aca="false">LN(H70/H69)</f>
        <v>-0.238494729966497</v>
      </c>
      <c r="J70" s="8" t="n">
        <v>42248</v>
      </c>
      <c r="K70" s="7" t="n">
        <v>14.869220346</v>
      </c>
      <c r="L70" s="7" t="n">
        <f aca="false">LN(K70/K69)</f>
        <v>-0.077720257879642</v>
      </c>
    </row>
    <row r="71" customFormat="false" ht="15" hidden="false" customHeight="false" outlineLevel="0" collapsed="false">
      <c r="A71" s="8" t="n">
        <v>42278</v>
      </c>
      <c r="B71" s="7" t="n">
        <v>45868</v>
      </c>
      <c r="C71" s="7" t="n">
        <f aca="false">LN(B71/B70)</f>
        <v>0.0177949640502659</v>
      </c>
      <c r="D71" s="8" t="n">
        <v>42278</v>
      </c>
      <c r="E71" s="7" t="n">
        <v>3.8589</v>
      </c>
      <c r="F71" s="7" t="n">
        <f aca="false">LN(E71/E70)</f>
        <v>-0.0291141378482489</v>
      </c>
      <c r="G71" s="8" t="n">
        <v>42278</v>
      </c>
      <c r="H71" s="7" t="n">
        <v>7.3061072886</v>
      </c>
      <c r="I71" s="7" t="n">
        <f aca="false">LN(H71/H70)</f>
        <v>0.0628969811732461</v>
      </c>
      <c r="J71" s="8" t="n">
        <v>42278</v>
      </c>
      <c r="K71" s="7" t="n">
        <v>15.607069787</v>
      </c>
      <c r="L71" s="7" t="n">
        <f aca="false">LN(K71/K70)</f>
        <v>0.0484306753103813</v>
      </c>
    </row>
    <row r="72" customFormat="false" ht="15" hidden="false" customHeight="false" outlineLevel="0" collapsed="false">
      <c r="A72" s="8" t="n">
        <v>42309</v>
      </c>
      <c r="B72" s="7" t="n">
        <v>45120</v>
      </c>
      <c r="C72" s="7" t="n">
        <f aca="false">LN(B72/B71)</f>
        <v>-0.0164420989862545</v>
      </c>
      <c r="D72" s="8" t="n">
        <v>42309</v>
      </c>
      <c r="E72" s="7" t="n">
        <v>3.8506</v>
      </c>
      <c r="F72" s="7" t="n">
        <f aca="false">LN(E72/E71)</f>
        <v>-0.00215318845754438</v>
      </c>
      <c r="G72" s="8" t="n">
        <v>42309</v>
      </c>
      <c r="H72" s="7" t="n">
        <v>7.2682027113</v>
      </c>
      <c r="I72" s="7" t="n">
        <f aca="false">LN(H72/H71)</f>
        <v>-0.0052015721860622</v>
      </c>
      <c r="J72" s="8" t="n">
        <v>42309</v>
      </c>
      <c r="K72" s="7" t="n">
        <v>12.048365129</v>
      </c>
      <c r="L72" s="7" t="n">
        <f aca="false">LN(K72/K71)</f>
        <v>-0.258795026279396</v>
      </c>
    </row>
    <row r="73" customFormat="false" ht="15" hidden="false" customHeight="false" outlineLevel="0" collapsed="false">
      <c r="A73" s="8" t="n">
        <v>42339</v>
      </c>
      <c r="B73" s="7" t="n">
        <v>43349</v>
      </c>
      <c r="C73" s="7" t="n">
        <f aca="false">LN(B73/B72)</f>
        <v>-0.0400419722800739</v>
      </c>
      <c r="D73" s="8" t="n">
        <v>42339</v>
      </c>
      <c r="E73" s="7" t="n">
        <v>3.9048</v>
      </c>
      <c r="F73" s="7" t="n">
        <f aca="false">LN(E73/E72)</f>
        <v>0.0139775852777024</v>
      </c>
      <c r="G73" s="8" t="n">
        <v>42339</v>
      </c>
      <c r="H73" s="7" t="n">
        <v>6.34901671</v>
      </c>
      <c r="I73" s="7" t="n">
        <f aca="false">LN(H73/H72)</f>
        <v>-0.13520908898245</v>
      </c>
      <c r="J73" s="8" t="n">
        <v>42339</v>
      </c>
      <c r="K73" s="7" t="n">
        <v>11.920288354</v>
      </c>
      <c r="L73" s="7" t="n">
        <f aca="false">LN(K73/K72)</f>
        <v>-0.0106871246737897</v>
      </c>
    </row>
    <row r="74" customFormat="false" ht="15" hidden="false" customHeight="false" outlineLevel="0" collapsed="false">
      <c r="A74" s="8" t="n">
        <v>42370</v>
      </c>
      <c r="B74" s="7" t="n">
        <v>40405</v>
      </c>
      <c r="C74" s="7" t="n">
        <f aca="false">LN(B74/B73)</f>
        <v>-0.0703300952243187</v>
      </c>
      <c r="D74" s="8" t="n">
        <v>42370</v>
      </c>
      <c r="E74" s="7" t="n">
        <v>4.0428</v>
      </c>
      <c r="F74" s="7" t="n">
        <f aca="false">LN(E74/E73)</f>
        <v>0.0347309556275697</v>
      </c>
      <c r="G74" s="8" t="n">
        <v>42370</v>
      </c>
      <c r="H74" s="7" t="n">
        <v>4.5864538621</v>
      </c>
      <c r="I74" s="7" t="n">
        <f aca="false">LN(H74/H73)</f>
        <v>-0.325192805679119</v>
      </c>
      <c r="J74" s="8" t="n">
        <v>42370</v>
      </c>
      <c r="K74" s="7" t="n">
        <v>8.8921874758</v>
      </c>
      <c r="L74" s="7" t="n">
        <f aca="false">LN(K74/K73)</f>
        <v>-0.293068772588507</v>
      </c>
    </row>
    <row r="75" customFormat="false" ht="15" hidden="false" customHeight="false" outlineLevel="0" collapsed="false">
      <c r="A75" s="8" t="n">
        <v>42401</v>
      </c>
      <c r="B75" s="7" t="n">
        <v>42793</v>
      </c>
      <c r="C75" s="7" t="n">
        <f aca="false">LN(B75/B74)</f>
        <v>0.0574209981244819</v>
      </c>
      <c r="D75" s="8" t="n">
        <v>42401</v>
      </c>
      <c r="E75" s="7" t="n">
        <v>3.9796</v>
      </c>
      <c r="F75" s="7" t="n">
        <f aca="false">LN(E75/E74)</f>
        <v>-0.0157562094853028</v>
      </c>
      <c r="G75" s="8" t="n">
        <v>42401</v>
      </c>
      <c r="H75" s="7" t="n">
        <v>4.8707381924</v>
      </c>
      <c r="I75" s="7" t="n">
        <f aca="false">LN(H75/H74)</f>
        <v>0.0601383587394667</v>
      </c>
      <c r="J75" s="8" t="n">
        <v>42401</v>
      </c>
      <c r="K75" s="7" t="n">
        <v>10.804190749</v>
      </c>
      <c r="L75" s="7" t="n">
        <f aca="false">LN(K75/K74)</f>
        <v>0.194761011652003</v>
      </c>
    </row>
    <row r="76" customFormat="false" ht="15" hidden="false" customHeight="false" outlineLevel="0" collapsed="false">
      <c r="A76" s="8" t="n">
        <v>42430</v>
      </c>
      <c r="B76" s="7" t="n">
        <v>50055</v>
      </c>
      <c r="C76" s="7" t="n">
        <f aca="false">LN(B76/B75)</f>
        <v>0.156747863061554</v>
      </c>
      <c r="D76" s="8" t="n">
        <v>42430</v>
      </c>
      <c r="E76" s="7" t="n">
        <v>3.5589</v>
      </c>
      <c r="F76" s="7" t="n">
        <f aca="false">LN(E76/E75)</f>
        <v>-0.111729803380037</v>
      </c>
      <c r="G76" s="8" t="n">
        <v>42430</v>
      </c>
      <c r="H76" s="7" t="n">
        <v>7.9125805266</v>
      </c>
      <c r="I76" s="7" t="n">
        <f aca="false">LN(H76/H75)</f>
        <v>0.485208459400214</v>
      </c>
      <c r="J76" s="8" t="n">
        <v>42430</v>
      </c>
      <c r="K76" s="7" t="n">
        <v>13.859736652</v>
      </c>
      <c r="L76" s="7" t="n">
        <f aca="false">LN(K76/K75)</f>
        <v>0.249053901824124</v>
      </c>
    </row>
    <row r="77" customFormat="false" ht="15" hidden="false" customHeight="false" outlineLevel="0" collapsed="false">
      <c r="A77" s="8" t="n">
        <v>42461</v>
      </c>
      <c r="B77" s="7" t="n">
        <v>53910</v>
      </c>
      <c r="C77" s="7" t="n">
        <f aca="false">LN(B77/B76)</f>
        <v>0.0741935885921304</v>
      </c>
      <c r="D77" s="8" t="n">
        <v>42461</v>
      </c>
      <c r="E77" s="7" t="n">
        <v>3.4508</v>
      </c>
      <c r="F77" s="7" t="n">
        <f aca="false">LN(E77/E76)</f>
        <v>-0.0308454201327435</v>
      </c>
      <c r="G77" s="8" t="n">
        <v>42461</v>
      </c>
      <c r="H77" s="7" t="n">
        <v>9.6940956631</v>
      </c>
      <c r="I77" s="7" t="n">
        <f aca="false">LN(H77/H76)</f>
        <v>0.203063041097893</v>
      </c>
      <c r="J77" s="8" t="n">
        <v>42461</v>
      </c>
      <c r="K77" s="7" t="n">
        <v>18.013083477</v>
      </c>
      <c r="L77" s="7" t="n">
        <f aca="false">LN(K77/K76)</f>
        <v>0.262110360690782</v>
      </c>
    </row>
    <row r="78" customFormat="false" ht="15" hidden="false" customHeight="false" outlineLevel="0" collapsed="false">
      <c r="A78" s="8" t="n">
        <v>42491</v>
      </c>
      <c r="B78" s="7" t="n">
        <v>48471</v>
      </c>
      <c r="C78" s="7" t="n">
        <f aca="false">LN(B78/B77)</f>
        <v>-0.106350308500774</v>
      </c>
      <c r="D78" s="8" t="n">
        <v>42491</v>
      </c>
      <c r="E78" s="7" t="n">
        <v>3.5951</v>
      </c>
      <c r="F78" s="7" t="n">
        <f aca="false">LN(E78/E77)</f>
        <v>0.040965718977537</v>
      </c>
      <c r="G78" s="8" t="n">
        <v>42491</v>
      </c>
      <c r="H78" s="7" t="n">
        <v>7.6188200519</v>
      </c>
      <c r="I78" s="7" t="n">
        <f aca="false">LN(H78/H77)</f>
        <v>-0.240895496777625</v>
      </c>
      <c r="J78" s="8" t="n">
        <v>42491</v>
      </c>
      <c r="K78" s="7" t="n">
        <v>13.008940936</v>
      </c>
      <c r="L78" s="7" t="n">
        <f aca="false">LN(K78/K77)</f>
        <v>-0.325461468327082</v>
      </c>
    </row>
    <row r="79" customFormat="false" ht="15" hidden="false" customHeight="false" outlineLevel="0" collapsed="false">
      <c r="A79" s="8" t="n">
        <v>42522</v>
      </c>
      <c r="B79" s="7" t="n">
        <v>51526</v>
      </c>
      <c r="C79" s="7" t="n">
        <f aca="false">LN(B79/B78)</f>
        <v>0.0611208536797283</v>
      </c>
      <c r="D79" s="8" t="n">
        <v>42522</v>
      </c>
      <c r="E79" s="7" t="n">
        <v>3.2098</v>
      </c>
      <c r="F79" s="7" t="n">
        <f aca="false">LN(E79/E78)</f>
        <v>-0.113363177292905</v>
      </c>
      <c r="G79" s="8" t="n">
        <v>42522</v>
      </c>
      <c r="H79" s="7" t="n">
        <v>8.9265279713</v>
      </c>
      <c r="I79" s="7" t="n">
        <f aca="false">LN(H79/H78)</f>
        <v>0.158406005402329</v>
      </c>
      <c r="J79" s="8" t="n">
        <v>42522</v>
      </c>
      <c r="K79" s="7" t="n">
        <v>14.884350846</v>
      </c>
      <c r="L79" s="7" t="n">
        <f aca="false">LN(K79/K78)</f>
        <v>0.134673496862466</v>
      </c>
    </row>
    <row r="80" customFormat="false" ht="15" hidden="false" customHeight="false" outlineLevel="0" collapsed="false">
      <c r="A80" s="8" t="n">
        <v>42552</v>
      </c>
      <c r="B80" s="7" t="n">
        <v>57308</v>
      </c>
      <c r="C80" s="7" t="n">
        <f aca="false">LN(B80/B79)</f>
        <v>0.106353695388594</v>
      </c>
      <c r="D80" s="8" t="n">
        <v>42552</v>
      </c>
      <c r="E80" s="7" t="n">
        <v>3.239</v>
      </c>
      <c r="F80" s="7" t="n">
        <f aca="false">LN(E80/E79)</f>
        <v>0.00905601028427339</v>
      </c>
      <c r="G80" s="8" t="n">
        <v>42552</v>
      </c>
      <c r="H80" s="7" t="n">
        <v>11.248183335</v>
      </c>
      <c r="I80" s="7" t="n">
        <f aca="false">LN(H80/H79)</f>
        <v>0.231179119999037</v>
      </c>
      <c r="J80" s="8" t="n">
        <v>42552</v>
      </c>
      <c r="K80" s="7" t="n">
        <v>16.924430895</v>
      </c>
      <c r="L80" s="7" t="n">
        <f aca="false">LN(K80/K79)</f>
        <v>0.128447810892009</v>
      </c>
    </row>
    <row r="81" customFormat="false" ht="15" hidden="false" customHeight="false" outlineLevel="0" collapsed="false">
      <c r="A81" s="8" t="n">
        <v>42583</v>
      </c>
      <c r="B81" s="7" t="n">
        <v>57901</v>
      </c>
      <c r="C81" s="7" t="n">
        <f aca="false">LN(B81/B80)</f>
        <v>0.0102944255558464</v>
      </c>
      <c r="D81" s="8" t="n">
        <v>42583</v>
      </c>
      <c r="E81" s="7" t="n">
        <v>3.2403</v>
      </c>
      <c r="F81" s="7" t="n">
        <f aca="false">LN(E81/E80)</f>
        <v>0.000401277921208829</v>
      </c>
      <c r="G81" s="8" t="n">
        <v>42583</v>
      </c>
      <c r="H81" s="7" t="n">
        <v>12.176845481</v>
      </c>
      <c r="I81" s="7" t="n">
        <f aca="false">LN(H81/H80)</f>
        <v>0.0793296027523078</v>
      </c>
      <c r="J81" s="8" t="n">
        <v>42583</v>
      </c>
      <c r="K81" s="7" t="n">
        <v>15.497289695</v>
      </c>
      <c r="L81" s="7" t="n">
        <f aca="false">LN(K81/K80)</f>
        <v>-0.0880930428736251</v>
      </c>
    </row>
    <row r="82" customFormat="false" ht="15" hidden="false" customHeight="false" outlineLevel="0" collapsed="false">
      <c r="A82" s="8" t="n">
        <v>42614</v>
      </c>
      <c r="B82" s="7" t="n">
        <v>58367</v>
      </c>
      <c r="C82" s="7" t="n">
        <f aca="false">LN(B82/B81)</f>
        <v>0.00801600604268917</v>
      </c>
      <c r="D82" s="8" t="n">
        <v>42614</v>
      </c>
      <c r="E82" s="7" t="n">
        <v>3.2462</v>
      </c>
      <c r="F82" s="7" t="n">
        <f aca="false">LN(E82/E81)</f>
        <v>0.001819163378432</v>
      </c>
      <c r="G82" s="8" t="n">
        <v>42614</v>
      </c>
      <c r="H82" s="7" t="n">
        <v>12.859127873</v>
      </c>
      <c r="I82" s="7" t="n">
        <f aca="false">LN(H82/H81)</f>
        <v>0.0545176624503563</v>
      </c>
      <c r="J82" s="8" t="n">
        <v>42614</v>
      </c>
      <c r="K82" s="7" t="n">
        <v>16.293195365</v>
      </c>
      <c r="L82" s="7" t="n">
        <f aca="false">LN(K82/K81)</f>
        <v>0.0500824081325518</v>
      </c>
    </row>
    <row r="83" customFormat="false" ht="15" hidden="false" customHeight="false" outlineLevel="0" collapsed="false">
      <c r="A83" s="8" t="n">
        <v>42644</v>
      </c>
      <c r="B83" s="7" t="n">
        <v>64924</v>
      </c>
      <c r="C83" s="7" t="n">
        <f aca="false">LN(B83/B82)</f>
        <v>0.106466693413162</v>
      </c>
      <c r="D83" s="8" t="n">
        <v>42644</v>
      </c>
      <c r="E83" s="7" t="n">
        <v>3.1811</v>
      </c>
      <c r="F83" s="7" t="n">
        <f aca="false">LN(E83/E82)</f>
        <v>-0.0202580325608076</v>
      </c>
      <c r="G83" s="8" t="n">
        <v>42644</v>
      </c>
      <c r="H83" s="7" t="n">
        <v>16.763299343</v>
      </c>
      <c r="I83" s="7" t="n">
        <f aca="false">LN(H83/H82)</f>
        <v>0.265138034373888</v>
      </c>
      <c r="J83" s="8" t="n">
        <v>42644</v>
      </c>
      <c r="K83" s="7" t="n">
        <v>20.199536982</v>
      </c>
      <c r="L83" s="7" t="n">
        <f aca="false">LN(K83/K82)</f>
        <v>0.214912124080139</v>
      </c>
    </row>
    <row r="84" customFormat="false" ht="15" hidden="false" customHeight="false" outlineLevel="0" collapsed="false">
      <c r="A84" s="8" t="n">
        <v>42675</v>
      </c>
      <c r="B84" s="7" t="n">
        <v>61906</v>
      </c>
      <c r="C84" s="7" t="n">
        <f aca="false">LN(B84/B83)</f>
        <v>-0.0476002495166164</v>
      </c>
      <c r="D84" s="8" t="n">
        <v>42675</v>
      </c>
      <c r="E84" s="7" t="n">
        <v>3.3967</v>
      </c>
      <c r="F84" s="7" t="n">
        <f aca="false">LN(E84/E83)</f>
        <v>0.0655773231330346</v>
      </c>
      <c r="G84" s="8" t="n">
        <v>42675</v>
      </c>
      <c r="H84" s="7" t="n">
        <v>15.161830949</v>
      </c>
      <c r="I84" s="7" t="n">
        <f aca="false">LN(H84/H83)</f>
        <v>-0.100410785932621</v>
      </c>
      <c r="J84" s="8" t="n">
        <v>42675</v>
      </c>
      <c r="K84" s="7" t="n">
        <v>25.670244915</v>
      </c>
      <c r="L84" s="7" t="n">
        <f aca="false">LN(K84/K83)</f>
        <v>0.239672853280029</v>
      </c>
    </row>
    <row r="85" customFormat="false" ht="15" hidden="false" customHeight="false" outlineLevel="0" collapsed="false">
      <c r="A85" s="8" t="n">
        <v>42705</v>
      </c>
      <c r="B85" s="7" t="n">
        <v>60227</v>
      </c>
      <c r="C85" s="7" t="n">
        <f aca="false">LN(B85/B84)</f>
        <v>-0.0274963487763407</v>
      </c>
      <c r="D85" s="8" t="n">
        <v>42705</v>
      </c>
      <c r="E85" s="7" t="n">
        <v>3.2591</v>
      </c>
      <c r="F85" s="7" t="n">
        <f aca="false">LN(E85/E84)</f>
        <v>-0.0413532884174128</v>
      </c>
      <c r="G85" s="8" t="n">
        <v>42705</v>
      </c>
      <c r="H85" s="7" t="n">
        <v>14.091026638</v>
      </c>
      <c r="I85" s="7" t="n">
        <f aca="false">LN(H85/H84)</f>
        <v>-0.0732429617838182</v>
      </c>
      <c r="J85" s="8" t="n">
        <v>42705</v>
      </c>
      <c r="K85" s="7" t="n">
        <v>23.630968792</v>
      </c>
      <c r="L85" s="7" t="n">
        <f aca="false">LN(K85/K84)</f>
        <v>-0.0827744469910335</v>
      </c>
    </row>
    <row r="86" customFormat="false" ht="15" hidden="false" customHeight="false" outlineLevel="0" collapsed="false">
      <c r="A86" s="8" t="n">
        <v>42736</v>
      </c>
      <c r="B86" s="7" t="n">
        <v>64670</v>
      </c>
      <c r="C86" s="7" t="n">
        <f aca="false">LN(B86/B85)</f>
        <v>0.0711766587086344</v>
      </c>
      <c r="D86" s="8" t="n">
        <v>42736</v>
      </c>
      <c r="E86" s="7" t="n">
        <v>3.127</v>
      </c>
      <c r="F86" s="7" t="n">
        <f aca="false">LN(E86/E85)</f>
        <v>-0.0413770051679433</v>
      </c>
      <c r="G86" s="8" t="n">
        <v>42736</v>
      </c>
      <c r="H86" s="7" t="n">
        <v>14.233168803</v>
      </c>
      <c r="I86" s="7" t="n">
        <f aca="false">LN(H86/H85)</f>
        <v>0.0100368858537666</v>
      </c>
      <c r="J86" s="8" t="n">
        <v>42736</v>
      </c>
      <c r="K86" s="7" t="n">
        <v>29.612327716</v>
      </c>
      <c r="L86" s="7" t="n">
        <f aca="false">LN(K86/K85)</f>
        <v>0.225632662769198</v>
      </c>
    </row>
    <row r="87" customFormat="false" ht="15" hidden="false" customHeight="false" outlineLevel="0" collapsed="false">
      <c r="A87" s="8" t="n">
        <v>42767</v>
      </c>
      <c r="B87" s="7" t="n">
        <v>66662</v>
      </c>
      <c r="C87" s="7" t="n">
        <f aca="false">LN(B87/B86)</f>
        <v>0.0303376599713111</v>
      </c>
      <c r="D87" s="8" t="n">
        <v>42767</v>
      </c>
      <c r="E87" s="7" t="n">
        <v>3.0993</v>
      </c>
      <c r="F87" s="7" t="n">
        <f aca="false">LN(E87/E86)</f>
        <v>-0.00889779893433179</v>
      </c>
      <c r="G87" s="8" t="n">
        <v>42767</v>
      </c>
      <c r="H87" s="7" t="n">
        <v>14.384787113</v>
      </c>
      <c r="I87" s="7" t="n">
        <f aca="false">LN(H87/H86)</f>
        <v>0.010596125667226</v>
      </c>
      <c r="J87" s="8" t="n">
        <v>42767</v>
      </c>
      <c r="K87" s="7" t="n">
        <v>30.109240611</v>
      </c>
      <c r="L87" s="7" t="n">
        <f aca="false">LN(K87/K86)</f>
        <v>0.0166413701645914</v>
      </c>
    </row>
    <row r="88" customFormat="false" ht="15" hidden="false" customHeight="false" outlineLevel="0" collapsed="false">
      <c r="A88" s="8" t="n">
        <v>42795</v>
      </c>
      <c r="B88" s="7" t="n">
        <v>64984</v>
      </c>
      <c r="C88" s="7" t="n">
        <f aca="false">LN(B88/B87)</f>
        <v>-0.0254939896811599</v>
      </c>
      <c r="D88" s="8" t="n">
        <v>42795</v>
      </c>
      <c r="E88" s="7" t="n">
        <v>3.1684</v>
      </c>
      <c r="F88" s="7" t="n">
        <f aca="false">LN(E88/E87)</f>
        <v>0.0220504490666152</v>
      </c>
      <c r="G88" s="8" t="n">
        <v>42795</v>
      </c>
      <c r="H88" s="7" t="n">
        <v>13.730933153</v>
      </c>
      <c r="I88" s="7" t="n">
        <f aca="false">LN(H88/H87)</f>
        <v>-0.0465200156580654</v>
      </c>
      <c r="J88" s="8" t="n">
        <v>42795</v>
      </c>
      <c r="K88" s="7" t="n">
        <v>27.41302805</v>
      </c>
      <c r="L88" s="7" t="n">
        <f aca="false">LN(K88/K87)</f>
        <v>-0.0938137450156991</v>
      </c>
    </row>
    <row r="89" customFormat="false" ht="15" hidden="false" customHeight="false" outlineLevel="0" collapsed="false">
      <c r="A89" s="8" t="n">
        <v>42826</v>
      </c>
      <c r="B89" s="7" t="n">
        <v>65403</v>
      </c>
      <c r="C89" s="7" t="n">
        <f aca="false">LN(B89/B88)</f>
        <v>0.00642704322206558</v>
      </c>
      <c r="D89" s="8" t="n">
        <v>42826</v>
      </c>
      <c r="E89" s="7" t="n">
        <v>3.1984</v>
      </c>
      <c r="F89" s="7" t="n">
        <f aca="false">LN(E89/E88)</f>
        <v>0.00942395615601087</v>
      </c>
      <c r="G89" s="8" t="n">
        <v>42826</v>
      </c>
      <c r="H89" s="7" t="n">
        <v>13.238173647</v>
      </c>
      <c r="I89" s="7" t="n">
        <f aca="false">LN(H89/H88)</f>
        <v>-0.036546583076128</v>
      </c>
      <c r="J89" s="8" t="n">
        <v>42826</v>
      </c>
      <c r="K89" s="7" t="n">
        <v>26.121453123</v>
      </c>
      <c r="L89" s="7" t="n">
        <f aca="false">LN(K89/K88)</f>
        <v>-0.0482614412271766</v>
      </c>
    </row>
    <row r="90" customFormat="false" ht="15" hidden="false" customHeight="false" outlineLevel="0" collapsed="false">
      <c r="A90" s="8" t="n">
        <v>42856</v>
      </c>
      <c r="B90" s="7" t="n">
        <v>62711</v>
      </c>
      <c r="C90" s="7" t="n">
        <f aca="false">LN(B90/B89)</f>
        <v>-0.0420312581229029</v>
      </c>
      <c r="D90" s="8" t="n">
        <v>42856</v>
      </c>
      <c r="E90" s="7" t="n">
        <v>3.2437</v>
      </c>
      <c r="F90" s="7" t="n">
        <f aca="false">LN(E90/E89)</f>
        <v>0.0140639687910735</v>
      </c>
      <c r="G90" s="8" t="n">
        <v>42856</v>
      </c>
      <c r="H90" s="7" t="n">
        <v>12.281083068</v>
      </c>
      <c r="I90" s="7" t="n">
        <f aca="false">LN(H90/H89)</f>
        <v>-0.0750444823748177</v>
      </c>
      <c r="J90" s="8" t="n">
        <v>42856</v>
      </c>
      <c r="K90" s="7" t="n">
        <v>25.83618061</v>
      </c>
      <c r="L90" s="7" t="n">
        <f aca="false">LN(K90/K89)</f>
        <v>-0.0109810766621769</v>
      </c>
    </row>
    <row r="91" customFormat="false" ht="15" hidden="false" customHeight="false" outlineLevel="0" collapsed="false">
      <c r="A91" s="8" t="n">
        <v>42887</v>
      </c>
      <c r="B91" s="7" t="n">
        <v>62899</v>
      </c>
      <c r="C91" s="7" t="n">
        <f aca="false">LN(B91/B90)</f>
        <v>0.00299339448100868</v>
      </c>
      <c r="D91" s="8" t="n">
        <v>42887</v>
      </c>
      <c r="E91" s="7" t="n">
        <v>3.3082</v>
      </c>
      <c r="F91" s="7" t="n">
        <f aca="false">LN(E91/E90)</f>
        <v>0.0196895812709117</v>
      </c>
      <c r="G91" s="8" t="n">
        <v>42887</v>
      </c>
      <c r="H91" s="7" t="n">
        <v>11.721990552</v>
      </c>
      <c r="I91" s="7" t="n">
        <f aca="false">LN(H91/H90)</f>
        <v>-0.0465935045015643</v>
      </c>
      <c r="J91" s="8" t="n">
        <v>42887</v>
      </c>
      <c r="K91" s="7" t="n">
        <v>27.57634294</v>
      </c>
      <c r="L91" s="7" t="n">
        <f aca="false">LN(K91/K90)</f>
        <v>0.0651824065346041</v>
      </c>
    </row>
    <row r="92" customFormat="false" ht="15" hidden="false" customHeight="false" outlineLevel="0" collapsed="false">
      <c r="A92" s="8" t="n">
        <v>42917</v>
      </c>
      <c r="B92" s="7" t="n">
        <v>65920</v>
      </c>
      <c r="C92" s="7" t="n">
        <f aca="false">LN(B92/B91)</f>
        <v>0.0469116202723924</v>
      </c>
      <c r="D92" s="8" t="n">
        <v>42917</v>
      </c>
      <c r="E92" s="7" t="n">
        <v>3.1307</v>
      </c>
      <c r="F92" s="7" t="n">
        <f aca="false">LN(E92/E91)</f>
        <v>-0.0551476131055805</v>
      </c>
      <c r="G92" s="8" t="n">
        <v>42917</v>
      </c>
      <c r="H92" s="7" t="n">
        <v>12.593795832</v>
      </c>
      <c r="I92" s="7" t="n">
        <f aca="false">LN(H92/H91)</f>
        <v>0.0717376863577314</v>
      </c>
      <c r="J92" s="8" t="n">
        <v>42917</v>
      </c>
      <c r="K92" s="7" t="n">
        <v>29.763432208</v>
      </c>
      <c r="L92" s="7" t="n">
        <f aca="false">LN(K92/K91)</f>
        <v>0.0763222675712191</v>
      </c>
    </row>
    <row r="93" customFormat="false" ht="15" hidden="false" customHeight="false" outlineLevel="0" collapsed="false">
      <c r="A93" s="8" t="n">
        <v>42948</v>
      </c>
      <c r="B93" s="7" t="n">
        <v>70835.05</v>
      </c>
      <c r="C93" s="7" t="n">
        <f aca="false">LN(B93/B92)</f>
        <v>0.0719120490955932</v>
      </c>
      <c r="D93" s="8" t="n">
        <v>42948</v>
      </c>
      <c r="E93" s="7" t="n">
        <v>3.1471</v>
      </c>
      <c r="F93" s="7" t="n">
        <f aca="false">LN(E93/E92)</f>
        <v>0.00522477215189505</v>
      </c>
      <c r="G93" s="8" t="n">
        <v>42948</v>
      </c>
      <c r="H93" s="7" t="n">
        <v>12.934937028</v>
      </c>
      <c r="I93" s="7" t="n">
        <f aca="false">LN(H93/H92)</f>
        <v>0.0267276488785906</v>
      </c>
      <c r="J93" s="8" t="n">
        <v>42948</v>
      </c>
      <c r="K93" s="7" t="n">
        <v>33.357865874</v>
      </c>
      <c r="L93" s="7" t="n">
        <f aca="false">LN(K93/K92)</f>
        <v>0.114013069957453</v>
      </c>
    </row>
    <row r="94" customFormat="false" ht="15" hidden="false" customHeight="false" outlineLevel="0" collapsed="false">
      <c r="A94" s="8" t="n">
        <v>42979</v>
      </c>
      <c r="B94" s="7" t="n">
        <v>74293.51</v>
      </c>
      <c r="C94" s="7" t="n">
        <f aca="false">LN(B94/B93)</f>
        <v>0.0476696646249837</v>
      </c>
      <c r="D94" s="8" t="n">
        <v>42979</v>
      </c>
      <c r="E94" s="7" t="n">
        <v>3.168</v>
      </c>
      <c r="F94" s="7" t="n">
        <f aca="false">LN(E94/E93)</f>
        <v>0.00661908007988148</v>
      </c>
      <c r="G94" s="8" t="n">
        <v>42979</v>
      </c>
      <c r="H94" s="7" t="n">
        <v>14.498500845</v>
      </c>
      <c r="I94" s="7" t="n">
        <f aca="false">LN(H94/H93)</f>
        <v>0.114113306796981</v>
      </c>
      <c r="J94" s="8" t="n">
        <v>42979</v>
      </c>
      <c r="K94" s="7" t="n">
        <v>30.305449983</v>
      </c>
      <c r="L94" s="7" t="n">
        <f aca="false">LN(K94/K93)</f>
        <v>-0.0959660390754333</v>
      </c>
    </row>
    <row r="95" customFormat="false" ht="15" hidden="false" customHeight="false" outlineLevel="0" collapsed="false">
      <c r="A95" s="8" t="n">
        <v>43009</v>
      </c>
      <c r="B95" s="7" t="n">
        <v>74308.49</v>
      </c>
      <c r="C95" s="7" t="n">
        <f aca="false">LN(B95/B94)</f>
        <v>0.000201612361216528</v>
      </c>
      <c r="D95" s="8" t="n">
        <v>43009</v>
      </c>
      <c r="E95" s="7" t="n">
        <v>3.2769</v>
      </c>
      <c r="F95" s="7" t="n">
        <f aca="false">LN(E95/E94)</f>
        <v>0.0337973795832905</v>
      </c>
      <c r="G95" s="8" t="n">
        <v>43009</v>
      </c>
      <c r="H95" s="7" t="n">
        <v>15.891494063</v>
      </c>
      <c r="I95" s="7" t="n">
        <f aca="false">LN(H95/H94)</f>
        <v>0.0917387474089659</v>
      </c>
      <c r="J95" s="8" t="n">
        <v>43009</v>
      </c>
      <c r="K95" s="7" t="n">
        <v>30.52415891</v>
      </c>
      <c r="L95" s="7" t="n">
        <f aca="false">LN(K95/K94)</f>
        <v>0.00719090171433205</v>
      </c>
    </row>
    <row r="96" customFormat="false" ht="15" hidden="false" customHeight="false" outlineLevel="0" collapsed="false">
      <c r="A96" s="8" t="n">
        <v>43040</v>
      </c>
      <c r="B96" s="7" t="n">
        <v>71970.99</v>
      </c>
      <c r="C96" s="7" t="n">
        <f aca="false">LN(B96/B95)</f>
        <v>-0.0319620905263512</v>
      </c>
      <c r="D96" s="8" t="n">
        <v>43040</v>
      </c>
      <c r="E96" s="7" t="n">
        <v>3.2616</v>
      </c>
      <c r="F96" s="7" t="n">
        <f aca="false">LN(E96/E95)</f>
        <v>-0.00467998101256341</v>
      </c>
      <c r="G96" s="8" t="n">
        <v>43040</v>
      </c>
      <c r="H96" s="7" t="n">
        <v>14.574309999</v>
      </c>
      <c r="I96" s="7" t="n">
        <f aca="false">LN(H96/H95)</f>
        <v>-0.0865236117809818</v>
      </c>
      <c r="J96" s="8" t="n">
        <v>43040</v>
      </c>
      <c r="K96" s="7" t="n">
        <v>33.414920377</v>
      </c>
      <c r="L96" s="7" t="n">
        <f aca="false">LN(K96/K95)</f>
        <v>0.0904840526269899</v>
      </c>
    </row>
    <row r="97" customFormat="false" ht="15" hidden="false" customHeight="false" outlineLevel="0" collapsed="false">
      <c r="A97" s="8" t="n">
        <v>43070</v>
      </c>
      <c r="B97" s="7" t="n">
        <v>76402.08</v>
      </c>
      <c r="C97" s="7" t="n">
        <f aca="false">LN(B97/B96)</f>
        <v>0.0597467997761091</v>
      </c>
      <c r="D97" s="8" t="n">
        <v>43070</v>
      </c>
      <c r="E97" s="7" t="n">
        <v>3.308</v>
      </c>
      <c r="F97" s="7" t="n">
        <f aca="false">LN(E97/E96)</f>
        <v>0.0141259046385382</v>
      </c>
      <c r="G97" s="8" t="n">
        <v>43070</v>
      </c>
      <c r="H97" s="7" t="n">
        <v>15.256592392</v>
      </c>
      <c r="I97" s="7" t="n">
        <f aca="false">LN(H97/H96)</f>
        <v>0.0457513079344837</v>
      </c>
      <c r="J97" s="8" t="n">
        <v>43070</v>
      </c>
      <c r="K97" s="7" t="n">
        <v>38.692518428</v>
      </c>
      <c r="L97" s="7" t="n">
        <f aca="false">LN(K97/K96)</f>
        <v>0.146643740964493</v>
      </c>
    </row>
    <row r="98" customFormat="false" ht="15" hidden="false" customHeight="false" outlineLevel="0" collapsed="false">
      <c r="A98" s="8" t="n">
        <v>43101</v>
      </c>
      <c r="B98" s="7" t="n">
        <v>84912.7</v>
      </c>
      <c r="C98" s="7" t="n">
        <f aca="false">LN(B98/B97)</f>
        <v>0.105613748947696</v>
      </c>
      <c r="D98" s="8" t="n">
        <v>43101</v>
      </c>
      <c r="E98" s="7" t="n">
        <v>3.1624</v>
      </c>
      <c r="F98" s="7" t="n">
        <f aca="false">LN(E98/E97)</f>
        <v>-0.0450125441611062</v>
      </c>
      <c r="G98" s="8" t="n">
        <v>43101</v>
      </c>
      <c r="H98" s="7" t="n">
        <v>18.668004356</v>
      </c>
      <c r="I98" s="7" t="n">
        <f aca="false">LN(H98/H97)</f>
        <v>0.201799363784136</v>
      </c>
      <c r="J98" s="8" t="n">
        <v>43101</v>
      </c>
      <c r="K98" s="7" t="n">
        <v>39.836187006</v>
      </c>
      <c r="L98" s="7" t="n">
        <f aca="false">LN(K98/K97)</f>
        <v>0.0291294613827275</v>
      </c>
    </row>
    <row r="99" customFormat="false" ht="15" hidden="false" customHeight="false" outlineLevel="0" collapsed="false">
      <c r="A99" s="8" t="n">
        <v>43132</v>
      </c>
      <c r="B99" s="7" t="n">
        <v>85353.6</v>
      </c>
      <c r="C99" s="7" t="n">
        <f aca="false">LN(B99/B98)</f>
        <v>0.00517895773232837</v>
      </c>
      <c r="D99" s="8" t="n">
        <v>43132</v>
      </c>
      <c r="E99" s="7" t="n">
        <v>3.2449</v>
      </c>
      <c r="F99" s="7" t="n">
        <f aca="false">LN(E99/E98)</f>
        <v>0.025753300039886</v>
      </c>
      <c r="G99" s="8" t="n">
        <v>43132</v>
      </c>
      <c r="H99" s="7" t="n">
        <v>20.335805761</v>
      </c>
      <c r="I99" s="7" t="n">
        <f aca="false">LN(H99/H98)</f>
        <v>0.0855721014884137</v>
      </c>
      <c r="J99" s="8" t="n">
        <v>43132</v>
      </c>
      <c r="K99" s="7" t="n">
        <v>43.296024719</v>
      </c>
      <c r="L99" s="7" t="n">
        <f aca="false">LN(K99/K98)</f>
        <v>0.0832851024631522</v>
      </c>
    </row>
    <row r="100" customFormat="false" ht="15" hidden="false" customHeight="false" outlineLevel="0" collapsed="false">
      <c r="A100" s="8" t="n">
        <v>43160</v>
      </c>
      <c r="B100" s="7" t="n">
        <v>85365.56</v>
      </c>
      <c r="C100" s="7" t="n">
        <f aca="false">LN(B100/B99)</f>
        <v>0.000140113154487754</v>
      </c>
      <c r="D100" s="8" t="n">
        <v>43160</v>
      </c>
      <c r="E100" s="7" t="n">
        <v>3.3238</v>
      </c>
      <c r="F100" s="7" t="n">
        <f aca="false">LN(E100/E99)</f>
        <v>0.024024173671061</v>
      </c>
      <c r="G100" s="8" t="n">
        <v>43160</v>
      </c>
      <c r="H100" s="7" t="n">
        <v>20.288425039</v>
      </c>
      <c r="I100" s="7" t="n">
        <f aca="false">LN(H100/H99)</f>
        <v>-0.00233263461490246</v>
      </c>
      <c r="J100" s="8" t="n">
        <v>43160</v>
      </c>
      <c r="K100" s="7" t="n">
        <v>41.027447752</v>
      </c>
      <c r="L100" s="7" t="n">
        <f aca="false">LN(K100/K99)</f>
        <v>-0.0538195228350147</v>
      </c>
    </row>
    <row r="101" customFormat="false" ht="15" hidden="false" customHeight="false" outlineLevel="0" collapsed="false">
      <c r="A101" s="8" t="n">
        <v>43191</v>
      </c>
      <c r="B101" s="7" t="n">
        <v>86115.5</v>
      </c>
      <c r="C101" s="7" t="n">
        <f aca="false">LN(B101/B100)</f>
        <v>0.00874667769297138</v>
      </c>
      <c r="D101" s="8" t="n">
        <v>43191</v>
      </c>
      <c r="E101" s="7" t="n">
        <v>3.4811</v>
      </c>
      <c r="F101" s="7" t="n">
        <f aca="false">LN(E101/E100)</f>
        <v>0.0462396290825834</v>
      </c>
      <c r="G101" s="8" t="n">
        <v>43191</v>
      </c>
      <c r="H101" s="7" t="n">
        <v>21.766703556</v>
      </c>
      <c r="I101" s="7" t="n">
        <f aca="false">LN(H101/H100)</f>
        <v>0.0703309140739448</v>
      </c>
      <c r="J101" s="8" t="n">
        <v>43191</v>
      </c>
      <c r="K101" s="7" t="n">
        <v>47.306464868</v>
      </c>
      <c r="L101" s="7" t="n">
        <f aca="false">LN(K101/K100)</f>
        <v>0.142405664045166</v>
      </c>
    </row>
    <row r="102" customFormat="false" ht="15" hidden="false" customHeight="false" outlineLevel="0" collapsed="false">
      <c r="A102" s="8" t="n">
        <v>43221</v>
      </c>
      <c r="B102" s="7" t="n">
        <v>76753.61</v>
      </c>
      <c r="C102" s="7" t="n">
        <f aca="false">LN(B102/B101)</f>
        <v>-0.115088997268476</v>
      </c>
      <c r="D102" s="8" t="n">
        <v>43221</v>
      </c>
      <c r="E102" s="7" t="n">
        <v>3.737</v>
      </c>
      <c r="F102" s="7" t="n">
        <f aca="false">LN(E102/E101)</f>
        <v>0.0709348147094776</v>
      </c>
      <c r="G102" s="8" t="n">
        <v>43221</v>
      </c>
      <c r="H102" s="7" t="n">
        <v>18.021693407</v>
      </c>
      <c r="I102" s="7" t="n">
        <f aca="false">LN(H102/H101)</f>
        <v>-0.188805220859151</v>
      </c>
      <c r="J102" s="8" t="n">
        <v>43221</v>
      </c>
      <c r="K102" s="7" t="n">
        <v>49.211553653</v>
      </c>
      <c r="L102" s="7" t="n">
        <f aca="false">LN(K102/K101)</f>
        <v>0.0394814621467549</v>
      </c>
    </row>
    <row r="103" customFormat="false" ht="15" hidden="false" customHeight="false" outlineLevel="0" collapsed="false">
      <c r="A103" s="8" t="n">
        <v>43252</v>
      </c>
      <c r="B103" s="7" t="n">
        <v>72762.52</v>
      </c>
      <c r="C103" s="7" t="n">
        <f aca="false">LN(B103/B102)</f>
        <v>-0.0533994337270979</v>
      </c>
      <c r="D103" s="8" t="n">
        <v>43252</v>
      </c>
      <c r="E103" s="7" t="n">
        <v>3.8558</v>
      </c>
      <c r="F103" s="7" t="n">
        <f aca="false">LN(E103/E102)</f>
        <v>0.0312953576798846</v>
      </c>
      <c r="G103" s="8" t="n">
        <v>43252</v>
      </c>
      <c r="H103" s="7" t="n">
        <v>16.32207111</v>
      </c>
      <c r="I103" s="7" t="n">
        <f aca="false">LN(H103/H102)</f>
        <v>-0.0990579737822789</v>
      </c>
      <c r="J103" s="8" t="n">
        <v>43252</v>
      </c>
      <c r="K103" s="7" t="n">
        <v>48.200690216</v>
      </c>
      <c r="L103" s="7" t="n">
        <f aca="false">LN(K103/K102)</f>
        <v>-0.0207550854874096</v>
      </c>
    </row>
    <row r="104" customFormat="false" ht="15" hidden="false" customHeight="false" outlineLevel="0" collapsed="false">
      <c r="A104" s="8" t="n">
        <v>43282</v>
      </c>
      <c r="B104" s="7" t="n">
        <v>79220.44</v>
      </c>
      <c r="C104" s="7" t="n">
        <f aca="false">LN(B104/B103)</f>
        <v>0.0850333588666605</v>
      </c>
      <c r="D104" s="8" t="n">
        <v>43282</v>
      </c>
      <c r="E104" s="7" t="n">
        <v>3.7549</v>
      </c>
      <c r="F104" s="7" t="n">
        <f aca="false">LN(E104/E103)</f>
        <v>-0.0265168544802042</v>
      </c>
      <c r="G104" s="8" t="n">
        <v>43282</v>
      </c>
      <c r="H104" s="7" t="n">
        <v>18.724330558</v>
      </c>
      <c r="I104" s="7" t="n">
        <f aca="false">LN(H104/H103)</f>
        <v>0.137305529788493</v>
      </c>
      <c r="J104" s="8" t="n">
        <v>43282</v>
      </c>
      <c r="K104" s="7" t="n">
        <v>53.303606603</v>
      </c>
      <c r="L104" s="7" t="n">
        <f aca="false">LN(K104/K103)</f>
        <v>0.100630654192061</v>
      </c>
    </row>
    <row r="105" customFormat="false" ht="15" hidden="false" customHeight="false" outlineLevel="0" collapsed="false">
      <c r="A105" s="8" t="n">
        <v>43313</v>
      </c>
      <c r="B105" s="7" t="n">
        <v>76677.53</v>
      </c>
      <c r="C105" s="7" t="n">
        <f aca="false">LN(B105/B104)</f>
        <v>-0.0326256404619592</v>
      </c>
      <c r="D105" s="8" t="n">
        <v>43313</v>
      </c>
      <c r="E105" s="7" t="n">
        <v>4.1353</v>
      </c>
      <c r="F105" s="7" t="n">
        <f aca="false">LN(E105/E104)</f>
        <v>0.0964982235314709</v>
      </c>
      <c r="G105" s="8" t="n">
        <v>43313</v>
      </c>
      <c r="H105" s="7" t="n">
        <v>18.333297874</v>
      </c>
      <c r="I105" s="7" t="n">
        <f aca="false">LN(H105/H104)</f>
        <v>-0.0211048151055005</v>
      </c>
      <c r="J105" s="8" t="n">
        <v>43313</v>
      </c>
      <c r="K105" s="7" t="n">
        <v>53.62</v>
      </c>
      <c r="L105" s="7" t="n">
        <f aca="false">LN(K105/K104)</f>
        <v>0.00591813782770056</v>
      </c>
    </row>
    <row r="106" customFormat="false" ht="15" hidden="false" customHeight="false" outlineLevel="0" collapsed="false">
      <c r="A106" s="8" t="n">
        <v>43344</v>
      </c>
      <c r="B106" s="7" t="n">
        <v>79342.43</v>
      </c>
      <c r="C106" s="7" t="n">
        <f aca="false">LN(B106/B105)</f>
        <v>0.0341643364261337</v>
      </c>
      <c r="D106" s="8" t="n">
        <v>43344</v>
      </c>
      <c r="E106" s="7" t="n">
        <v>4.0039</v>
      </c>
      <c r="F106" s="7" t="n">
        <f aca="false">LN(E106/E105)</f>
        <v>-0.0322909911183801</v>
      </c>
      <c r="G106" s="8" t="n">
        <v>43344</v>
      </c>
      <c r="H106" s="7" t="n">
        <v>20.075246738</v>
      </c>
      <c r="I106" s="7" t="n">
        <f aca="false">LN(H106/H105)</f>
        <v>0.0907685881497224</v>
      </c>
      <c r="J106" s="8" t="n">
        <v>43344</v>
      </c>
      <c r="K106" s="7" t="n">
        <v>59.82</v>
      </c>
      <c r="L106" s="7" t="n">
        <f aca="false">LN(K106/K105)</f>
        <v>0.109417920393989</v>
      </c>
    </row>
    <row r="107" customFormat="false" ht="15" hidden="false" customHeight="false" outlineLevel="0" collapsed="false">
      <c r="A107" s="8" t="n">
        <v>43374</v>
      </c>
      <c r="B107" s="7" t="n">
        <v>87423.55</v>
      </c>
      <c r="C107" s="7" t="n">
        <f aca="false">LN(B107/B106)</f>
        <v>0.0969916548715451</v>
      </c>
      <c r="D107" s="8" t="n">
        <v>43374</v>
      </c>
      <c r="E107" s="7" t="n">
        <v>3.7177</v>
      </c>
      <c r="F107" s="7" t="n">
        <f aca="false">LN(E107/E106)</f>
        <v>-0.0741636886145883</v>
      </c>
      <c r="G107" s="8" t="n">
        <v>43374</v>
      </c>
      <c r="H107" s="7" t="n">
        <v>26.291053338</v>
      </c>
      <c r="I107" s="7" t="n">
        <f aca="false">LN(H107/H106)</f>
        <v>0.269741153481193</v>
      </c>
      <c r="J107" s="8" t="n">
        <v>43374</v>
      </c>
      <c r="K107" s="7" t="n">
        <v>56.71</v>
      </c>
      <c r="L107" s="7" t="n">
        <f aca="false">LN(K107/K106)</f>
        <v>-0.0533894911758653</v>
      </c>
    </row>
    <row r="108" customFormat="false" ht="15" hidden="false" customHeight="false" outlineLevel="0" collapsed="false">
      <c r="A108" s="8" t="n">
        <v>43405</v>
      </c>
      <c r="B108" s="7" t="n">
        <v>89504.03</v>
      </c>
      <c r="C108" s="7" t="n">
        <f aca="false">LN(B108/B107)</f>
        <v>0.0235189550329859</v>
      </c>
      <c r="D108" s="8" t="n">
        <v>43405</v>
      </c>
      <c r="E108" s="7" t="n">
        <v>3.8633</v>
      </c>
      <c r="F108" s="7" t="n">
        <f aca="false">LN(E108/E107)</f>
        <v>0.0384165430171022</v>
      </c>
      <c r="G108" s="8" t="n">
        <v>43405</v>
      </c>
      <c r="H108" s="7" t="n">
        <v>24.331651804</v>
      </c>
      <c r="I108" s="7" t="n">
        <f aca="false">LN(H108/H107)</f>
        <v>-0.0774506579006631</v>
      </c>
      <c r="J108" s="8" t="n">
        <v>43405</v>
      </c>
      <c r="K108" s="7" t="n">
        <v>52.8</v>
      </c>
      <c r="L108" s="7" t="n">
        <f aca="false">LN(K108/K107)</f>
        <v>-0.071439371313721</v>
      </c>
    </row>
    <row r="109" customFormat="false" ht="15" hidden="false" customHeight="false" outlineLevel="0" collapsed="false">
      <c r="A109" s="8" t="n">
        <v>43435</v>
      </c>
      <c r="B109" s="7" t="n">
        <v>87887.27</v>
      </c>
      <c r="C109" s="7" t="n">
        <f aca="false">LN(B109/B108)</f>
        <v>-0.0182286816601253</v>
      </c>
      <c r="D109" s="8" t="n">
        <v>43435</v>
      </c>
      <c r="E109" s="7" t="n">
        <v>3.8748</v>
      </c>
      <c r="F109" s="7" t="n">
        <f aca="false">LN(E109/E108)</f>
        <v>0.00297230805146096</v>
      </c>
      <c r="G109" s="8" t="n">
        <v>43435</v>
      </c>
      <c r="H109" s="7" t="n">
        <v>22.402550191</v>
      </c>
      <c r="I109" s="7" t="n">
        <f aca="false">LN(H109/H108)</f>
        <v>-0.0826032459539646</v>
      </c>
      <c r="J109" s="8" t="n">
        <v>43435</v>
      </c>
      <c r="K109" s="7" t="n">
        <v>51</v>
      </c>
      <c r="L109" s="7" t="n">
        <f aca="false">LN(K109/K108)</f>
        <v>-0.03468555798789</v>
      </c>
    </row>
    <row r="110" customFormat="false" ht="15" hidden="false" customHeight="false" outlineLevel="0" collapsed="false">
      <c r="A110" s="8" t="n">
        <v>43466</v>
      </c>
      <c r="B110" s="7" t="n">
        <v>97393.75</v>
      </c>
      <c r="C110" s="7" t="n">
        <f aca="false">LN(B110/B109)</f>
        <v>0.102707069671869</v>
      </c>
      <c r="D110" s="8" t="n">
        <v>43466</v>
      </c>
      <c r="E110" s="7" t="n">
        <v>3.6519</v>
      </c>
      <c r="F110" s="7" t="n">
        <f aca="false">LN(E110/E109)</f>
        <v>-0.0592464684685695</v>
      </c>
      <c r="G110" s="8" t="n">
        <v>43466</v>
      </c>
      <c r="H110" s="7" t="n">
        <v>25.267073805</v>
      </c>
      <c r="I110" s="7" t="n">
        <f aca="false">LN(H110/H109)</f>
        <v>0.120327317311422</v>
      </c>
      <c r="J110" s="8" t="n">
        <v>43466</v>
      </c>
      <c r="K110" s="7" t="n">
        <v>45.5</v>
      </c>
      <c r="L110" s="7" t="n">
        <f aca="false">LN(K110/K109)</f>
        <v>-0.114113306767421</v>
      </c>
    </row>
    <row r="111" customFormat="false" ht="15" hidden="false" customHeight="false" outlineLevel="0" collapsed="false">
      <c r="A111" s="8" t="n">
        <v>43497</v>
      </c>
      <c r="B111" s="7" t="n">
        <v>95584.35</v>
      </c>
      <c r="C111" s="7" t="n">
        <f aca="false">LN(B111/B110)</f>
        <v>-0.0187529364840892</v>
      </c>
      <c r="D111" s="8" t="n">
        <v>43497</v>
      </c>
      <c r="E111" s="7" t="n">
        <v>3.7385</v>
      </c>
      <c r="F111" s="7" t="n">
        <f aca="false">LN(E111/E110)</f>
        <v>0.02343688135631</v>
      </c>
      <c r="G111" s="8" t="n">
        <v>43497</v>
      </c>
      <c r="H111" s="7" t="n">
        <v>26.728968614</v>
      </c>
      <c r="I111" s="7" t="n">
        <f aca="false">LN(H111/H110)</f>
        <v>0.0562458265668184</v>
      </c>
      <c r="J111" s="8" t="n">
        <v>43497</v>
      </c>
      <c r="K111" s="7" t="n">
        <v>47.1</v>
      </c>
      <c r="L111" s="7" t="n">
        <f aca="false">LN(K111/K110)</f>
        <v>0.0345606750654674</v>
      </c>
    </row>
    <row r="112" customFormat="false" ht="15" hidden="false" customHeight="false" outlineLevel="0" collapsed="false">
      <c r="A112" s="8" t="n">
        <v>43525</v>
      </c>
      <c r="B112" s="7" t="n">
        <v>95414.56</v>
      </c>
      <c r="C112" s="7" t="n">
        <f aca="false">LN(B112/B111)</f>
        <v>-0.00177791637371473</v>
      </c>
      <c r="D112" s="8" t="n">
        <v>43525</v>
      </c>
      <c r="E112" s="7" t="n">
        <v>3.8967</v>
      </c>
      <c r="F112" s="7" t="n">
        <f aca="false">LN(E112/E111)</f>
        <v>0.0414455796413777</v>
      </c>
      <c r="G112" s="8" t="n">
        <v>43525</v>
      </c>
      <c r="H112" s="7" t="n">
        <v>27.716735378</v>
      </c>
      <c r="I112" s="7" t="n">
        <f aca="false">LN(H112/H111)</f>
        <v>0.0362884519581258</v>
      </c>
      <c r="J112" s="8" t="n">
        <v>43525</v>
      </c>
      <c r="K112" s="7" t="n">
        <v>50.93</v>
      </c>
      <c r="L112" s="7" t="n">
        <f aca="false">LN(K112/K111)</f>
        <v>0.0781791398741411</v>
      </c>
    </row>
    <row r="113" customFormat="false" ht="15" hidden="false" customHeight="false" outlineLevel="0" collapsed="false">
      <c r="A113" s="8" t="n">
        <v>43556</v>
      </c>
      <c r="B113" s="7" t="n">
        <v>96353.33</v>
      </c>
      <c r="C113" s="7" t="n">
        <f aca="false">LN(B113/B112)</f>
        <v>0.00979076840370814</v>
      </c>
      <c r="D113" s="8" t="n">
        <v>43556</v>
      </c>
      <c r="E113" s="7" t="n">
        <v>3.9453</v>
      </c>
      <c r="F113" s="7" t="n">
        <f aca="false">LN(E113/E112)</f>
        <v>0.0123949559346809</v>
      </c>
      <c r="G113" s="8" t="n">
        <v>43556</v>
      </c>
      <c r="H113" s="7" t="n">
        <v>26.797073455</v>
      </c>
      <c r="I113" s="7" t="n">
        <f aca="false">LN(H113/H112)</f>
        <v>-0.0337437139158708</v>
      </c>
      <c r="J113" s="8" t="n">
        <v>43556</v>
      </c>
      <c r="K113" s="7" t="n">
        <v>50.1</v>
      </c>
      <c r="L113" s="7" t="n">
        <f aca="false">LN(K113/K112)</f>
        <v>-0.0164311328056941</v>
      </c>
    </row>
    <row r="114" customFormat="false" ht="15" hidden="false" customHeight="false" outlineLevel="0" collapsed="false">
      <c r="A114" s="8" t="n">
        <v>43586</v>
      </c>
      <c r="B114" s="7" t="n">
        <v>97030.32</v>
      </c>
      <c r="C114" s="7" t="n">
        <f aca="false">LN(B114/B113)</f>
        <v>0.00700155122316611</v>
      </c>
      <c r="D114" s="8" t="n">
        <v>43586</v>
      </c>
      <c r="E114" s="7" t="n">
        <v>3.9407</v>
      </c>
      <c r="F114" s="7" t="n">
        <f aca="false">LN(E114/E113)</f>
        <v>-0.00116662452998264</v>
      </c>
      <c r="G114" s="8" t="n">
        <v>43586</v>
      </c>
      <c r="H114" s="7" t="n">
        <v>25.350779727</v>
      </c>
      <c r="I114" s="7" t="n">
        <f aca="false">LN(H114/H113)</f>
        <v>-0.0554831940881207</v>
      </c>
      <c r="J114" s="8" t="n">
        <v>43586</v>
      </c>
      <c r="K114" s="7" t="n">
        <v>49</v>
      </c>
      <c r="L114" s="7" t="n">
        <f aca="false">LN(K114/K113)</f>
        <v>-0.0222007099801925</v>
      </c>
    </row>
    <row r="115" customFormat="false" ht="15" hidden="false" customHeight="false" outlineLevel="0" collapsed="false">
      <c r="A115" s="8" t="n">
        <v>43617</v>
      </c>
      <c r="B115" s="7" t="n">
        <v>100967.2</v>
      </c>
      <c r="C115" s="7" t="n">
        <f aca="false">LN(B115/B114)</f>
        <v>0.0397722046416497</v>
      </c>
      <c r="D115" s="8" t="n">
        <v>43617</v>
      </c>
      <c r="E115" s="7" t="n">
        <v>3.8322</v>
      </c>
      <c r="F115" s="7" t="n">
        <f aca="false">LN(E115/E114)</f>
        <v>-0.0279193216904478</v>
      </c>
      <c r="G115" s="8" t="n">
        <v>43617</v>
      </c>
      <c r="H115" s="7" t="n">
        <v>27.196276803</v>
      </c>
      <c r="I115" s="7" t="n">
        <f aca="false">LN(H115/H114)</f>
        <v>0.0702705936643766</v>
      </c>
      <c r="J115" s="8" t="n">
        <v>43617</v>
      </c>
      <c r="K115" s="7" t="n">
        <v>51.82</v>
      </c>
      <c r="L115" s="7" t="n">
        <f aca="false">LN(K115/K114)</f>
        <v>0.0559558770233373</v>
      </c>
    </row>
    <row r="116" customFormat="false" ht="15" hidden="false" customHeight="false" outlineLevel="0" collapsed="false">
      <c r="A116" s="8" t="n">
        <v>43647</v>
      </c>
      <c r="B116" s="7" t="n">
        <v>101812.13</v>
      </c>
      <c r="C116" s="7" t="n">
        <f aca="false">LN(B116/B115)</f>
        <v>0.00833354060178406</v>
      </c>
      <c r="D116" s="8" t="n">
        <v>43647</v>
      </c>
      <c r="E116" s="7" t="n">
        <v>3.7649</v>
      </c>
      <c r="F116" s="7" t="n">
        <f aca="false">LN(E116/E115)</f>
        <v>-0.0177177503393056</v>
      </c>
      <c r="G116" s="8" t="n">
        <v>43647</v>
      </c>
      <c r="H116" s="7" t="n">
        <v>25.876647173</v>
      </c>
      <c r="I116" s="7" t="n">
        <f aca="false">LN(H116/H115)</f>
        <v>-0.0497391732707781</v>
      </c>
      <c r="J116" s="8" t="n">
        <v>43647</v>
      </c>
      <c r="K116" s="7" t="n">
        <v>49.81</v>
      </c>
      <c r="L116" s="7" t="n">
        <f aca="false">LN(K116/K115)</f>
        <v>-0.0395604080487718</v>
      </c>
    </row>
    <row r="117" customFormat="false" ht="15" hidden="false" customHeight="false" outlineLevel="0" collapsed="false">
      <c r="A117" s="8" t="n">
        <v>43678</v>
      </c>
      <c r="B117" s="7" t="n">
        <v>101134.61</v>
      </c>
      <c r="C117" s="7" t="n">
        <f aca="false">LN(B117/B116)</f>
        <v>-0.00667685045843739</v>
      </c>
      <c r="D117" s="8" t="n">
        <v>43678</v>
      </c>
      <c r="E117" s="7" t="n">
        <v>4.1385</v>
      </c>
      <c r="F117" s="7" t="n">
        <f aca="false">LN(E117/E116)</f>
        <v>0.0946121028691576</v>
      </c>
      <c r="G117" s="8" t="n">
        <v>43678</v>
      </c>
      <c r="H117" s="7" t="n">
        <v>25.5</v>
      </c>
      <c r="I117" s="7" t="n">
        <f aca="false">LN(H117/H116)</f>
        <v>-0.0146624562549168</v>
      </c>
      <c r="J117" s="8" t="n">
        <v>43678</v>
      </c>
      <c r="K117" s="7" t="n">
        <v>45.57</v>
      </c>
      <c r="L117" s="7" t="n">
        <f aca="false">LN(K117/K116)</f>
        <v>-0.0889661618094009</v>
      </c>
    </row>
    <row r="118" customFormat="false" ht="15" hidden="false" customHeight="false" outlineLevel="0" collapsed="false">
      <c r="A118" s="8" t="n">
        <v>43709</v>
      </c>
      <c r="B118" s="7" t="n">
        <v>104531.93</v>
      </c>
      <c r="C118" s="7" t="n">
        <f aca="false">LN(B118/B117)</f>
        <v>0.0330401732072783</v>
      </c>
      <c r="D118" s="8" t="n">
        <v>43709</v>
      </c>
      <c r="E118" s="7" t="n">
        <v>4.0972</v>
      </c>
      <c r="F118" s="7" t="n">
        <f aca="false">LN(E118/E117)</f>
        <v>-0.0100295897630708</v>
      </c>
      <c r="G118" s="8" t="n">
        <v>43709</v>
      </c>
      <c r="H118" s="7" t="n">
        <v>27.22</v>
      </c>
      <c r="I118" s="7" t="n">
        <f aca="false">LN(H118/H117)</f>
        <v>0.0652735450589395</v>
      </c>
      <c r="J118" s="8" t="n">
        <v>43709</v>
      </c>
      <c r="K118" s="7" t="n">
        <v>48.4</v>
      </c>
      <c r="L118" s="7" t="n">
        <f aca="false">LN(K118/K117)</f>
        <v>0.0602502084467948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0.4609375" defaultRowHeight="15.75" zeroHeight="false" outlineLevelRow="0" outlineLevelCol="0"/>
  <cols>
    <col collapsed="false" customWidth="true" hidden="false" outlineLevel="0" max="2" min="2" style="0" width="16.33"/>
    <col collapsed="false" customWidth="true" hidden="false" outlineLevel="0" max="3" min="3" style="0" width="13.16"/>
    <col collapsed="false" customWidth="true" hidden="false" outlineLevel="0" max="4" min="4" style="0" width="12.17"/>
    <col collapsed="false" customWidth="true" hidden="false" outlineLevel="0" max="5" min="5" style="0" width="13.16"/>
  </cols>
  <sheetData>
    <row r="1" customFormat="false" ht="15.75" hidden="false" customHeight="false" outlineLevel="0" collapsed="false">
      <c r="B1" s="4" t="s">
        <v>14</v>
      </c>
      <c r="C1" s="4" t="s">
        <v>15</v>
      </c>
    </row>
    <row r="2" customFormat="false" ht="15.75" hidden="false" customHeight="false" outlineLevel="0" collapsed="false">
      <c r="A2" s="0" t="s">
        <v>16</v>
      </c>
      <c r="B2" s="9" t="n">
        <v>0.1341</v>
      </c>
      <c r="C2" s="9" t="n">
        <v>0.2662</v>
      </c>
      <c r="E2" s="0" t="s">
        <v>17</v>
      </c>
      <c r="F2" s="0" t="n">
        <f aca="false">CORREL(B2:B6,C2:C6)</f>
        <v>-0.60000438182739</v>
      </c>
    </row>
    <row r="3" customFormat="false" ht="15.75" hidden="false" customHeight="false" outlineLevel="0" collapsed="false">
      <c r="A3" s="0" t="s">
        <v>18</v>
      </c>
      <c r="B3" s="9" t="n">
        <v>0.0094</v>
      </c>
      <c r="C3" s="9" t="n">
        <v>0.4513</v>
      </c>
    </row>
    <row r="4" customFormat="false" ht="15.75" hidden="false" customHeight="false" outlineLevel="0" collapsed="false">
      <c r="A4" s="0" t="s">
        <v>19</v>
      </c>
      <c r="B4" s="9" t="n">
        <v>0.1021</v>
      </c>
      <c r="C4" s="9" t="n">
        <v>0.2021</v>
      </c>
    </row>
    <row r="5" customFormat="false" ht="15.75" hidden="false" customHeight="false" outlineLevel="0" collapsed="false">
      <c r="A5" s="0" t="s">
        <v>20</v>
      </c>
      <c r="B5" s="9" t="n">
        <v>0.0491</v>
      </c>
      <c r="C5" s="9" t="n">
        <v>0.1737</v>
      </c>
    </row>
    <row r="6" customFormat="false" ht="15.75" hidden="false" customHeight="false" outlineLevel="0" collapsed="false">
      <c r="A6" s="0" t="s">
        <v>21</v>
      </c>
      <c r="B6" s="9" t="n">
        <v>0.1053</v>
      </c>
      <c r="C6" s="9" t="n">
        <v>0.1567</v>
      </c>
    </row>
    <row r="7" customFormat="false" ht="15.75" hidden="false" customHeight="false" outlineLevel="0" collapsed="false">
      <c r="B7" s="10"/>
      <c r="C7" s="10"/>
    </row>
    <row r="8" customFormat="false" ht="15.75" hidden="false" customHeight="false" outlineLevel="0" collapsed="false">
      <c r="A8" s="0" t="s">
        <v>22</v>
      </c>
      <c r="B8" s="10" t="n">
        <f aca="false">AVERAGE(B2:B6)</f>
        <v>0.08</v>
      </c>
      <c r="C8" s="10" t="n">
        <f aca="false">AVERAGE(C2:C6)</f>
        <v>0.25</v>
      </c>
    </row>
    <row r="9" customFormat="false" ht="15.75" hidden="false" customHeight="false" outlineLevel="0" collapsed="false">
      <c r="A9" s="0" t="s">
        <v>23</v>
      </c>
      <c r="B9" s="10" t="n">
        <f aca="false">STDEVA(B2:B6)</f>
        <v>0.0499861980950742</v>
      </c>
      <c r="C9" s="10" t="n">
        <f aca="false">STDEVA(C2:C6)</f>
        <v>0.12000533321482</v>
      </c>
      <c r="E9" s="1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4609375" defaultRowHeight="15.75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14.16"/>
    <col collapsed="false" customWidth="true" hidden="false" outlineLevel="0" max="3" min="3" style="0" width="13.16"/>
    <col collapsed="false" customWidth="true" hidden="false" outlineLevel="0" max="4" min="4" style="0" width="16.66"/>
    <col collapsed="false" customWidth="true" hidden="false" outlineLevel="0" max="5" min="5" style="0" width="15.84"/>
    <col collapsed="false" customWidth="true" hidden="false" outlineLevel="0" max="6" min="6" style="0" width="20.5"/>
    <col collapsed="false" customWidth="true" hidden="false" outlineLevel="0" max="7" min="7" style="0" width="28.66"/>
  </cols>
  <sheetData>
    <row r="1" customFormat="false" ht="15.75" hidden="false" customHeight="false" outlineLevel="0" collapsed="false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/>
      <c r="G1" s="4"/>
    </row>
    <row r="2" customFormat="false" ht="15.75" hidden="false" customHeight="false" outlineLevel="0" collapsed="false">
      <c r="A2" s="4" t="s">
        <v>29</v>
      </c>
      <c r="B2" s="2" t="n">
        <v>10000</v>
      </c>
      <c r="C2" s="10" t="n">
        <v>0.02</v>
      </c>
      <c r="D2" s="10" t="n">
        <f aca="false">1-C2</f>
        <v>0.98</v>
      </c>
      <c r="E2" s="12" t="n">
        <v>0</v>
      </c>
      <c r="F2" s="13"/>
      <c r="G2" s="13"/>
    </row>
    <row r="3" customFormat="false" ht="15.75" hidden="false" customHeight="false" outlineLevel="0" collapsed="false">
      <c r="A3" s="4" t="s">
        <v>30</v>
      </c>
      <c r="B3" s="2" t="n">
        <v>20000</v>
      </c>
      <c r="C3" s="10" t="n">
        <v>0.05</v>
      </c>
      <c r="D3" s="10" t="n">
        <f aca="false">1-C3</f>
        <v>0.95</v>
      </c>
      <c r="E3" s="12" t="n">
        <v>0</v>
      </c>
      <c r="F3" s="13"/>
      <c r="G3" s="13"/>
    </row>
    <row r="4" customFormat="false" ht="15.75" hidden="false" customHeight="false" outlineLevel="0" collapsed="false">
      <c r="A4" s="4" t="s">
        <v>31</v>
      </c>
      <c r="B4" s="2" t="n">
        <v>70000</v>
      </c>
      <c r="C4" s="10" t="n">
        <v>0.1</v>
      </c>
      <c r="D4" s="10" t="n">
        <f aca="false">1-C4</f>
        <v>0.9</v>
      </c>
      <c r="E4" s="12" t="n">
        <v>0</v>
      </c>
      <c r="F4" s="13"/>
      <c r="G4" s="13"/>
    </row>
    <row r="5" customFormat="false" ht="15.75" hidden="false" customHeight="false" outlineLevel="0" collapsed="false">
      <c r="A5" s="4"/>
      <c r="G5" s="13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0.46093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3.16"/>
    <col collapsed="false" customWidth="true" hidden="false" outlineLevel="0" max="4" min="4" style="0" width="11.5"/>
    <col collapsed="false" customWidth="true" hidden="false" outlineLevel="0" max="6" min="6" style="0" width="15"/>
    <col collapsed="false" customWidth="true" hidden="false" outlineLevel="0" max="8" min="7" style="0" width="12"/>
  </cols>
  <sheetData>
    <row r="1" customFormat="false" ht="15.75" hidden="false" customHeight="false" outlineLevel="0" collapsed="false">
      <c r="A1" s="14" t="s">
        <v>32</v>
      </c>
    </row>
    <row r="2" customFormat="false" ht="15.75" hidden="false" customHeight="false" outlineLevel="0" collapsed="false">
      <c r="A2" s="15" t="s">
        <v>33</v>
      </c>
      <c r="B2" s="15" t="s">
        <v>34</v>
      </c>
      <c r="E2" s="16" t="s">
        <v>35</v>
      </c>
      <c r="F2" s="17" t="s">
        <v>34</v>
      </c>
    </row>
    <row r="3" customFormat="false" ht="15.75" hidden="false" customHeight="false" outlineLevel="0" collapsed="false">
      <c r="A3" s="15" t="n">
        <v>0</v>
      </c>
      <c r="B3" s="18" t="n">
        <v>0.7</v>
      </c>
      <c r="E3" s="19" t="n">
        <v>500</v>
      </c>
      <c r="F3" s="20" t="n">
        <v>0.6</v>
      </c>
    </row>
    <row r="4" customFormat="false" ht="15.75" hidden="false" customHeight="false" outlineLevel="0" collapsed="false">
      <c r="A4" s="15" t="n">
        <v>1</v>
      </c>
      <c r="B4" s="18" t="n">
        <v>0.2</v>
      </c>
      <c r="E4" s="19" t="n">
        <v>10000</v>
      </c>
      <c r="F4" s="20" t="n">
        <v>0.3</v>
      </c>
    </row>
    <row r="5" customFormat="false" ht="15.75" hidden="false" customHeight="false" outlineLevel="0" collapsed="false">
      <c r="A5" s="15" t="n">
        <v>2</v>
      </c>
      <c r="B5" s="18" t="n">
        <v>0.1</v>
      </c>
      <c r="E5" s="19" t="n">
        <v>50000</v>
      </c>
      <c r="F5" s="20" t="n">
        <v>0.1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0.4609375" defaultRowHeight="15.7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12.83"/>
  </cols>
  <sheetData>
    <row r="2" customFormat="false" ht="15.75" hidden="false" customHeight="false" outlineLevel="0" collapsed="false">
      <c r="A2" s="21" t="s">
        <v>36</v>
      </c>
      <c r="B2" s="21" t="s">
        <v>37</v>
      </c>
      <c r="C2" s="21" t="s">
        <v>16</v>
      </c>
      <c r="D2" s="21" t="s">
        <v>18</v>
      </c>
      <c r="E2" s="21" t="s">
        <v>19</v>
      </c>
      <c r="F2" s="21" t="s">
        <v>20</v>
      </c>
    </row>
    <row r="3" customFormat="false" ht="15.75" hidden="false" customHeight="false" outlineLevel="0" collapsed="false">
      <c r="A3" s="14"/>
      <c r="B3" s="22"/>
      <c r="C3" s="23"/>
      <c r="D3" s="23"/>
      <c r="E3" s="23"/>
      <c r="F3" s="23"/>
    </row>
    <row r="4" customFormat="false" ht="15.75" hidden="false" customHeight="false" outlineLevel="0" collapsed="false">
      <c r="C4" s="22"/>
      <c r="D4" s="22"/>
      <c r="E4" s="22"/>
      <c r="F4" s="22"/>
    </row>
    <row r="5" customFormat="false" ht="15.75" hidden="false" customHeight="false" outlineLevel="0" collapsed="false">
      <c r="A5" s="14"/>
      <c r="B5" s="22"/>
      <c r="C5" s="23"/>
      <c r="D5" s="23"/>
      <c r="E5" s="23"/>
      <c r="F5" s="23"/>
    </row>
    <row r="6" customFormat="false" ht="15.75" hidden="false" customHeight="false" outlineLevel="0" collapsed="false">
      <c r="B6" s="22"/>
      <c r="C6" s="22"/>
      <c r="D6" s="22"/>
      <c r="E6" s="22"/>
      <c r="F6" s="22"/>
    </row>
    <row r="7" customFormat="false" ht="15.75" hidden="false" customHeight="false" outlineLevel="0" collapsed="false">
      <c r="A7" s="14"/>
      <c r="B7" s="22"/>
      <c r="C7" s="23"/>
      <c r="D7" s="23"/>
      <c r="E7" s="23"/>
      <c r="F7" s="23"/>
    </row>
    <row r="8" customFormat="false" ht="15.75" hidden="false" customHeight="false" outlineLevel="0" collapsed="false">
      <c r="B8" s="22"/>
      <c r="C8" s="22"/>
      <c r="D8" s="22"/>
      <c r="E8" s="22"/>
      <c r="F8" s="22"/>
    </row>
    <row r="9" customFormat="false" ht="15.75" hidden="false" customHeight="false" outlineLevel="0" collapsed="false">
      <c r="A9" s="14"/>
      <c r="B9" s="22"/>
      <c r="C9" s="23"/>
      <c r="D9" s="23"/>
      <c r="E9" s="23"/>
      <c r="F9" s="23"/>
    </row>
    <row r="10" customFormat="false" ht="15.75" hidden="false" customHeight="false" outlineLevel="0" collapsed="false">
      <c r="B10" s="22"/>
      <c r="C10" s="22"/>
      <c r="D10" s="22"/>
      <c r="E10" s="22"/>
      <c r="F10" s="22"/>
    </row>
    <row r="11" customFormat="false" ht="15.75" hidden="false" customHeight="false" outlineLevel="0" collapsed="false">
      <c r="B11" s="22"/>
      <c r="C11" s="22"/>
      <c r="D11" s="22"/>
      <c r="E11" s="22"/>
      <c r="F11" s="22"/>
    </row>
    <row r="12" customFormat="false" ht="15.75" hidden="false" customHeight="false" outlineLevel="0" collapsed="false">
      <c r="A12" s="14"/>
      <c r="B12" s="24"/>
      <c r="C12" s="24"/>
      <c r="D12" s="24"/>
      <c r="E12" s="24"/>
      <c r="F12" s="24"/>
    </row>
    <row r="23" customFormat="false" ht="15.75" hidden="false" customHeight="false" outlineLevel="0" collapsed="false">
      <c r="A23" s="0" t="s">
        <v>38</v>
      </c>
    </row>
    <row r="24" customFormat="false" ht="15.75" hidden="false" customHeight="false" outlineLevel="0" collapsed="false">
      <c r="A24" s="0" t="s">
        <v>39</v>
      </c>
    </row>
    <row r="25" customFormat="false" ht="15.75" hidden="false" customHeight="false" outlineLevel="0" collapsed="false">
      <c r="A25" s="0" t="s">
        <v>40</v>
      </c>
    </row>
    <row r="26" customFormat="false" ht="15.75" hidden="false" customHeight="false" outlineLevel="0" collapsed="false">
      <c r="A26" s="0" t="s">
        <v>41</v>
      </c>
    </row>
    <row r="27" customFormat="false" ht="15.75" hidden="false" customHeight="false" outlineLevel="0" collapsed="false">
      <c r="A27" s="0" t="s">
        <v>42</v>
      </c>
    </row>
    <row r="28" customFormat="false" ht="15.75" hidden="false" customHeight="false" outlineLevel="0" collapsed="false">
      <c r="A28" s="0" t="s">
        <v>43</v>
      </c>
    </row>
    <row r="31" customFormat="false" ht="15.75" hidden="false" customHeight="false" outlineLevel="0" collapsed="false">
      <c r="B31" s="0" t="s">
        <v>44</v>
      </c>
      <c r="C31" s="0" t="s">
        <v>45</v>
      </c>
      <c r="D31" s="0" t="s">
        <v>46</v>
      </c>
      <c r="E31" s="0" t="s">
        <v>47</v>
      </c>
      <c r="F31" s="0" t="s">
        <v>48</v>
      </c>
    </row>
    <row r="32" customFormat="false" ht="15.75" hidden="false" customHeight="false" outlineLevel="0" collapsed="false">
      <c r="A32" s="0" t="s">
        <v>49</v>
      </c>
      <c r="B32" s="22"/>
      <c r="D32" s="22"/>
      <c r="E32" s="22"/>
      <c r="F32" s="22"/>
    </row>
    <row r="33" customFormat="false" ht="15.75" hidden="false" customHeight="false" outlineLevel="0" collapsed="false">
      <c r="A33" s="0" t="s">
        <v>50</v>
      </c>
      <c r="B33" s="22"/>
      <c r="D33" s="22"/>
      <c r="E33" s="22"/>
      <c r="F33" s="22"/>
    </row>
    <row r="34" customFormat="false" ht="15.75" hidden="false" customHeight="false" outlineLevel="0" collapsed="false">
      <c r="A34" s="0" t="s">
        <v>51</v>
      </c>
      <c r="B34" s="22"/>
      <c r="D34" s="22"/>
      <c r="E34" s="22"/>
      <c r="F34" s="22"/>
    </row>
    <row r="35" customFormat="false" ht="15.75" hidden="false" customHeight="false" outlineLevel="0" collapsed="false">
      <c r="A35" s="0" t="s">
        <v>52</v>
      </c>
    </row>
    <row r="36" customFormat="false" ht="15.75" hidden="false" customHeight="false" outlineLevel="0" collapsed="false">
      <c r="A36" s="0" t="s">
        <v>53</v>
      </c>
    </row>
    <row r="37" customFormat="false" ht="15.75" hidden="false" customHeight="false" outlineLevel="0" collapsed="false">
      <c r="A37" s="0" t="s">
        <v>54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2022-04-07T15:52:36Z</dcterms:created>
  <dc:creator>Fabiano Guasti Lima</dc:creator>
  <dc:description/>
  <dc:language>en-US</dc:language>
  <cp:lastModifiedBy/>
  <dcterms:modified xsi:type="dcterms:W3CDTF">2024-02-13T16:55:37Z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