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d\Documents\"/>
    </mc:Choice>
  </mc:AlternateContent>
  <xr:revisionPtr revIDLastSave="0" documentId="13_ncr:1_{486AAFB2-74B5-426C-B862-E45C85B7CF57}" xr6:coauthVersionLast="46" xr6:coauthVersionMax="46" xr10:uidLastSave="{00000000-0000-0000-0000-000000000000}"/>
  <bookViews>
    <workbookView xWindow="1425" yWindow="1425" windowWidth="21600" windowHeight="11385" tabRatio="500" firstSheet="1" activeTab="1" xr2:uid="{00000000-000D-0000-FFFF-FFFF00000000}"/>
  </bookViews>
  <sheets>
    <sheet name="SimpleModel" sheetId="1" r:id="rId1"/>
    <sheet name="IrelandSamples" sheetId="5" r:id="rId2"/>
    <sheet name="B117 Share" sheetId="2" r:id="rId3"/>
    <sheet name="Observerd R" sheetId="3" r:id="rId4"/>
    <sheet name="B117 Transmission Advantag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5" i="5" l="1"/>
  <c r="F6" i="5" s="1"/>
  <c r="F7" i="5" s="1"/>
  <c r="F8" i="5" s="1"/>
  <c r="F9" i="5" s="1"/>
  <c r="F10" i="5" s="1"/>
  <c r="F4" i="5"/>
  <c r="G8" i="5"/>
  <c r="G5" i="5"/>
  <c r="E10" i="5"/>
  <c r="G10" i="5" s="1"/>
  <c r="E9" i="5"/>
  <c r="G9" i="5" s="1"/>
  <c r="E8" i="5"/>
  <c r="E7" i="5"/>
  <c r="G7" i="5" s="1"/>
  <c r="E6" i="5"/>
  <c r="G6" i="5" s="1"/>
  <c r="E5" i="5"/>
  <c r="E4" i="5"/>
  <c r="AF11" i="1"/>
  <c r="AG11" i="1" s="1"/>
  <c r="AD11" i="1"/>
  <c r="AC11" i="1" s="1"/>
  <c r="X11" i="1"/>
  <c r="X12" i="1" s="1"/>
  <c r="V11" i="1"/>
  <c r="U11" i="1" s="1"/>
  <c r="R11" i="1"/>
  <c r="P11" i="1"/>
  <c r="G11" i="1" s="1"/>
  <c r="N11" i="1"/>
  <c r="F11" i="1"/>
  <c r="E6" i="1"/>
  <c r="B6" i="1"/>
  <c r="B5" i="1"/>
  <c r="N12" i="1" l="1"/>
  <c r="G12" i="1"/>
  <c r="H11" i="1"/>
  <c r="E7" i="1"/>
  <c r="Y12" i="1"/>
  <c r="U12" i="1"/>
  <c r="AC12" i="1"/>
  <c r="AH11" i="1"/>
  <c r="AD12" i="1"/>
  <c r="V12" i="1"/>
  <c r="M11" i="1"/>
  <c r="Y11" i="1"/>
  <c r="AF12" i="1"/>
  <c r="Z11" i="1"/>
  <c r="P12" i="1"/>
  <c r="E11" i="1"/>
  <c r="I11" i="1" s="1"/>
  <c r="E8" i="1" s="1"/>
  <c r="Q11" i="1"/>
  <c r="AE12" i="1" l="1"/>
  <c r="AH12" i="1" s="1"/>
  <c r="AI12" i="1" s="1"/>
  <c r="H12" i="1"/>
  <c r="E12" i="1"/>
  <c r="Q12" i="1"/>
  <c r="AG12" i="1"/>
  <c r="D11" i="1"/>
  <c r="M12" i="1"/>
  <c r="W12" i="1"/>
  <c r="X13" i="1" s="1"/>
  <c r="U13" i="1" s="1"/>
  <c r="AF13" i="1" l="1"/>
  <c r="AC13" i="1" s="1"/>
  <c r="Y13" i="1"/>
  <c r="Z12" i="1"/>
  <c r="AA12" i="1" s="1"/>
  <c r="V13" i="1"/>
  <c r="D12" i="1"/>
  <c r="O12" i="1"/>
  <c r="AD13" i="1" l="1"/>
  <c r="AE13" i="1" s="1"/>
  <c r="AF14" i="1" s="1"/>
  <c r="AD14" i="1" s="1"/>
  <c r="AG13" i="1"/>
  <c r="W13" i="1"/>
  <c r="X14" i="1" s="1"/>
  <c r="V14" i="1" s="1"/>
  <c r="F12" i="1"/>
  <c r="R12" i="1"/>
  <c r="S12" i="1" s="1"/>
  <c r="P13" i="1"/>
  <c r="AH13" i="1" l="1"/>
  <c r="AI13" i="1" s="1"/>
  <c r="Q13" i="1"/>
  <c r="N13" i="1"/>
  <c r="M13" i="1"/>
  <c r="Y14" i="1"/>
  <c r="U14" i="1"/>
  <c r="K12" i="1"/>
  <c r="G13" i="1"/>
  <c r="I12" i="1"/>
  <c r="J12" i="1" s="1"/>
  <c r="AG14" i="1"/>
  <c r="AC14" i="1"/>
  <c r="Z13" i="1"/>
  <c r="AA13" i="1" s="1"/>
  <c r="D13" i="1" l="1"/>
  <c r="H13" i="1"/>
  <c r="W14" i="1"/>
  <c r="E13" i="1"/>
  <c r="O13" i="1"/>
  <c r="AE14" i="1"/>
  <c r="F13" i="1" l="1"/>
  <c r="I13" i="1" s="1"/>
  <c r="J13" i="1" s="1"/>
  <c r="P14" i="1"/>
  <c r="R13" i="1"/>
  <c r="S13" i="1" s="1"/>
  <c r="Z14" i="1"/>
  <c r="AA14" i="1" s="1"/>
  <c r="X15" i="1"/>
  <c r="AH14" i="1"/>
  <c r="AI14" i="1" s="1"/>
  <c r="AF15" i="1"/>
  <c r="K13" i="1" l="1"/>
  <c r="G14" i="1"/>
  <c r="AG15" i="1"/>
  <c r="AD15" i="1"/>
  <c r="AC15" i="1"/>
  <c r="Y15" i="1"/>
  <c r="V15" i="1"/>
  <c r="U15" i="1"/>
  <c r="Q14" i="1"/>
  <c r="N14" i="1"/>
  <c r="M14" i="1"/>
  <c r="O14" i="1" l="1"/>
  <c r="R14" i="1" s="1"/>
  <c r="S14" i="1" s="1"/>
  <c r="E14" i="1"/>
  <c r="D14" i="1"/>
  <c r="AE15" i="1"/>
  <c r="AF16" i="1" s="1"/>
  <c r="AD16" i="1" s="1"/>
  <c r="H14" i="1"/>
  <c r="W15" i="1"/>
  <c r="X16" i="1" s="1"/>
  <c r="U16" i="1" s="1"/>
  <c r="Z15" i="1" l="1"/>
  <c r="AA15" i="1" s="1"/>
  <c r="V16" i="1"/>
  <c r="F14" i="1"/>
  <c r="P15" i="1"/>
  <c r="Y16" i="1"/>
  <c r="AG16" i="1"/>
  <c r="AH15" i="1"/>
  <c r="AI15" i="1" s="1"/>
  <c r="AC16" i="1"/>
  <c r="W16" i="1" l="1"/>
  <c r="X17" i="1" s="1"/>
  <c r="V17" i="1" s="1"/>
  <c r="K14" i="1"/>
  <c r="G15" i="1"/>
  <c r="I14" i="1"/>
  <c r="J14" i="1" s="1"/>
  <c r="AE16" i="1"/>
  <c r="Q15" i="1"/>
  <c r="M15" i="1"/>
  <c r="N15" i="1"/>
  <c r="AH16" i="1" l="1"/>
  <c r="AI16" i="1" s="1"/>
  <c r="AF17" i="1"/>
  <c r="H15" i="1"/>
  <c r="O15" i="1"/>
  <c r="E15" i="1"/>
  <c r="D15" i="1"/>
  <c r="Z16" i="1"/>
  <c r="AA16" i="1" s="1"/>
  <c r="Y17" i="1"/>
  <c r="U17" i="1"/>
  <c r="F15" i="1" l="1"/>
  <c r="I15" i="1" s="1"/>
  <c r="J15" i="1" s="1"/>
  <c r="P16" i="1"/>
  <c r="AG17" i="1"/>
  <c r="AD17" i="1"/>
  <c r="AC17" i="1"/>
  <c r="W17" i="1"/>
  <c r="R15" i="1"/>
  <c r="S15" i="1" s="1"/>
  <c r="Z17" i="1" l="1"/>
  <c r="AA17" i="1" s="1"/>
  <c r="X18" i="1"/>
  <c r="AE17" i="1"/>
  <c r="AF18" i="1" s="1"/>
  <c r="Q16" i="1"/>
  <c r="M16" i="1"/>
  <c r="N16" i="1"/>
  <c r="K15" i="1"/>
  <c r="G16" i="1"/>
  <c r="O16" i="1" l="1"/>
  <c r="E16" i="1"/>
  <c r="AG18" i="1"/>
  <c r="AC18" i="1"/>
  <c r="H16" i="1"/>
  <c r="AH17" i="1"/>
  <c r="AI17" i="1" s="1"/>
  <c r="AD18" i="1"/>
  <c r="Y18" i="1"/>
  <c r="V18" i="1"/>
  <c r="U18" i="1"/>
  <c r="D16" i="1"/>
  <c r="W18" i="1" l="1"/>
  <c r="X19" i="1" s="1"/>
  <c r="U19" i="1" s="1"/>
  <c r="F16" i="1"/>
  <c r="P17" i="1"/>
  <c r="R16" i="1"/>
  <c r="S16" i="1" s="1"/>
  <c r="AE18" i="1"/>
  <c r="AF19" i="1" s="1"/>
  <c r="AD19" i="1" s="1"/>
  <c r="Q17" i="1" l="1"/>
  <c r="N17" i="1"/>
  <c r="M17" i="1"/>
  <c r="K16" i="1"/>
  <c r="G17" i="1"/>
  <c r="I16" i="1"/>
  <c r="J16" i="1" s="1"/>
  <c r="Y19" i="1"/>
  <c r="AH18" i="1"/>
  <c r="AI18" i="1" s="1"/>
  <c r="Z18" i="1"/>
  <c r="AA18" i="1" s="1"/>
  <c r="V19" i="1"/>
  <c r="AG19" i="1"/>
  <c r="AC19" i="1"/>
  <c r="W19" i="1" l="1"/>
  <c r="X20" i="1" s="1"/>
  <c r="D17" i="1"/>
  <c r="O17" i="1"/>
  <c r="E17" i="1"/>
  <c r="AE19" i="1"/>
  <c r="H17" i="1"/>
  <c r="F17" i="1" l="1"/>
  <c r="P18" i="1"/>
  <c r="AH19" i="1"/>
  <c r="AI19" i="1" s="1"/>
  <c r="AF20" i="1"/>
  <c r="Z19" i="1"/>
  <c r="AA19" i="1" s="1"/>
  <c r="Y20" i="1"/>
  <c r="U20" i="1"/>
  <c r="R17" i="1"/>
  <c r="S17" i="1" s="1"/>
  <c r="V20" i="1"/>
  <c r="K17" i="1" l="1"/>
  <c r="G18" i="1"/>
  <c r="AG20" i="1"/>
  <c r="AD20" i="1"/>
  <c r="AC20" i="1"/>
  <c r="W20" i="1"/>
  <c r="X21" i="1" s="1"/>
  <c r="U21" i="1" s="1"/>
  <c r="I17" i="1"/>
  <c r="J17" i="1" s="1"/>
  <c r="Q18" i="1"/>
  <c r="M18" i="1"/>
  <c r="N18" i="1"/>
  <c r="Z20" i="1" l="1"/>
  <c r="AA20" i="1" s="1"/>
  <c r="V21" i="1"/>
  <c r="W21" i="1" s="1"/>
  <c r="AE20" i="1"/>
  <c r="AF21" i="1" s="1"/>
  <c r="AD21" i="1" s="1"/>
  <c r="D18" i="1"/>
  <c r="O18" i="1"/>
  <c r="E18" i="1"/>
  <c r="Y21" i="1"/>
  <c r="H18" i="1"/>
  <c r="Z21" i="1" l="1"/>
  <c r="AA21" i="1" s="1"/>
  <c r="X22" i="1"/>
  <c r="U22" i="1" s="1"/>
  <c r="F18" i="1"/>
  <c r="P19" i="1"/>
  <c r="AG21" i="1"/>
  <c r="R18" i="1"/>
  <c r="S18" i="1" s="1"/>
  <c r="AH20" i="1"/>
  <c r="AI20" i="1" s="1"/>
  <c r="AC21" i="1"/>
  <c r="AE21" i="1" s="1"/>
  <c r="V22" i="1" l="1"/>
  <c r="W22" i="1" s="1"/>
  <c r="X23" i="1" s="1"/>
  <c r="Y22" i="1"/>
  <c r="AH21" i="1"/>
  <c r="AI21" i="1" s="1"/>
  <c r="AF22" i="1"/>
  <c r="Q19" i="1"/>
  <c r="M19" i="1"/>
  <c r="N19" i="1"/>
  <c r="AC22" i="1"/>
  <c r="K18" i="1"/>
  <c r="G19" i="1"/>
  <c r="I18" i="1"/>
  <c r="J18" i="1" s="1"/>
  <c r="D19" i="1" l="1"/>
  <c r="Y23" i="1"/>
  <c r="U23" i="1"/>
  <c r="Z22" i="1"/>
  <c r="AA22" i="1" s="1"/>
  <c r="H19" i="1"/>
  <c r="AG22" i="1"/>
  <c r="AD22" i="1"/>
  <c r="O19" i="1"/>
  <c r="R19" i="1" s="1"/>
  <c r="S19" i="1" s="1"/>
  <c r="E19" i="1"/>
  <c r="V23" i="1"/>
  <c r="W23" i="1" l="1"/>
  <c r="X24" i="1" s="1"/>
  <c r="U24" i="1" s="1"/>
  <c r="F19" i="1"/>
  <c r="P20" i="1"/>
  <c r="AE22" i="1"/>
  <c r="AF23" i="1" s="1"/>
  <c r="V24" i="1" l="1"/>
  <c r="W24" i="1" s="1"/>
  <c r="Z23" i="1"/>
  <c r="AA23" i="1" s="1"/>
  <c r="AH22" i="1"/>
  <c r="AI22" i="1" s="1"/>
  <c r="AG23" i="1"/>
  <c r="AC23" i="1"/>
  <c r="AD23" i="1"/>
  <c r="K19" i="1"/>
  <c r="G20" i="1"/>
  <c r="I19" i="1"/>
  <c r="J19" i="1" s="1"/>
  <c r="Q20" i="1"/>
  <c r="M20" i="1"/>
  <c r="N20" i="1"/>
  <c r="Y24" i="1"/>
  <c r="Z24" i="1" l="1"/>
  <c r="AA24" i="1" s="1"/>
  <c r="X25" i="1"/>
  <c r="Y25" i="1" s="1"/>
  <c r="AE23" i="1"/>
  <c r="AF24" i="1" s="1"/>
  <c r="D20" i="1"/>
  <c r="U25" i="1"/>
  <c r="O20" i="1"/>
  <c r="E20" i="1"/>
  <c r="V25" i="1"/>
  <c r="H20" i="1"/>
  <c r="F20" i="1" l="1"/>
  <c r="I20" i="1" s="1"/>
  <c r="J20" i="1" s="1"/>
  <c r="P21" i="1"/>
  <c r="W25" i="1"/>
  <c r="X26" i="1" s="1"/>
  <c r="U26" i="1" s="1"/>
  <c r="AG24" i="1"/>
  <c r="R20" i="1"/>
  <c r="S20" i="1" s="1"/>
  <c r="AH23" i="1"/>
  <c r="AI23" i="1" s="1"/>
  <c r="AC24" i="1"/>
  <c r="AD24" i="1"/>
  <c r="Q21" i="1" l="1"/>
  <c r="N21" i="1"/>
  <c r="M21" i="1"/>
  <c r="Y26" i="1"/>
  <c r="AE24" i="1"/>
  <c r="AF25" i="1" s="1"/>
  <c r="Z25" i="1"/>
  <c r="AA25" i="1" s="1"/>
  <c r="V26" i="1"/>
  <c r="K20" i="1"/>
  <c r="G21" i="1"/>
  <c r="AG25" i="1" l="1"/>
  <c r="H21" i="1"/>
  <c r="W26" i="1"/>
  <c r="X27" i="1" s="1"/>
  <c r="V27" i="1" s="1"/>
  <c r="E21" i="1"/>
  <c r="O21" i="1"/>
  <c r="R21" i="1" s="1"/>
  <c r="S21" i="1" s="1"/>
  <c r="AC25" i="1"/>
  <c r="D21" i="1"/>
  <c r="AH24" i="1"/>
  <c r="AI24" i="1" s="1"/>
  <c r="AD25" i="1"/>
  <c r="Z26" i="1" l="1"/>
  <c r="AA26" i="1" s="1"/>
  <c r="AE25" i="1"/>
  <c r="AF26" i="1" s="1"/>
  <c r="Y27" i="1"/>
  <c r="U27" i="1"/>
  <c r="F21" i="1"/>
  <c r="P22" i="1"/>
  <c r="AG26" i="1" l="1"/>
  <c r="W27" i="1"/>
  <c r="AD26" i="1"/>
  <c r="Q22" i="1"/>
  <c r="M22" i="1"/>
  <c r="N22" i="1"/>
  <c r="AH25" i="1"/>
  <c r="AI25" i="1" s="1"/>
  <c r="K21" i="1"/>
  <c r="G22" i="1"/>
  <c r="I21" i="1"/>
  <c r="J21" i="1" s="1"/>
  <c r="AC26" i="1"/>
  <c r="D22" i="1" l="1"/>
  <c r="O22" i="1"/>
  <c r="E22" i="1"/>
  <c r="R22" i="1"/>
  <c r="S22" i="1" s="1"/>
  <c r="H22" i="1"/>
  <c r="AE26" i="1"/>
  <c r="AF27" i="1" s="1"/>
  <c r="AD27" i="1" s="1"/>
  <c r="Z27" i="1"/>
  <c r="AA27" i="1" s="1"/>
  <c r="X28" i="1"/>
  <c r="AC27" i="1" l="1"/>
  <c r="AE27" i="1" s="1"/>
  <c r="F22" i="1"/>
  <c r="I22" i="1" s="1"/>
  <c r="J22" i="1" s="1"/>
  <c r="P23" i="1"/>
  <c r="Y28" i="1"/>
  <c r="V28" i="1"/>
  <c r="U28" i="1"/>
  <c r="AG27" i="1"/>
  <c r="AH26" i="1"/>
  <c r="AI26" i="1" s="1"/>
  <c r="AF28" i="1" l="1"/>
  <c r="AD28" i="1" s="1"/>
  <c r="AH27" i="1"/>
  <c r="Q23" i="1"/>
  <c r="M23" i="1"/>
  <c r="N23" i="1"/>
  <c r="AC28" i="1"/>
  <c r="K22" i="1"/>
  <c r="G23" i="1"/>
  <c r="AI27" i="1"/>
  <c r="W28" i="1"/>
  <c r="X29" i="1" s="1"/>
  <c r="AG28" i="1" l="1"/>
  <c r="Y29" i="1"/>
  <c r="Z28" i="1"/>
  <c r="AA28" i="1" s="1"/>
  <c r="D23" i="1"/>
  <c r="AE28" i="1"/>
  <c r="O23" i="1"/>
  <c r="R23" i="1" s="1"/>
  <c r="S23" i="1" s="1"/>
  <c r="E23" i="1"/>
  <c r="H23" i="1"/>
  <c r="V29" i="1"/>
  <c r="U29" i="1"/>
  <c r="W29" i="1" l="1"/>
  <c r="X30" i="1" s="1"/>
  <c r="V30" i="1" s="1"/>
  <c r="AH28" i="1"/>
  <c r="AI28" i="1" s="1"/>
  <c r="AF29" i="1"/>
  <c r="F23" i="1"/>
  <c r="P24" i="1"/>
  <c r="K23" i="1" l="1"/>
  <c r="G24" i="1"/>
  <c r="AG29" i="1"/>
  <c r="AD29" i="1"/>
  <c r="AC29" i="1"/>
  <c r="I23" i="1"/>
  <c r="J23" i="1" s="1"/>
  <c r="U30" i="1"/>
  <c r="Y30" i="1"/>
  <c r="Q24" i="1"/>
  <c r="N24" i="1"/>
  <c r="M24" i="1"/>
  <c r="Z29" i="1"/>
  <c r="AA29" i="1" s="1"/>
  <c r="AE29" i="1" l="1"/>
  <c r="AF30" i="1" s="1"/>
  <c r="AD30" i="1" s="1"/>
  <c r="H24" i="1"/>
  <c r="E24" i="1"/>
  <c r="O24" i="1"/>
  <c r="R24" i="1" s="1"/>
  <c r="S24" i="1" s="1"/>
  <c r="D24" i="1"/>
  <c r="W30" i="1"/>
  <c r="AC30" i="1" l="1"/>
  <c r="AG30" i="1"/>
  <c r="Z30" i="1"/>
  <c r="AA30" i="1" s="1"/>
  <c r="X31" i="1"/>
  <c r="F24" i="1"/>
  <c r="I24" i="1" s="1"/>
  <c r="J24" i="1" s="1"/>
  <c r="P25" i="1"/>
  <c r="AH29" i="1"/>
  <c r="AI29" i="1" s="1"/>
  <c r="K24" i="1" l="1"/>
  <c r="G25" i="1"/>
  <c r="AE30" i="1"/>
  <c r="Q25" i="1"/>
  <c r="N25" i="1"/>
  <c r="M25" i="1"/>
  <c r="Y31" i="1"/>
  <c r="V31" i="1"/>
  <c r="U31" i="1"/>
  <c r="D25" i="1" l="1"/>
  <c r="H25" i="1"/>
  <c r="W31" i="1"/>
  <c r="X32" i="1" s="1"/>
  <c r="O25" i="1"/>
  <c r="R25" i="1" s="1"/>
  <c r="S25" i="1" s="1"/>
  <c r="E25" i="1"/>
  <c r="AH30" i="1"/>
  <c r="AI30" i="1" s="1"/>
  <c r="AF31" i="1"/>
  <c r="Y32" i="1" l="1"/>
  <c r="Z31" i="1"/>
  <c r="AA31" i="1" s="1"/>
  <c r="V32" i="1"/>
  <c r="AG31" i="1"/>
  <c r="AD31" i="1"/>
  <c r="AC31" i="1"/>
  <c r="U32" i="1"/>
  <c r="F25" i="1"/>
  <c r="P26" i="1"/>
  <c r="Q26" i="1" l="1"/>
  <c r="M26" i="1"/>
  <c r="N26" i="1"/>
  <c r="K25" i="1"/>
  <c r="G26" i="1"/>
  <c r="AE31" i="1"/>
  <c r="AF32" i="1" s="1"/>
  <c r="AC32" i="1" s="1"/>
  <c r="W32" i="1"/>
  <c r="X33" i="1" s="1"/>
  <c r="I25" i="1"/>
  <c r="J25" i="1" s="1"/>
  <c r="AD32" i="1" l="1"/>
  <c r="AE32" i="1" s="1"/>
  <c r="AF33" i="1" s="1"/>
  <c r="AH31" i="1"/>
  <c r="AI31" i="1" s="1"/>
  <c r="O26" i="1"/>
  <c r="E26" i="1"/>
  <c r="Y33" i="1"/>
  <c r="Z32" i="1"/>
  <c r="AA32" i="1" s="1"/>
  <c r="H26" i="1"/>
  <c r="U33" i="1"/>
  <c r="V33" i="1"/>
  <c r="D26" i="1"/>
  <c r="AG32" i="1"/>
  <c r="AH32" i="1" l="1"/>
  <c r="AI32" i="1" s="1"/>
  <c r="AG33" i="1"/>
  <c r="AC33" i="1"/>
  <c r="AD33" i="1"/>
  <c r="F26" i="1"/>
  <c r="P27" i="1"/>
  <c r="W33" i="1"/>
  <c r="X34" i="1" s="1"/>
  <c r="U34" i="1" s="1"/>
  <c r="R26" i="1"/>
  <c r="S26" i="1" s="1"/>
  <c r="V34" i="1" l="1"/>
  <c r="K26" i="1"/>
  <c r="G27" i="1"/>
  <c r="I26" i="1"/>
  <c r="J26" i="1" s="1"/>
  <c r="AE33" i="1"/>
  <c r="AF34" i="1" s="1"/>
  <c r="Q27" i="1"/>
  <c r="N27" i="1"/>
  <c r="M27" i="1"/>
  <c r="Y34" i="1"/>
  <c r="Z33" i="1"/>
  <c r="AA33" i="1" s="1"/>
  <c r="W34" i="1" l="1"/>
  <c r="X35" i="1" s="1"/>
  <c r="Y35" i="1" s="1"/>
  <c r="AH33" i="1"/>
  <c r="AI33" i="1" s="1"/>
  <c r="AG34" i="1"/>
  <c r="AD34" i="1"/>
  <c r="E27" i="1"/>
  <c r="O27" i="1"/>
  <c r="R27" i="1" s="1"/>
  <c r="S27" i="1" s="1"/>
  <c r="AC34" i="1"/>
  <c r="D27" i="1"/>
  <c r="H27" i="1"/>
  <c r="V35" i="1" l="1"/>
  <c r="U35" i="1"/>
  <c r="Z34" i="1"/>
  <c r="AA34" i="1" s="1"/>
  <c r="AE34" i="1"/>
  <c r="AF35" i="1" s="1"/>
  <c r="AD35" i="1" s="1"/>
  <c r="AH34" i="1"/>
  <c r="AI34" i="1" s="1"/>
  <c r="F27" i="1"/>
  <c r="I27" i="1" s="1"/>
  <c r="J27" i="1" s="1"/>
  <c r="P28" i="1"/>
  <c r="W35" i="1" l="1"/>
  <c r="X36" i="1" s="1"/>
  <c r="Y36" i="1" s="1"/>
  <c r="AG35" i="1"/>
  <c r="Q28" i="1"/>
  <c r="N28" i="1"/>
  <c r="M28" i="1"/>
  <c r="K27" i="1"/>
  <c r="G28" i="1"/>
  <c r="AC35" i="1"/>
  <c r="AE35" i="1" s="1"/>
  <c r="Z35" i="1" l="1"/>
  <c r="AA35" i="1" s="1"/>
  <c r="U36" i="1"/>
  <c r="V36" i="1"/>
  <c r="AF36" i="1"/>
  <c r="AC36" i="1" s="1"/>
  <c r="AH35" i="1"/>
  <c r="AI35" i="1" s="1"/>
  <c r="E28" i="1"/>
  <c r="O28" i="1"/>
  <c r="R28" i="1" s="1"/>
  <c r="S28" i="1" s="1"/>
  <c r="H28" i="1"/>
  <c r="D28" i="1"/>
  <c r="W36" i="1" l="1"/>
  <c r="X37" i="1" s="1"/>
  <c r="Y37" i="1" s="1"/>
  <c r="F28" i="1"/>
  <c r="P29" i="1"/>
  <c r="AG36" i="1"/>
  <c r="AD36" i="1"/>
  <c r="V37" i="1" l="1"/>
  <c r="W37" i="1" s="1"/>
  <c r="X38" i="1" s="1"/>
  <c r="V38" i="1" s="1"/>
  <c r="Z36" i="1"/>
  <c r="AA36" i="1" s="1"/>
  <c r="U37" i="1"/>
  <c r="Q29" i="1"/>
  <c r="M29" i="1"/>
  <c r="N29" i="1"/>
  <c r="K28" i="1"/>
  <c r="G29" i="1"/>
  <c r="AE36" i="1"/>
  <c r="AF37" i="1" s="1"/>
  <c r="I28" i="1"/>
  <c r="J28" i="1" s="1"/>
  <c r="Z37" i="1" l="1"/>
  <c r="AA37" i="1" s="1"/>
  <c r="O29" i="1"/>
  <c r="R29" i="1" s="1"/>
  <c r="S29" i="1" s="1"/>
  <c r="E29" i="1"/>
  <c r="AG37" i="1"/>
  <c r="AC37" i="1"/>
  <c r="AH36" i="1"/>
  <c r="AI36" i="1" s="1"/>
  <c r="AD37" i="1"/>
  <c r="Y38" i="1"/>
  <c r="D29" i="1"/>
  <c r="H29" i="1"/>
  <c r="U38" i="1"/>
  <c r="AE37" i="1" l="1"/>
  <c r="AF38" i="1" s="1"/>
  <c r="AD38" i="1" s="1"/>
  <c r="F29" i="1"/>
  <c r="P30" i="1"/>
  <c r="W38" i="1"/>
  <c r="AC38" i="1" l="1"/>
  <c r="AE38" i="1" s="1"/>
  <c r="Q30" i="1"/>
  <c r="N30" i="1"/>
  <c r="M30" i="1"/>
  <c r="K29" i="1"/>
  <c r="G30" i="1"/>
  <c r="I29" i="1"/>
  <c r="J29" i="1" s="1"/>
  <c r="AG38" i="1"/>
  <c r="Z38" i="1"/>
  <c r="AA38" i="1" s="1"/>
  <c r="X39" i="1"/>
  <c r="AH37" i="1"/>
  <c r="AI37" i="1" s="1"/>
  <c r="AH38" i="1" l="1"/>
  <c r="AI38" i="1" s="1"/>
  <c r="AF39" i="1"/>
  <c r="AG39" i="1" s="1"/>
  <c r="Y39" i="1"/>
  <c r="V39" i="1"/>
  <c r="U39" i="1"/>
  <c r="O30" i="1"/>
  <c r="E30" i="1"/>
  <c r="R30" i="1"/>
  <c r="S30" i="1" s="1"/>
  <c r="D30" i="1"/>
  <c r="AC39" i="1"/>
  <c r="H30" i="1"/>
  <c r="AD39" i="1"/>
  <c r="AE39" i="1" l="1"/>
  <c r="AF40" i="1" s="1"/>
  <c r="AC40" i="1" s="1"/>
  <c r="F30" i="1"/>
  <c r="I30" i="1" s="1"/>
  <c r="J30" i="1" s="1"/>
  <c r="P31" i="1"/>
  <c r="W39" i="1"/>
  <c r="X40" i="1" s="1"/>
  <c r="V40" i="1" s="1"/>
  <c r="AH39" i="1" l="1"/>
  <c r="AI39" i="1" s="1"/>
  <c r="K30" i="1"/>
  <c r="G31" i="1"/>
  <c r="Y40" i="1"/>
  <c r="Q31" i="1"/>
  <c r="M31" i="1"/>
  <c r="N31" i="1"/>
  <c r="AG40" i="1"/>
  <c r="AD40" i="1"/>
  <c r="Z39" i="1"/>
  <c r="AA39" i="1" s="1"/>
  <c r="U40" i="1"/>
  <c r="W40" i="1" s="1"/>
  <c r="Z40" i="1" l="1"/>
  <c r="AA40" i="1" s="1"/>
  <c r="X41" i="1"/>
  <c r="U41" i="1" s="1"/>
  <c r="AE40" i="1"/>
  <c r="AF41" i="1" s="1"/>
  <c r="AD41" i="1" s="1"/>
  <c r="H31" i="1"/>
  <c r="E31" i="1"/>
  <c r="O31" i="1"/>
  <c r="R31" i="1" s="1"/>
  <c r="S31" i="1" s="1"/>
  <c r="D31" i="1"/>
  <c r="AH40" i="1" l="1"/>
  <c r="AI40" i="1" s="1"/>
  <c r="AG41" i="1"/>
  <c r="AC41" i="1"/>
  <c r="F31" i="1"/>
  <c r="P32" i="1"/>
  <c r="Y41" i="1"/>
  <c r="V41" i="1"/>
  <c r="Q32" i="1" l="1"/>
  <c r="N32" i="1"/>
  <c r="M32" i="1"/>
  <c r="W41" i="1"/>
  <c r="X42" i="1" s="1"/>
  <c r="K31" i="1"/>
  <c r="G32" i="1"/>
  <c r="I31" i="1"/>
  <c r="J31" i="1" s="1"/>
  <c r="AE41" i="1"/>
  <c r="D32" i="1" l="1"/>
  <c r="Y42" i="1"/>
  <c r="U42" i="1"/>
  <c r="E32" i="1"/>
  <c r="O32" i="1"/>
  <c r="H32" i="1"/>
  <c r="Z41" i="1"/>
  <c r="AA41" i="1" s="1"/>
  <c r="V42" i="1"/>
  <c r="AH41" i="1"/>
  <c r="AI41" i="1" s="1"/>
  <c r="AF42" i="1"/>
  <c r="F32" i="1" l="1"/>
  <c r="I32" i="1" s="1"/>
  <c r="J32" i="1" s="1"/>
  <c r="P33" i="1"/>
  <c r="R32" i="1"/>
  <c r="S32" i="1" s="1"/>
  <c r="W42" i="1"/>
  <c r="X43" i="1" s="1"/>
  <c r="V43" i="1" s="1"/>
  <c r="AG42" i="1"/>
  <c r="AD42" i="1"/>
  <c r="AC42" i="1"/>
  <c r="U43" i="1" l="1"/>
  <c r="Y43" i="1"/>
  <c r="Z42" i="1"/>
  <c r="AA42" i="1" s="1"/>
  <c r="AE42" i="1"/>
  <c r="AF43" i="1" s="1"/>
  <c r="AC43" i="1" s="1"/>
  <c r="Q33" i="1"/>
  <c r="N33" i="1"/>
  <c r="M33" i="1"/>
  <c r="K32" i="1"/>
  <c r="G33" i="1"/>
  <c r="D33" i="1" l="1"/>
  <c r="O33" i="1"/>
  <c r="E33" i="1"/>
  <c r="R33" i="1"/>
  <c r="S33" i="1" s="1"/>
  <c r="AG43" i="1"/>
  <c r="AH42" i="1"/>
  <c r="AI42" i="1" s="1"/>
  <c r="H33" i="1"/>
  <c r="AD43" i="1"/>
  <c r="W43" i="1"/>
  <c r="Z43" i="1" l="1"/>
  <c r="AA43" i="1" s="1"/>
  <c r="X44" i="1"/>
  <c r="AE43" i="1"/>
  <c r="AF44" i="1" s="1"/>
  <c r="AD44" i="1" s="1"/>
  <c r="F33" i="1"/>
  <c r="P34" i="1"/>
  <c r="AH43" i="1" l="1"/>
  <c r="AI43" i="1" s="1"/>
  <c r="Q34" i="1"/>
  <c r="M34" i="1"/>
  <c r="N34" i="1"/>
  <c r="K33" i="1"/>
  <c r="G34" i="1"/>
  <c r="AG44" i="1"/>
  <c r="AC44" i="1"/>
  <c r="AE44" i="1" s="1"/>
  <c r="I33" i="1"/>
  <c r="J33" i="1" s="1"/>
  <c r="Y44" i="1"/>
  <c r="V44" i="1"/>
  <c r="U44" i="1"/>
  <c r="AH44" i="1" l="1"/>
  <c r="AI44" i="1" s="1"/>
  <c r="AF45" i="1"/>
  <c r="AD45" i="1" s="1"/>
  <c r="W44" i="1"/>
  <c r="X45" i="1" s="1"/>
  <c r="V45" i="1" s="1"/>
  <c r="D34" i="1"/>
  <c r="O34" i="1"/>
  <c r="E34" i="1"/>
  <c r="AG45" i="1"/>
  <c r="H34" i="1"/>
  <c r="AC45" i="1" l="1"/>
  <c r="AE45" i="1" s="1"/>
  <c r="AH45" i="1" s="1"/>
  <c r="AI45" i="1" s="1"/>
  <c r="Y45" i="1"/>
  <c r="F34" i="1"/>
  <c r="I34" i="1" s="1"/>
  <c r="J34" i="1" s="1"/>
  <c r="P35" i="1"/>
  <c r="Z44" i="1"/>
  <c r="AA44" i="1" s="1"/>
  <c r="U45" i="1"/>
  <c r="R34" i="1"/>
  <c r="S34" i="1" s="1"/>
  <c r="AF46" i="1" l="1"/>
  <c r="AC46" i="1" s="1"/>
  <c r="W45" i="1"/>
  <c r="K34" i="1"/>
  <c r="G35" i="1"/>
  <c r="Q35" i="1"/>
  <c r="N35" i="1"/>
  <c r="M35" i="1"/>
  <c r="AD46" i="1" l="1"/>
  <c r="AG46" i="1"/>
  <c r="D35" i="1"/>
  <c r="H35" i="1"/>
  <c r="E35" i="1"/>
  <c r="O35" i="1"/>
  <c r="Z45" i="1"/>
  <c r="AA45" i="1" s="1"/>
  <c r="X46" i="1"/>
  <c r="AE46" i="1" l="1"/>
  <c r="AF47" i="1" s="1"/>
  <c r="AD47" i="1" s="1"/>
  <c r="Y46" i="1"/>
  <c r="V46" i="1"/>
  <c r="U46" i="1"/>
  <c r="F35" i="1"/>
  <c r="P36" i="1"/>
  <c r="R35" i="1"/>
  <c r="S35" i="1" s="1"/>
  <c r="AG47" i="1"/>
  <c r="AC47" i="1" l="1"/>
  <c r="AE47" i="1" s="1"/>
  <c r="AH46" i="1"/>
  <c r="AI46" i="1" s="1"/>
  <c r="Q36" i="1"/>
  <c r="N36" i="1"/>
  <c r="M36" i="1"/>
  <c r="K35" i="1"/>
  <c r="G36" i="1"/>
  <c r="W46" i="1"/>
  <c r="X47" i="1" s="1"/>
  <c r="U47" i="1" s="1"/>
  <c r="I35" i="1"/>
  <c r="J35" i="1" s="1"/>
  <c r="AH47" i="1" l="1"/>
  <c r="AI47" i="1" s="1"/>
  <c r="AF48" i="1"/>
  <c r="AC48" i="1" s="1"/>
  <c r="Z46" i="1"/>
  <c r="AA46" i="1" s="1"/>
  <c r="H36" i="1"/>
  <c r="O36" i="1"/>
  <c r="E36" i="1"/>
  <c r="Y47" i="1"/>
  <c r="D36" i="1"/>
  <c r="V47" i="1"/>
  <c r="AD48" i="1" l="1"/>
  <c r="AG48" i="1"/>
  <c r="AE48" i="1"/>
  <c r="AF49" i="1" s="1"/>
  <c r="F36" i="1"/>
  <c r="P37" i="1"/>
  <c r="W47" i="1"/>
  <c r="X48" i="1" s="1"/>
  <c r="V48" i="1" s="1"/>
  <c r="R36" i="1"/>
  <c r="S36" i="1" s="1"/>
  <c r="Z47" i="1" l="1"/>
  <c r="AA47" i="1" s="1"/>
  <c r="Q37" i="1"/>
  <c r="M37" i="1"/>
  <c r="N37" i="1"/>
  <c r="AG49" i="1"/>
  <c r="AC49" i="1"/>
  <c r="AH48" i="1"/>
  <c r="AI48" i="1" s="1"/>
  <c r="K36" i="1"/>
  <c r="G37" i="1"/>
  <c r="I36" i="1"/>
  <c r="J36" i="1" s="1"/>
  <c r="Y48" i="1"/>
  <c r="U48" i="1"/>
  <c r="W48" i="1" s="1"/>
  <c r="Z48" i="1" s="1"/>
  <c r="AA48" i="1" s="1"/>
  <c r="AD49" i="1"/>
  <c r="D37" i="1" l="1"/>
  <c r="AE49" i="1"/>
  <c r="AF50" i="1" s="1"/>
  <c r="X49" i="1"/>
  <c r="H37" i="1"/>
  <c r="O37" i="1"/>
  <c r="E37" i="1"/>
  <c r="R37" i="1"/>
  <c r="S37" i="1" s="1"/>
  <c r="AG50" i="1" l="1"/>
  <c r="AD50" i="1"/>
  <c r="Y49" i="1"/>
  <c r="V49" i="1"/>
  <c r="AH49" i="1"/>
  <c r="AI49" i="1" s="1"/>
  <c r="U49" i="1"/>
  <c r="F37" i="1"/>
  <c r="P38" i="1"/>
  <c r="AC50" i="1"/>
  <c r="Q38" i="1" l="1"/>
  <c r="N38" i="1"/>
  <c r="M38" i="1"/>
  <c r="K37" i="1"/>
  <c r="G38" i="1"/>
  <c r="W49" i="1"/>
  <c r="X50" i="1" s="1"/>
  <c r="AE50" i="1"/>
  <c r="AF51" i="1" s="1"/>
  <c r="I37" i="1"/>
  <c r="J37" i="1" s="1"/>
  <c r="D38" i="1" l="1"/>
  <c r="AG51" i="1"/>
  <c r="AD51" i="1"/>
  <c r="Y50" i="1"/>
  <c r="H38" i="1"/>
  <c r="O38" i="1"/>
  <c r="E38" i="1"/>
  <c r="R38" i="1"/>
  <c r="S38" i="1" s="1"/>
  <c r="AH50" i="1"/>
  <c r="AI50" i="1" s="1"/>
  <c r="V50" i="1"/>
  <c r="AC51" i="1"/>
  <c r="Z49" i="1"/>
  <c r="AA49" i="1" s="1"/>
  <c r="U50" i="1"/>
  <c r="AE51" i="1" l="1"/>
  <c r="AF52" i="1" s="1"/>
  <c r="F38" i="1"/>
  <c r="I38" i="1" s="1"/>
  <c r="J38" i="1" s="1"/>
  <c r="P39" i="1"/>
  <c r="W50" i="1"/>
  <c r="X51" i="1" s="1"/>
  <c r="V51" i="1" s="1"/>
  <c r="U51" i="1" l="1"/>
  <c r="W51" i="1" s="1"/>
  <c r="AH51" i="1"/>
  <c r="AI51" i="1" s="1"/>
  <c r="AG52" i="1"/>
  <c r="Z50" i="1"/>
  <c r="AA50" i="1" s="1"/>
  <c r="AD52" i="1"/>
  <c r="Q39" i="1"/>
  <c r="M39" i="1"/>
  <c r="N39" i="1"/>
  <c r="K38" i="1"/>
  <c r="G39" i="1"/>
  <c r="Y51" i="1"/>
  <c r="AC52" i="1"/>
  <c r="Z51" i="1" l="1"/>
  <c r="AA51" i="1" s="1"/>
  <c r="X52" i="1"/>
  <c r="U52" i="1" s="1"/>
  <c r="H39" i="1"/>
  <c r="D39" i="1"/>
  <c r="E39" i="1"/>
  <c r="O39" i="1"/>
  <c r="R39" i="1" s="1"/>
  <c r="S39" i="1" s="1"/>
  <c r="AE52" i="1"/>
  <c r="AF53" i="1" s="1"/>
  <c r="AC53" i="1" s="1"/>
  <c r="Y52" i="1" l="1"/>
  <c r="V52" i="1"/>
  <c r="AH52" i="1"/>
  <c r="AI52" i="1" s="1"/>
  <c r="W52" i="1"/>
  <c r="X53" i="1" s="1"/>
  <c r="AG53" i="1"/>
  <c r="AD53" i="1"/>
  <c r="F39" i="1"/>
  <c r="I39" i="1" s="1"/>
  <c r="J39" i="1" s="1"/>
  <c r="P40" i="1"/>
  <c r="AE53" i="1" l="1"/>
  <c r="AF54" i="1" s="1"/>
  <c r="AD54" i="1" s="1"/>
  <c r="AH53" i="1"/>
  <c r="AI53" i="1" s="1"/>
  <c r="Y53" i="1"/>
  <c r="U53" i="1"/>
  <c r="Z52" i="1"/>
  <c r="AA52" i="1" s="1"/>
  <c r="V53" i="1"/>
  <c r="Q40" i="1"/>
  <c r="N40" i="1"/>
  <c r="M40" i="1"/>
  <c r="K39" i="1"/>
  <c r="G40" i="1"/>
  <c r="D40" i="1" l="1"/>
  <c r="W53" i="1"/>
  <c r="X54" i="1" s="1"/>
  <c r="U54" i="1" s="1"/>
  <c r="H40" i="1"/>
  <c r="O40" i="1"/>
  <c r="R40" i="1" s="1"/>
  <c r="S40" i="1" s="1"/>
  <c r="E40" i="1"/>
  <c r="AG54" i="1"/>
  <c r="AC54" i="1"/>
  <c r="Z53" i="1" l="1"/>
  <c r="AA53" i="1" s="1"/>
  <c r="V54" i="1"/>
  <c r="W54" i="1" s="1"/>
  <c r="Z54" i="1" s="1"/>
  <c r="AA54" i="1" s="1"/>
  <c r="AE54" i="1"/>
  <c r="F40" i="1"/>
  <c r="P41" i="1"/>
  <c r="Y54" i="1"/>
  <c r="X55" i="1" l="1"/>
  <c r="K40" i="1"/>
  <c r="G41" i="1"/>
  <c r="AH54" i="1"/>
  <c r="AI54" i="1" s="1"/>
  <c r="AF55" i="1"/>
  <c r="I40" i="1"/>
  <c r="J40" i="1" s="1"/>
  <c r="Y55" i="1"/>
  <c r="Q41" i="1"/>
  <c r="M41" i="1"/>
  <c r="N41" i="1"/>
  <c r="V55" i="1" l="1"/>
  <c r="U55" i="1"/>
  <c r="AG55" i="1"/>
  <c r="AD55" i="1"/>
  <c r="AC55" i="1"/>
  <c r="D41" i="1"/>
  <c r="O41" i="1"/>
  <c r="E41" i="1"/>
  <c r="H41" i="1"/>
  <c r="W55" i="1" l="1"/>
  <c r="X56" i="1" s="1"/>
  <c r="Z55" i="1"/>
  <c r="AA55" i="1" s="1"/>
  <c r="F41" i="1"/>
  <c r="P42" i="1"/>
  <c r="AE55" i="1"/>
  <c r="AF56" i="1" s="1"/>
  <c r="R41" i="1"/>
  <c r="S41" i="1" s="1"/>
  <c r="U56" i="1" l="1"/>
  <c r="Y56" i="1"/>
  <c r="V56" i="1"/>
  <c r="K41" i="1"/>
  <c r="G42" i="1"/>
  <c r="I41" i="1"/>
  <c r="J41" i="1" s="1"/>
  <c r="Q42" i="1"/>
  <c r="N42" i="1"/>
  <c r="M42" i="1"/>
  <c r="AG56" i="1"/>
  <c r="AC56" i="1"/>
  <c r="AD56" i="1"/>
  <c r="AH55" i="1"/>
  <c r="AI55" i="1" s="1"/>
  <c r="W56" i="1" l="1"/>
  <c r="X57" i="1" s="1"/>
  <c r="U57" i="1" s="1"/>
  <c r="AE56" i="1"/>
  <c r="AF57" i="1" s="1"/>
  <c r="H42" i="1"/>
  <c r="D42" i="1"/>
  <c r="O42" i="1"/>
  <c r="R42" i="1" s="1"/>
  <c r="S42" i="1" s="1"/>
  <c r="E42" i="1"/>
  <c r="V57" i="1" l="1"/>
  <c r="Y57" i="1"/>
  <c r="Z56" i="1"/>
  <c r="AA56" i="1" s="1"/>
  <c r="F42" i="1"/>
  <c r="I42" i="1" s="1"/>
  <c r="J42" i="1" s="1"/>
  <c r="P43" i="1"/>
  <c r="AG57" i="1"/>
  <c r="AH56" i="1"/>
  <c r="AI56" i="1" s="1"/>
  <c r="AC57" i="1"/>
  <c r="AD57" i="1"/>
  <c r="W57" i="1" l="1"/>
  <c r="Q43" i="1"/>
  <c r="M43" i="1"/>
  <c r="N43" i="1"/>
  <c r="AE57" i="1"/>
  <c r="AF58" i="1" s="1"/>
  <c r="AD58" i="1" s="1"/>
  <c r="AH57" i="1"/>
  <c r="AI57" i="1" s="1"/>
  <c r="K42" i="1"/>
  <c r="G43" i="1"/>
  <c r="AC58" i="1" l="1"/>
  <c r="Z57" i="1"/>
  <c r="AA57" i="1" s="1"/>
  <c r="X58" i="1"/>
  <c r="D43" i="1"/>
  <c r="AE58" i="1"/>
  <c r="AH58" i="1" s="1"/>
  <c r="AI58" i="1" s="1"/>
  <c r="H43" i="1"/>
  <c r="E43" i="1"/>
  <c r="O43" i="1"/>
  <c r="R43" i="1" s="1"/>
  <c r="S43" i="1" s="1"/>
  <c r="AG58" i="1"/>
  <c r="AF59" i="1" l="1"/>
  <c r="AG59" i="1" s="1"/>
  <c r="U58" i="1"/>
  <c r="Y58" i="1"/>
  <c r="V58" i="1"/>
  <c r="F43" i="1"/>
  <c r="I43" i="1" s="1"/>
  <c r="J43" i="1" s="1"/>
  <c r="P44" i="1"/>
  <c r="AC59" i="1" l="1"/>
  <c r="AD59" i="1"/>
  <c r="W58" i="1"/>
  <c r="X59" i="1" s="1"/>
  <c r="Y59" i="1" s="1"/>
  <c r="Q44" i="1"/>
  <c r="M44" i="1"/>
  <c r="N44" i="1"/>
  <c r="K43" i="1"/>
  <c r="G44" i="1"/>
  <c r="U59" i="1" l="1"/>
  <c r="Z58" i="1"/>
  <c r="AA58" i="1" s="1"/>
  <c r="AE59" i="1"/>
  <c r="AF60" i="1" s="1"/>
  <c r="AG60" i="1" s="1"/>
  <c r="V59" i="1"/>
  <c r="W59" i="1" s="1"/>
  <c r="X60" i="1" s="1"/>
  <c r="Y60" i="1" s="1"/>
  <c r="AH59" i="1"/>
  <c r="AI59" i="1" s="1"/>
  <c r="AD60" i="1"/>
  <c r="D44" i="1"/>
  <c r="H44" i="1"/>
  <c r="O44" i="1"/>
  <c r="E44" i="1"/>
  <c r="AC60" i="1" l="1"/>
  <c r="AE60" i="1" s="1"/>
  <c r="V60" i="1"/>
  <c r="Z59" i="1"/>
  <c r="AA59" i="1" s="1"/>
  <c r="U60" i="1"/>
  <c r="F44" i="1"/>
  <c r="I44" i="1" s="1"/>
  <c r="J44" i="1" s="1"/>
  <c r="P45" i="1"/>
  <c r="R44" i="1"/>
  <c r="S44" i="1" s="1"/>
  <c r="AF61" i="1" l="1"/>
  <c r="AC61" i="1" s="1"/>
  <c r="AH60" i="1"/>
  <c r="AI60" i="1" s="1"/>
  <c r="W60" i="1"/>
  <c r="X61" i="1" s="1"/>
  <c r="Y61" i="1" s="1"/>
  <c r="Q45" i="1"/>
  <c r="N45" i="1"/>
  <c r="M45" i="1"/>
  <c r="K44" i="1"/>
  <c r="G45" i="1"/>
  <c r="Z60" i="1" l="1"/>
  <c r="AA60" i="1" s="1"/>
  <c r="V61" i="1"/>
  <c r="AG61" i="1"/>
  <c r="AD61" i="1"/>
  <c r="AE61" i="1" s="1"/>
  <c r="AF62" i="1" s="1"/>
  <c r="U61" i="1"/>
  <c r="W61" i="1" s="1"/>
  <c r="D45" i="1"/>
  <c r="H45" i="1"/>
  <c r="O45" i="1"/>
  <c r="E45" i="1"/>
  <c r="AH61" i="1" l="1"/>
  <c r="AI61" i="1" s="1"/>
  <c r="X62" i="1"/>
  <c r="Z61" i="1"/>
  <c r="AA61" i="1" s="1"/>
  <c r="F45" i="1"/>
  <c r="I45" i="1" s="1"/>
  <c r="J45" i="1" s="1"/>
  <c r="P46" i="1"/>
  <c r="R45" i="1"/>
  <c r="S45" i="1" s="1"/>
  <c r="AG62" i="1"/>
  <c r="AD62" i="1"/>
  <c r="AC62" i="1"/>
  <c r="U62" i="1" l="1"/>
  <c r="Y62" i="1"/>
  <c r="V62" i="1"/>
  <c r="AE62" i="1"/>
  <c r="AF63" i="1" s="1"/>
  <c r="Q46" i="1"/>
  <c r="M46" i="1"/>
  <c r="N46" i="1"/>
  <c r="K45" i="1"/>
  <c r="G46" i="1"/>
  <c r="W62" i="1" l="1"/>
  <c r="X63" i="1" s="1"/>
  <c r="Y63" i="1" s="1"/>
  <c r="Z62" i="1"/>
  <c r="AA62" i="1" s="1"/>
  <c r="U63" i="1"/>
  <c r="O46" i="1"/>
  <c r="E46" i="1"/>
  <c r="R46" i="1"/>
  <c r="S46" i="1" s="1"/>
  <c r="D46" i="1"/>
  <c r="H46" i="1"/>
  <c r="AG63" i="1"/>
  <c r="AH62" i="1"/>
  <c r="AI62" i="1" s="1"/>
  <c r="AD63" i="1"/>
  <c r="AC63" i="1"/>
  <c r="V63" i="1" l="1"/>
  <c r="AE63" i="1"/>
  <c r="AF64" i="1" s="1"/>
  <c r="F46" i="1"/>
  <c r="I46" i="1" s="1"/>
  <c r="J46" i="1" s="1"/>
  <c r="P47" i="1"/>
  <c r="W63" i="1" l="1"/>
  <c r="X64" i="1" s="1"/>
  <c r="V64" i="1" s="1"/>
  <c r="AG64" i="1"/>
  <c r="AH63" i="1"/>
  <c r="AI63" i="1" s="1"/>
  <c r="AD64" i="1"/>
  <c r="Q47" i="1"/>
  <c r="M47" i="1"/>
  <c r="N47" i="1"/>
  <c r="K46" i="1"/>
  <c r="G47" i="1"/>
  <c r="AC64" i="1"/>
  <c r="Y64" i="1" l="1"/>
  <c r="U64" i="1"/>
  <c r="Z63" i="1"/>
  <c r="AA63" i="1" s="1"/>
  <c r="E47" i="1"/>
  <c r="O47" i="1"/>
  <c r="AE64" i="1"/>
  <c r="AF65" i="1" s="1"/>
  <c r="D47" i="1"/>
  <c r="H47" i="1"/>
  <c r="AH64" i="1" l="1"/>
  <c r="AI64" i="1" s="1"/>
  <c r="W64" i="1"/>
  <c r="F47" i="1"/>
  <c r="P48" i="1"/>
  <c r="R47" i="1"/>
  <c r="S47" i="1" s="1"/>
  <c r="AG65" i="1"/>
  <c r="AC65" i="1"/>
  <c r="AD65" i="1"/>
  <c r="X65" i="1" l="1"/>
  <c r="Z64" i="1"/>
  <c r="AA64" i="1" s="1"/>
  <c r="Q48" i="1"/>
  <c r="N48" i="1"/>
  <c r="M48" i="1"/>
  <c r="AE65" i="1"/>
  <c r="AF66" i="1" s="1"/>
  <c r="AD66" i="1" s="1"/>
  <c r="K47" i="1"/>
  <c r="G48" i="1"/>
  <c r="I47" i="1"/>
  <c r="J47" i="1" s="1"/>
  <c r="AC66" i="1" l="1"/>
  <c r="Y65" i="1"/>
  <c r="V65" i="1"/>
  <c r="U65" i="1"/>
  <c r="AE66" i="1"/>
  <c r="AH66" i="1" s="1"/>
  <c r="AI66" i="1" s="1"/>
  <c r="H48" i="1"/>
  <c r="E48" i="1"/>
  <c r="O48" i="1"/>
  <c r="R48" i="1" s="1"/>
  <c r="S48" i="1" s="1"/>
  <c r="AG66" i="1"/>
  <c r="AH65" i="1"/>
  <c r="AI65" i="1" s="1"/>
  <c r="D48" i="1"/>
  <c r="AF67" i="1" l="1"/>
  <c r="AD67" i="1" s="1"/>
  <c r="W65" i="1"/>
  <c r="X66" i="1" s="1"/>
  <c r="Y66" i="1" s="1"/>
  <c r="AC67" i="1"/>
  <c r="AG67" i="1"/>
  <c r="F48" i="1"/>
  <c r="I48" i="1" s="1"/>
  <c r="J48" i="1" s="1"/>
  <c r="P49" i="1"/>
  <c r="V66" i="1" l="1"/>
  <c r="Z65" i="1"/>
  <c r="AA65" i="1" s="1"/>
  <c r="U66" i="1"/>
  <c r="K48" i="1"/>
  <c r="G49" i="1"/>
  <c r="Q49" i="1"/>
  <c r="M49" i="1"/>
  <c r="N49" i="1"/>
  <c r="AE67" i="1"/>
  <c r="W66" i="1" l="1"/>
  <c r="E49" i="1"/>
  <c r="O49" i="1"/>
  <c r="H49" i="1"/>
  <c r="AH67" i="1"/>
  <c r="AI67" i="1" s="1"/>
  <c r="AF68" i="1"/>
  <c r="D49" i="1"/>
  <c r="X67" i="1" l="1"/>
  <c r="Z66" i="1"/>
  <c r="AA66" i="1" s="1"/>
  <c r="F49" i="1"/>
  <c r="P50" i="1"/>
  <c r="AG68" i="1"/>
  <c r="AD68" i="1"/>
  <c r="AC68" i="1"/>
  <c r="I49" i="1"/>
  <c r="J49" i="1" s="1"/>
  <c r="R49" i="1"/>
  <c r="S49" i="1" s="1"/>
  <c r="Y67" i="1" l="1"/>
  <c r="V67" i="1"/>
  <c r="U67" i="1"/>
  <c r="Q50" i="1"/>
  <c r="N50" i="1"/>
  <c r="M50" i="1"/>
  <c r="AE68" i="1"/>
  <c r="AF69" i="1" s="1"/>
  <c r="K49" i="1"/>
  <c r="G50" i="1"/>
  <c r="W67" i="1" l="1"/>
  <c r="X68" i="1" s="1"/>
  <c r="Y68" i="1" s="1"/>
  <c r="Z67" i="1"/>
  <c r="AA67" i="1" s="1"/>
  <c r="V68" i="1"/>
  <c r="D50" i="1"/>
  <c r="O50" i="1"/>
  <c r="R50" i="1" s="1"/>
  <c r="S50" i="1" s="1"/>
  <c r="E50" i="1"/>
  <c r="H50" i="1"/>
  <c r="AG69" i="1"/>
  <c r="AC69" i="1"/>
  <c r="AH68" i="1"/>
  <c r="AI68" i="1" s="1"/>
  <c r="AD69" i="1"/>
  <c r="U68" i="1" l="1"/>
  <c r="F50" i="1"/>
  <c r="P51" i="1"/>
  <c r="AE69" i="1"/>
  <c r="AF70" i="1" s="1"/>
  <c r="AD70" i="1" s="1"/>
  <c r="AC70" i="1" l="1"/>
  <c r="AH69" i="1"/>
  <c r="AI69" i="1" s="1"/>
  <c r="W68" i="1"/>
  <c r="AE70" i="1"/>
  <c r="AH70" i="1" s="1"/>
  <c r="AI70" i="1" s="1"/>
  <c r="K50" i="1"/>
  <c r="G51" i="1"/>
  <c r="Q51" i="1"/>
  <c r="M51" i="1"/>
  <c r="N51" i="1"/>
  <c r="AG70" i="1"/>
  <c r="I50" i="1"/>
  <c r="J50" i="1" s="1"/>
  <c r="AF71" i="1" l="1"/>
  <c r="AC71" i="1" s="1"/>
  <c r="X69" i="1"/>
  <c r="Z68" i="1"/>
  <c r="AA68" i="1" s="1"/>
  <c r="AG71" i="1"/>
  <c r="AD71" i="1"/>
  <c r="D51" i="1"/>
  <c r="H51" i="1"/>
  <c r="O51" i="1"/>
  <c r="R51" i="1" s="1"/>
  <c r="S51" i="1" s="1"/>
  <c r="E51" i="1"/>
  <c r="Y69" i="1" l="1"/>
  <c r="V69" i="1"/>
  <c r="U69" i="1"/>
  <c r="AE71" i="1"/>
  <c r="AF72" i="1" s="1"/>
  <c r="F51" i="1"/>
  <c r="P52" i="1"/>
  <c r="W69" i="1" l="1"/>
  <c r="X70" i="1" s="1"/>
  <c r="Y70" i="1" s="1"/>
  <c r="V70" i="1"/>
  <c r="Z69" i="1"/>
  <c r="AA69" i="1" s="1"/>
  <c r="AG72" i="1"/>
  <c r="AC72" i="1"/>
  <c r="Q52" i="1"/>
  <c r="M52" i="1"/>
  <c r="N52" i="1"/>
  <c r="K51" i="1"/>
  <c r="G52" i="1"/>
  <c r="I51" i="1"/>
  <c r="J51" i="1" s="1"/>
  <c r="AH71" i="1"/>
  <c r="AI71" i="1" s="1"/>
  <c r="AD72" i="1"/>
  <c r="U70" i="1" l="1"/>
  <c r="AE72" i="1"/>
  <c r="AF73" i="1" s="1"/>
  <c r="D52" i="1"/>
  <c r="E52" i="1"/>
  <c r="O52" i="1"/>
  <c r="R52" i="1" s="1"/>
  <c r="S52" i="1" s="1"/>
  <c r="AC73" i="1"/>
  <c r="H52" i="1"/>
  <c r="AH72" i="1" l="1"/>
  <c r="AI72" i="1" s="1"/>
  <c r="W70" i="1"/>
  <c r="AG73" i="1"/>
  <c r="F52" i="1"/>
  <c r="I52" i="1" s="1"/>
  <c r="J52" i="1" s="1"/>
  <c r="P53" i="1"/>
  <c r="AD73" i="1"/>
  <c r="X71" i="1" l="1"/>
  <c r="Z70" i="1"/>
  <c r="AA70" i="1" s="1"/>
  <c r="Q53" i="1"/>
  <c r="M53" i="1"/>
  <c r="N53" i="1"/>
  <c r="AE73" i="1"/>
  <c r="AF74" i="1" s="1"/>
  <c r="K52" i="1"/>
  <c r="G53" i="1"/>
  <c r="Y71" i="1" l="1"/>
  <c r="V71" i="1"/>
  <c r="U71" i="1"/>
  <c r="H53" i="1"/>
  <c r="D53" i="1"/>
  <c r="AG74" i="1"/>
  <c r="AC74" i="1"/>
  <c r="AH73" i="1"/>
  <c r="AI73" i="1" s="1"/>
  <c r="AD74" i="1"/>
  <c r="E53" i="1"/>
  <c r="O53" i="1"/>
  <c r="R53" i="1" s="1"/>
  <c r="S53" i="1" s="1"/>
  <c r="W71" i="1" l="1"/>
  <c r="X72" i="1" s="1"/>
  <c r="Y72" i="1" s="1"/>
  <c r="Z71" i="1"/>
  <c r="AA71" i="1" s="1"/>
  <c r="V72" i="1"/>
  <c r="AE74" i="1"/>
  <c r="AF75" i="1" s="1"/>
  <c r="AD75" i="1" s="1"/>
  <c r="F53" i="1"/>
  <c r="I53" i="1" s="1"/>
  <c r="J53" i="1" s="1"/>
  <c r="P54" i="1"/>
  <c r="AC75" i="1" l="1"/>
  <c r="AH74" i="1"/>
  <c r="AI74" i="1" s="1"/>
  <c r="U72" i="1"/>
  <c r="AE75" i="1"/>
  <c r="AH75" i="1" s="1"/>
  <c r="AI75" i="1" s="1"/>
  <c r="Q54" i="1"/>
  <c r="M54" i="1"/>
  <c r="N54" i="1"/>
  <c r="K53" i="1"/>
  <c r="G54" i="1"/>
  <c r="AG75" i="1"/>
  <c r="AF76" i="1" l="1"/>
  <c r="W72" i="1"/>
  <c r="O54" i="1"/>
  <c r="E54" i="1"/>
  <c r="R54" i="1"/>
  <c r="S54" i="1" s="1"/>
  <c r="AG76" i="1"/>
  <c r="AD76" i="1"/>
  <c r="D54" i="1"/>
  <c r="AC76" i="1"/>
  <c r="H54" i="1"/>
  <c r="X73" i="1" l="1"/>
  <c r="Z72" i="1"/>
  <c r="AA72" i="1" s="1"/>
  <c r="AE76" i="1"/>
  <c r="AF77" i="1" s="1"/>
  <c r="F54" i="1"/>
  <c r="P55" i="1"/>
  <c r="Y73" i="1" l="1"/>
  <c r="V73" i="1"/>
  <c r="U73" i="1"/>
  <c r="AG77" i="1"/>
  <c r="Q55" i="1"/>
  <c r="N55" i="1"/>
  <c r="M55" i="1"/>
  <c r="K54" i="1"/>
  <c r="G55" i="1"/>
  <c r="AH76" i="1"/>
  <c r="AI76" i="1" s="1"/>
  <c r="AD77" i="1"/>
  <c r="AC77" i="1"/>
  <c r="I54" i="1"/>
  <c r="J54" i="1" s="1"/>
  <c r="W73" i="1" l="1"/>
  <c r="X74" i="1" s="1"/>
  <c r="Y74" i="1" s="1"/>
  <c r="Z73" i="1"/>
  <c r="AA73" i="1" s="1"/>
  <c r="O55" i="1"/>
  <c r="E55" i="1"/>
  <c r="R55" i="1"/>
  <c r="S55" i="1" s="1"/>
  <c r="AE77" i="1"/>
  <c r="AF78" i="1" s="1"/>
  <c r="AD78" i="1" s="1"/>
  <c r="H55" i="1"/>
  <c r="D55" i="1"/>
  <c r="V74" i="1" l="1"/>
  <c r="U74" i="1"/>
  <c r="AG78" i="1"/>
  <c r="AH77" i="1"/>
  <c r="AI77" i="1" s="1"/>
  <c r="F55" i="1"/>
  <c r="P56" i="1"/>
  <c r="AC78" i="1"/>
  <c r="W74" i="1" l="1"/>
  <c r="K55" i="1"/>
  <c r="G56" i="1"/>
  <c r="AE78" i="1"/>
  <c r="Q56" i="1"/>
  <c r="N56" i="1"/>
  <c r="M56" i="1"/>
  <c r="I55" i="1"/>
  <c r="J55" i="1" s="1"/>
  <c r="X75" i="1" l="1"/>
  <c r="Z74" i="1"/>
  <c r="AA74" i="1" s="1"/>
  <c r="D56" i="1"/>
  <c r="E56" i="1"/>
  <c r="O56" i="1"/>
  <c r="AH78" i="1"/>
  <c r="AI78" i="1" s="1"/>
  <c r="AF79" i="1"/>
  <c r="H56" i="1"/>
  <c r="V75" i="1" l="1"/>
  <c r="Y75" i="1"/>
  <c r="U75" i="1"/>
  <c r="F56" i="1"/>
  <c r="I56" i="1" s="1"/>
  <c r="J56" i="1" s="1"/>
  <c r="P57" i="1"/>
  <c r="R56" i="1"/>
  <c r="S56" i="1" s="1"/>
  <c r="AG79" i="1"/>
  <c r="AD79" i="1"/>
  <c r="AC79" i="1"/>
  <c r="W75" i="1" l="1"/>
  <c r="X76" i="1" s="1"/>
  <c r="Y76" i="1" s="1"/>
  <c r="AE79" i="1"/>
  <c r="AF80" i="1" s="1"/>
  <c r="AD80" i="1" s="1"/>
  <c r="Q57" i="1"/>
  <c r="M57" i="1"/>
  <c r="N57" i="1"/>
  <c r="K56" i="1"/>
  <c r="G57" i="1"/>
  <c r="V76" i="1" l="1"/>
  <c r="Z75" i="1"/>
  <c r="AA75" i="1" s="1"/>
  <c r="U76" i="1"/>
  <c r="H57" i="1"/>
  <c r="AH79" i="1"/>
  <c r="AI79" i="1" s="1"/>
  <c r="AG80" i="1"/>
  <c r="E57" i="1"/>
  <c r="O57" i="1"/>
  <c r="AC80" i="1"/>
  <c r="D57" i="1"/>
  <c r="W76" i="1" l="1"/>
  <c r="F57" i="1"/>
  <c r="I57" i="1" s="1"/>
  <c r="J57" i="1" s="1"/>
  <c r="P58" i="1"/>
  <c r="R57" i="1"/>
  <c r="S57" i="1" s="1"/>
  <c r="AE80" i="1"/>
  <c r="X77" i="1" l="1"/>
  <c r="Z76" i="1"/>
  <c r="AA76" i="1" s="1"/>
  <c r="Q58" i="1"/>
  <c r="M58" i="1"/>
  <c r="N58" i="1"/>
  <c r="K57" i="1"/>
  <c r="G58" i="1"/>
  <c r="AF81" i="1"/>
  <c r="AH80" i="1"/>
  <c r="AI80" i="1" s="1"/>
  <c r="V77" i="1" l="1"/>
  <c r="Y77" i="1"/>
  <c r="U77" i="1"/>
  <c r="O58" i="1"/>
  <c r="E58" i="1"/>
  <c r="R58" i="1"/>
  <c r="S58" i="1" s="1"/>
  <c r="D58" i="1"/>
  <c r="AG81" i="1"/>
  <c r="AD81" i="1"/>
  <c r="AC81" i="1"/>
  <c r="H58" i="1"/>
  <c r="W77" i="1" l="1"/>
  <c r="X78" i="1" s="1"/>
  <c r="Y78" i="1" s="1"/>
  <c r="AE81" i="1"/>
  <c r="AF82" i="1" s="1"/>
  <c r="AD82" i="1" s="1"/>
  <c r="F58" i="1"/>
  <c r="I58" i="1" s="1"/>
  <c r="J58" i="1" s="1"/>
  <c r="P59" i="1"/>
  <c r="AH81" i="1" l="1"/>
  <c r="AI81" i="1" s="1"/>
  <c r="V78" i="1"/>
  <c r="Z77" i="1"/>
  <c r="AA77" i="1" s="1"/>
  <c r="U78" i="1"/>
  <c r="AG82" i="1"/>
  <c r="AC82" i="1"/>
  <c r="Q59" i="1"/>
  <c r="N59" i="1"/>
  <c r="M59" i="1"/>
  <c r="K58" i="1"/>
  <c r="G59" i="1"/>
  <c r="W78" i="1" l="1"/>
  <c r="X79" i="1" s="1"/>
  <c r="Y79" i="1" s="1"/>
  <c r="H59" i="1"/>
  <c r="O59" i="1"/>
  <c r="R59" i="1" s="1"/>
  <c r="S59" i="1" s="1"/>
  <c r="E59" i="1"/>
  <c r="D59" i="1"/>
  <c r="AE82" i="1"/>
  <c r="V79" i="1" l="1"/>
  <c r="Z78" i="1"/>
  <c r="AA78" i="1" s="1"/>
  <c r="U79" i="1"/>
  <c r="F59" i="1"/>
  <c r="I59" i="1" s="1"/>
  <c r="J59" i="1" s="1"/>
  <c r="P60" i="1"/>
  <c r="AH82" i="1"/>
  <c r="AI82" i="1" s="1"/>
  <c r="AF83" i="1"/>
  <c r="W79" i="1" l="1"/>
  <c r="X80" i="1" s="1"/>
  <c r="Y80" i="1" s="1"/>
  <c r="Q60" i="1"/>
  <c r="M60" i="1"/>
  <c r="N60" i="1"/>
  <c r="AG83" i="1"/>
  <c r="AD83" i="1"/>
  <c r="AC83" i="1"/>
  <c r="K59" i="1"/>
  <c r="G60" i="1"/>
  <c r="V80" i="1" l="1"/>
  <c r="Z79" i="1"/>
  <c r="AA79" i="1" s="1"/>
  <c r="U80" i="1"/>
  <c r="D60" i="1"/>
  <c r="H60" i="1"/>
  <c r="O60" i="1"/>
  <c r="R60" i="1" s="1"/>
  <c r="S60" i="1" s="1"/>
  <c r="E60" i="1"/>
  <c r="AE83" i="1"/>
  <c r="AF84" i="1" s="1"/>
  <c r="AD84" i="1" s="1"/>
  <c r="W80" i="1" l="1"/>
  <c r="X81" i="1" s="1"/>
  <c r="Y81" i="1" s="1"/>
  <c r="Z80" i="1"/>
  <c r="AA80" i="1" s="1"/>
  <c r="AH83" i="1"/>
  <c r="AI83" i="1" s="1"/>
  <c r="F60" i="1"/>
  <c r="P61" i="1"/>
  <c r="AG84" i="1"/>
  <c r="AC84" i="1"/>
  <c r="V81" i="1" l="1"/>
  <c r="U81" i="1"/>
  <c r="Q61" i="1"/>
  <c r="N61" i="1"/>
  <c r="M61" i="1"/>
  <c r="K60" i="1"/>
  <c r="G61" i="1"/>
  <c r="I60" i="1"/>
  <c r="J60" i="1" s="1"/>
  <c r="AE84" i="1"/>
  <c r="W81" i="1" l="1"/>
  <c r="X82" i="1" s="1"/>
  <c r="H61" i="1"/>
  <c r="E61" i="1"/>
  <c r="O61" i="1"/>
  <c r="D61" i="1"/>
  <c r="AF85" i="1"/>
  <c r="AH84" i="1"/>
  <c r="AI84" i="1" s="1"/>
  <c r="Y82" i="1" l="1"/>
  <c r="Z81" i="1"/>
  <c r="AA81" i="1" s="1"/>
  <c r="V82" i="1"/>
  <c r="U82" i="1"/>
  <c r="F61" i="1"/>
  <c r="I61" i="1" s="1"/>
  <c r="J61" i="1" s="1"/>
  <c r="P62" i="1"/>
  <c r="R61" i="1"/>
  <c r="S61" i="1" s="1"/>
  <c r="AG85" i="1"/>
  <c r="AD85" i="1"/>
  <c r="AC85" i="1"/>
  <c r="W82" i="1" l="1"/>
  <c r="X83" i="1" s="1"/>
  <c r="Y83" i="1" s="1"/>
  <c r="AE85" i="1"/>
  <c r="AF86" i="1" s="1"/>
  <c r="AD86" i="1" s="1"/>
  <c r="Q62" i="1"/>
  <c r="M62" i="1"/>
  <c r="N62" i="1"/>
  <c r="K61" i="1"/>
  <c r="G62" i="1"/>
  <c r="AC86" i="1" l="1"/>
  <c r="V83" i="1"/>
  <c r="Z82" i="1"/>
  <c r="AA82" i="1" s="1"/>
  <c r="U83" i="1"/>
  <c r="AE86" i="1"/>
  <c r="AH86" i="1"/>
  <c r="H62" i="1"/>
  <c r="O62" i="1"/>
  <c r="E62" i="1"/>
  <c r="AH85" i="1"/>
  <c r="AI85" i="1" s="1"/>
  <c r="D62" i="1"/>
  <c r="AG86" i="1"/>
  <c r="AF87" i="1"/>
  <c r="AD87" i="1" s="1"/>
  <c r="W83" i="1" l="1"/>
  <c r="X84" i="1" s="1"/>
  <c r="Z83" i="1"/>
  <c r="AA83" i="1" s="1"/>
  <c r="F62" i="1"/>
  <c r="I62" i="1" s="1"/>
  <c r="J62" i="1" s="1"/>
  <c r="P63" i="1"/>
  <c r="AC87" i="1"/>
  <c r="R62" i="1"/>
  <c r="S62" i="1" s="1"/>
  <c r="AG87" i="1"/>
  <c r="AI86" i="1"/>
  <c r="V84" i="1" l="1"/>
  <c r="Y84" i="1"/>
  <c r="U84" i="1"/>
  <c r="Q63" i="1"/>
  <c r="M63" i="1"/>
  <c r="N63" i="1"/>
  <c r="K62" i="1"/>
  <c r="G63" i="1"/>
  <c r="AE87" i="1"/>
  <c r="W84" i="1" l="1"/>
  <c r="X85" i="1" s="1"/>
  <c r="Y85" i="1" s="1"/>
  <c r="D63" i="1"/>
  <c r="H63" i="1"/>
  <c r="AF88" i="1"/>
  <c r="AH87" i="1"/>
  <c r="AI87" i="1" s="1"/>
  <c r="E63" i="1"/>
  <c r="O63" i="1"/>
  <c r="R63" i="1" s="1"/>
  <c r="S63" i="1" s="1"/>
  <c r="V85" i="1" l="1"/>
  <c r="Z84" i="1"/>
  <c r="AA84" i="1" s="1"/>
  <c r="U85" i="1"/>
  <c r="AG88" i="1"/>
  <c r="AD88" i="1"/>
  <c r="AC88" i="1"/>
  <c r="F63" i="1"/>
  <c r="I63" i="1" s="1"/>
  <c r="J63" i="1" s="1"/>
  <c r="P64" i="1"/>
  <c r="W85" i="1" l="1"/>
  <c r="X86" i="1" s="1"/>
  <c r="Y86" i="1" s="1"/>
  <c r="Z85" i="1"/>
  <c r="AA85" i="1" s="1"/>
  <c r="V86" i="1"/>
  <c r="Q64" i="1"/>
  <c r="M64" i="1"/>
  <c r="N64" i="1"/>
  <c r="AE88" i="1"/>
  <c r="AF89" i="1" s="1"/>
  <c r="AD89" i="1" s="1"/>
  <c r="K63" i="1"/>
  <c r="G64" i="1"/>
  <c r="AH88" i="1" l="1"/>
  <c r="AI88" i="1" s="1"/>
  <c r="U86" i="1"/>
  <c r="E64" i="1"/>
  <c r="O64" i="1"/>
  <c r="R64" i="1" s="1"/>
  <c r="S64" i="1" s="1"/>
  <c r="AG89" i="1"/>
  <c r="AC89" i="1"/>
  <c r="D64" i="1"/>
  <c r="H64" i="1"/>
  <c r="W86" i="1" l="1"/>
  <c r="F64" i="1"/>
  <c r="P65" i="1"/>
  <c r="I64" i="1"/>
  <c r="J64" i="1" s="1"/>
  <c r="AE89" i="1"/>
  <c r="X87" i="1" l="1"/>
  <c r="Z86" i="1"/>
  <c r="AA86" i="1" s="1"/>
  <c r="Q65" i="1"/>
  <c r="M65" i="1"/>
  <c r="N65" i="1"/>
  <c r="K64" i="1"/>
  <c r="G65" i="1"/>
  <c r="AH89" i="1"/>
  <c r="AI89" i="1" s="1"/>
  <c r="AF90" i="1"/>
  <c r="Y87" i="1" l="1"/>
  <c r="V87" i="1"/>
  <c r="U87" i="1"/>
  <c r="H65" i="1"/>
  <c r="E65" i="1"/>
  <c r="O65" i="1"/>
  <c r="R65" i="1" s="1"/>
  <c r="S65" i="1" s="1"/>
  <c r="D65" i="1"/>
  <c r="AG90" i="1"/>
  <c r="AD90" i="1"/>
  <c r="AC90" i="1"/>
  <c r="W87" i="1" l="1"/>
  <c r="X88" i="1" s="1"/>
  <c r="Y88" i="1" s="1"/>
  <c r="AE90" i="1"/>
  <c r="AF91" i="1" s="1"/>
  <c r="AD91" i="1" s="1"/>
  <c r="F65" i="1"/>
  <c r="P66" i="1"/>
  <c r="V88" i="1" l="1"/>
  <c r="Z87" i="1"/>
  <c r="AA87" i="1" s="1"/>
  <c r="U88" i="1"/>
  <c r="Q66" i="1"/>
  <c r="N66" i="1"/>
  <c r="M66" i="1"/>
  <c r="K65" i="1"/>
  <c r="G66" i="1"/>
  <c r="I65" i="1"/>
  <c r="J65" i="1" s="1"/>
  <c r="AG91" i="1"/>
  <c r="AH90" i="1"/>
  <c r="AI90" i="1" s="1"/>
  <c r="AC91" i="1"/>
  <c r="AE91" i="1" s="1"/>
  <c r="W88" i="1" l="1"/>
  <c r="X89" i="1" s="1"/>
  <c r="Y89" i="1" s="1"/>
  <c r="Z88" i="1"/>
  <c r="AA88" i="1" s="1"/>
  <c r="AH91" i="1"/>
  <c r="AI91" i="1" s="1"/>
  <c r="AF92" i="1"/>
  <c r="AC92" i="1" s="1"/>
  <c r="O66" i="1"/>
  <c r="E66" i="1"/>
  <c r="D66" i="1"/>
  <c r="H66" i="1"/>
  <c r="V89" i="1" l="1"/>
  <c r="U89" i="1"/>
  <c r="AG92" i="1"/>
  <c r="AD92" i="1"/>
  <c r="F66" i="1"/>
  <c r="I66" i="1" s="1"/>
  <c r="J66" i="1" s="1"/>
  <c r="P67" i="1"/>
  <c r="R66" i="1"/>
  <c r="S66" i="1" s="1"/>
  <c r="W89" i="1" l="1"/>
  <c r="X90" i="1" s="1"/>
  <c r="Y90" i="1" s="1"/>
  <c r="Z89" i="1"/>
  <c r="AA89" i="1" s="1"/>
  <c r="V90" i="1"/>
  <c r="Q67" i="1"/>
  <c r="N67" i="1"/>
  <c r="M67" i="1"/>
  <c r="AE92" i="1"/>
  <c r="AF93" i="1" s="1"/>
  <c r="K66" i="1"/>
  <c r="G67" i="1"/>
  <c r="AH92" i="1" l="1"/>
  <c r="AI92" i="1" s="1"/>
  <c r="U90" i="1"/>
  <c r="W90" i="1" s="1"/>
  <c r="D67" i="1"/>
  <c r="H67" i="1"/>
  <c r="E67" i="1"/>
  <c r="O67" i="1"/>
  <c r="R67" i="1" s="1"/>
  <c r="S67" i="1" s="1"/>
  <c r="AG93" i="1"/>
  <c r="AC93" i="1"/>
  <c r="AD93" i="1"/>
  <c r="X91" i="1" l="1"/>
  <c r="Z90" i="1"/>
  <c r="AA90" i="1" s="1"/>
  <c r="U91" i="1"/>
  <c r="AE93" i="1"/>
  <c r="AF94" i="1" s="1"/>
  <c r="AD94" i="1" s="1"/>
  <c r="F67" i="1"/>
  <c r="I67" i="1" s="1"/>
  <c r="J67" i="1" s="1"/>
  <c r="P68" i="1"/>
  <c r="Y91" i="1" l="1"/>
  <c r="V91" i="1"/>
  <c r="AC94" i="1"/>
  <c r="Q68" i="1"/>
  <c r="M68" i="1"/>
  <c r="N68" i="1"/>
  <c r="AH93" i="1"/>
  <c r="AI93" i="1" s="1"/>
  <c r="K67" i="1"/>
  <c r="G68" i="1"/>
  <c r="AG94" i="1"/>
  <c r="W91" i="1" l="1"/>
  <c r="E68" i="1"/>
  <c r="O68" i="1"/>
  <c r="R68" i="1" s="1"/>
  <c r="S68" i="1" s="1"/>
  <c r="H68" i="1"/>
  <c r="D68" i="1"/>
  <c r="AE94" i="1"/>
  <c r="Z91" i="1" l="1"/>
  <c r="AA91" i="1" s="1"/>
  <c r="X92" i="1"/>
  <c r="F68" i="1"/>
  <c r="P69" i="1"/>
  <c r="AH94" i="1"/>
  <c r="AI94" i="1" s="1"/>
  <c r="AF95" i="1"/>
  <c r="Y92" i="1" l="1"/>
  <c r="U92" i="1"/>
  <c r="V92" i="1"/>
  <c r="Q69" i="1"/>
  <c r="M69" i="1"/>
  <c r="N69" i="1"/>
  <c r="AG95" i="1"/>
  <c r="AD95" i="1"/>
  <c r="AC95" i="1"/>
  <c r="K68" i="1"/>
  <c r="G69" i="1"/>
  <c r="I68" i="1"/>
  <c r="J68" i="1" s="1"/>
  <c r="W92" i="1" l="1"/>
  <c r="X93" i="1" s="1"/>
  <c r="Y93" i="1" s="1"/>
  <c r="Z92" i="1"/>
  <c r="AA92" i="1" s="1"/>
  <c r="U93" i="1"/>
  <c r="O69" i="1"/>
  <c r="R69" i="1" s="1"/>
  <c r="S69" i="1" s="1"/>
  <c r="E69" i="1"/>
  <c r="AE95" i="1"/>
  <c r="AF96" i="1" s="1"/>
  <c r="AD96" i="1" s="1"/>
  <c r="D69" i="1"/>
  <c r="H69" i="1"/>
  <c r="V93" i="1" l="1"/>
  <c r="W93" i="1" s="1"/>
  <c r="X94" i="1" s="1"/>
  <c r="Y94" i="1" s="1"/>
  <c r="AH95" i="1"/>
  <c r="AI95" i="1" s="1"/>
  <c r="F69" i="1"/>
  <c r="P70" i="1"/>
  <c r="AG96" i="1"/>
  <c r="AC96" i="1"/>
  <c r="V94" i="1" l="1"/>
  <c r="Z93" i="1"/>
  <c r="AA93" i="1" s="1"/>
  <c r="U94" i="1"/>
  <c r="Q70" i="1"/>
  <c r="M70" i="1"/>
  <c r="N70" i="1"/>
  <c r="K69" i="1"/>
  <c r="G70" i="1"/>
  <c r="AE96" i="1"/>
  <c r="I69" i="1"/>
  <c r="J69" i="1" s="1"/>
  <c r="W94" i="1" l="1"/>
  <c r="X95" i="1" s="1"/>
  <c r="Z94" i="1"/>
  <c r="AA94" i="1" s="1"/>
  <c r="AH96" i="1"/>
  <c r="AI96" i="1" s="1"/>
  <c r="AF97" i="1"/>
  <c r="H70" i="1"/>
  <c r="O70" i="1"/>
  <c r="R70" i="1" s="1"/>
  <c r="S70" i="1" s="1"/>
  <c r="E70" i="1"/>
  <c r="D70" i="1"/>
  <c r="V95" i="1" l="1"/>
  <c r="Y95" i="1"/>
  <c r="U95" i="1"/>
  <c r="AG97" i="1"/>
  <c r="AD97" i="1"/>
  <c r="AC97" i="1"/>
  <c r="F70" i="1"/>
  <c r="P71" i="1"/>
  <c r="W95" i="1" l="1"/>
  <c r="X96" i="1" s="1"/>
  <c r="Y96" i="1" s="1"/>
  <c r="Z95" i="1"/>
  <c r="AA95" i="1" s="1"/>
  <c r="V96" i="1"/>
  <c r="AE97" i="1"/>
  <c r="AF98" i="1" s="1"/>
  <c r="AD98" i="1" s="1"/>
  <c r="Q71" i="1"/>
  <c r="M71" i="1"/>
  <c r="N71" i="1"/>
  <c r="K70" i="1"/>
  <c r="G71" i="1"/>
  <c r="I70" i="1"/>
  <c r="J70" i="1" s="1"/>
  <c r="U96" i="1" l="1"/>
  <c r="W96" i="1" s="1"/>
  <c r="AC98" i="1"/>
  <c r="E71" i="1"/>
  <c r="O71" i="1"/>
  <c r="D71" i="1"/>
  <c r="H71" i="1"/>
  <c r="AG98" i="1"/>
  <c r="AH97" i="1"/>
  <c r="AI97" i="1" s="1"/>
  <c r="X97" i="1" l="1"/>
  <c r="Z96" i="1"/>
  <c r="AA96" i="1" s="1"/>
  <c r="F71" i="1"/>
  <c r="P72" i="1"/>
  <c r="AE98" i="1"/>
  <c r="R71" i="1"/>
  <c r="S71" i="1" s="1"/>
  <c r="Y97" i="1" l="1"/>
  <c r="V97" i="1"/>
  <c r="U97" i="1"/>
  <c r="AF99" i="1"/>
  <c r="AH98" i="1"/>
  <c r="AI98" i="1" s="1"/>
  <c r="K71" i="1"/>
  <c r="G72" i="1"/>
  <c r="Q72" i="1"/>
  <c r="N72" i="1"/>
  <c r="M72" i="1"/>
  <c r="I71" i="1"/>
  <c r="J71" i="1" s="1"/>
  <c r="W97" i="1" l="1"/>
  <c r="X98" i="1" s="1"/>
  <c r="Z97" i="1"/>
  <c r="AA97" i="1" s="1"/>
  <c r="H72" i="1"/>
  <c r="E72" i="1"/>
  <c r="O72" i="1"/>
  <c r="AG99" i="1"/>
  <c r="AD99" i="1"/>
  <c r="AC99" i="1"/>
  <c r="D72" i="1"/>
  <c r="V98" i="1" l="1"/>
  <c r="Y98" i="1"/>
  <c r="U98" i="1"/>
  <c r="F72" i="1"/>
  <c r="I72" i="1" s="1"/>
  <c r="J72" i="1" s="1"/>
  <c r="P73" i="1"/>
  <c r="R72" i="1"/>
  <c r="S72" i="1" s="1"/>
  <c r="AE99" i="1"/>
  <c r="AF100" i="1" s="1"/>
  <c r="AD100" i="1" s="1"/>
  <c r="W98" i="1" l="1"/>
  <c r="Q73" i="1"/>
  <c r="M73" i="1"/>
  <c r="N73" i="1"/>
  <c r="AG100" i="1"/>
  <c r="K72" i="1"/>
  <c r="G73" i="1"/>
  <c r="AH99" i="1"/>
  <c r="AI99" i="1" s="1"/>
  <c r="AC100" i="1"/>
  <c r="Z98" i="1" l="1"/>
  <c r="AA98" i="1" s="1"/>
  <c r="X99" i="1"/>
  <c r="H73" i="1"/>
  <c r="E73" i="1"/>
  <c r="O73" i="1"/>
  <c r="R73" i="1" s="1"/>
  <c r="S73" i="1" s="1"/>
  <c r="D73" i="1"/>
  <c r="AE100" i="1"/>
  <c r="U99" i="1" l="1"/>
  <c r="V99" i="1"/>
  <c r="Y99" i="1"/>
  <c r="AH100" i="1"/>
  <c r="AI100" i="1" s="1"/>
  <c r="AF101" i="1"/>
  <c r="F73" i="1"/>
  <c r="P74" i="1"/>
  <c r="W99" i="1" l="1"/>
  <c r="X100" i="1" s="1"/>
  <c r="Y100" i="1" s="1"/>
  <c r="Z99" i="1"/>
  <c r="AA99" i="1" s="1"/>
  <c r="U100" i="1"/>
  <c r="K73" i="1"/>
  <c r="G74" i="1"/>
  <c r="AG101" i="1"/>
  <c r="AD101" i="1"/>
  <c r="AC101" i="1"/>
  <c r="Q74" i="1"/>
  <c r="M74" i="1"/>
  <c r="N74" i="1"/>
  <c r="I73" i="1"/>
  <c r="J73" i="1" s="1"/>
  <c r="V100" i="1" l="1"/>
  <c r="W100" i="1" s="1"/>
  <c r="H74" i="1"/>
  <c r="O74" i="1"/>
  <c r="E74" i="1"/>
  <c r="D74" i="1"/>
  <c r="AE101" i="1"/>
  <c r="AF102" i="1" s="1"/>
  <c r="AD102" i="1" s="1"/>
  <c r="X101" i="1" l="1"/>
  <c r="Z100" i="1"/>
  <c r="AA100" i="1" s="1"/>
  <c r="F74" i="1"/>
  <c r="P75" i="1"/>
  <c r="AG102" i="1"/>
  <c r="AH101" i="1"/>
  <c r="AI101" i="1" s="1"/>
  <c r="AC102" i="1"/>
  <c r="R74" i="1"/>
  <c r="S74" i="1" s="1"/>
  <c r="Y101" i="1" l="1"/>
  <c r="V101" i="1"/>
  <c r="U101" i="1"/>
  <c r="Q75" i="1"/>
  <c r="M75" i="1"/>
  <c r="N75" i="1"/>
  <c r="K74" i="1"/>
  <c r="G75" i="1"/>
  <c r="I74" i="1"/>
  <c r="J74" i="1" s="1"/>
  <c r="AE102" i="1"/>
  <c r="W101" i="1" l="1"/>
  <c r="X102" i="1" s="1"/>
  <c r="Y102" i="1" s="1"/>
  <c r="Z101" i="1"/>
  <c r="AA101" i="1" s="1"/>
  <c r="U102" i="1"/>
  <c r="D75" i="1"/>
  <c r="AH102" i="1"/>
  <c r="AI102" i="1" s="1"/>
  <c r="AF103" i="1"/>
  <c r="O75" i="1"/>
  <c r="E75" i="1"/>
  <c r="H75" i="1"/>
  <c r="V102" i="1" l="1"/>
  <c r="W102" i="1" s="1"/>
  <c r="AG103" i="1"/>
  <c r="AD103" i="1"/>
  <c r="AC103" i="1"/>
  <c r="F75" i="1"/>
  <c r="P76" i="1"/>
  <c r="R75" i="1"/>
  <c r="S75" i="1" s="1"/>
  <c r="X103" i="1" l="1"/>
  <c r="Z102" i="1"/>
  <c r="AA102" i="1" s="1"/>
  <c r="U103" i="1"/>
  <c r="K75" i="1"/>
  <c r="G76" i="1"/>
  <c r="AE103" i="1"/>
  <c r="AF104" i="1" s="1"/>
  <c r="AD104" i="1" s="1"/>
  <c r="I75" i="1"/>
  <c r="J75" i="1" s="1"/>
  <c r="Q76" i="1"/>
  <c r="M76" i="1"/>
  <c r="N76" i="1"/>
  <c r="Y103" i="1" l="1"/>
  <c r="V103" i="1"/>
  <c r="W103" i="1" s="1"/>
  <c r="O76" i="1"/>
  <c r="R76" i="1" s="1"/>
  <c r="S76" i="1" s="1"/>
  <c r="E76" i="1"/>
  <c r="AH103" i="1"/>
  <c r="AI103" i="1" s="1"/>
  <c r="AG104" i="1"/>
  <c r="D76" i="1"/>
  <c r="H76" i="1"/>
  <c r="AC104" i="1"/>
  <c r="X104" i="1" l="1"/>
  <c r="Z103" i="1"/>
  <c r="AA103" i="1" s="1"/>
  <c r="F76" i="1"/>
  <c r="P77" i="1"/>
  <c r="I76" i="1"/>
  <c r="J76" i="1" s="1"/>
  <c r="AE104" i="1"/>
  <c r="V104" i="1" l="1"/>
  <c r="U104" i="1"/>
  <c r="Y104" i="1"/>
  <c r="AF105" i="1"/>
  <c r="AH104" i="1"/>
  <c r="AI104" i="1" s="1"/>
  <c r="Q77" i="1"/>
  <c r="N77" i="1"/>
  <c r="M77" i="1"/>
  <c r="K76" i="1"/>
  <c r="G77" i="1"/>
  <c r="W104" i="1" l="1"/>
  <c r="H77" i="1"/>
  <c r="D77" i="1"/>
  <c r="E77" i="1"/>
  <c r="O77" i="1"/>
  <c r="R77" i="1" s="1"/>
  <c r="S77" i="1" s="1"/>
  <c r="AG105" i="1"/>
  <c r="AD105" i="1"/>
  <c r="AC105" i="1"/>
  <c r="X105" i="1" l="1"/>
  <c r="Z104" i="1"/>
  <c r="AA104" i="1" s="1"/>
  <c r="F77" i="1"/>
  <c r="I77" i="1" s="1"/>
  <c r="J77" i="1" s="1"/>
  <c r="P78" i="1"/>
  <c r="AE105" i="1"/>
  <c r="AF106" i="1" s="1"/>
  <c r="AC106" i="1" s="1"/>
  <c r="Y105" i="1" l="1"/>
  <c r="V105" i="1"/>
  <c r="U105" i="1"/>
  <c r="AD106" i="1"/>
  <c r="AE106" i="1" s="1"/>
  <c r="AF107" i="1" s="1"/>
  <c r="Q78" i="1"/>
  <c r="N78" i="1"/>
  <c r="M78" i="1"/>
  <c r="K77" i="1"/>
  <c r="G78" i="1"/>
  <c r="AG106" i="1"/>
  <c r="AH105" i="1"/>
  <c r="AI105" i="1" s="1"/>
  <c r="W105" i="1" l="1"/>
  <c r="X106" i="1" s="1"/>
  <c r="Y106" i="1" s="1"/>
  <c r="AG107" i="1"/>
  <c r="AC107" i="1"/>
  <c r="AD107" i="1"/>
  <c r="AH106" i="1"/>
  <c r="AI106" i="1" s="1"/>
  <c r="O78" i="1"/>
  <c r="R78" i="1"/>
  <c r="S78" i="1" s="1"/>
  <c r="E78" i="1"/>
  <c r="D78" i="1"/>
  <c r="H78" i="1"/>
  <c r="Z105" i="1" l="1"/>
  <c r="AA105" i="1" s="1"/>
  <c r="V106" i="1"/>
  <c r="U106" i="1"/>
  <c r="F78" i="1"/>
  <c r="I78" i="1" s="1"/>
  <c r="J78" i="1" s="1"/>
  <c r="P79" i="1"/>
  <c r="AE107" i="1"/>
  <c r="AF108" i="1" s="1"/>
  <c r="W106" i="1" l="1"/>
  <c r="X107" i="1" s="1"/>
  <c r="Y107" i="1" s="1"/>
  <c r="V107" i="1"/>
  <c r="AG108" i="1"/>
  <c r="AD108" i="1"/>
  <c r="AH107" i="1"/>
  <c r="AI107" i="1" s="1"/>
  <c r="AC108" i="1"/>
  <c r="Q79" i="1"/>
  <c r="N79" i="1"/>
  <c r="M79" i="1"/>
  <c r="K78" i="1"/>
  <c r="G79" i="1"/>
  <c r="Z106" i="1" l="1"/>
  <c r="AA106" i="1" s="1"/>
  <c r="U107" i="1"/>
  <c r="W107" i="1" s="1"/>
  <c r="D79" i="1"/>
  <c r="AE108" i="1"/>
  <c r="AF109" i="1" s="1"/>
  <c r="AC109" i="1" s="1"/>
  <c r="H79" i="1"/>
  <c r="E79" i="1"/>
  <c r="O79" i="1"/>
  <c r="X108" i="1" l="1"/>
  <c r="Z107" i="1"/>
  <c r="AA107" i="1" s="1"/>
  <c r="F79" i="1"/>
  <c r="I79" i="1" s="1"/>
  <c r="J79" i="1" s="1"/>
  <c r="P80" i="1"/>
  <c r="AG109" i="1"/>
  <c r="R79" i="1"/>
  <c r="S79" i="1" s="1"/>
  <c r="AD109" i="1"/>
  <c r="AH108" i="1"/>
  <c r="AI108" i="1" s="1"/>
  <c r="U108" i="1" l="1"/>
  <c r="Y108" i="1"/>
  <c r="V108" i="1"/>
  <c r="K79" i="1"/>
  <c r="G80" i="1"/>
  <c r="Q80" i="1"/>
  <c r="M80" i="1"/>
  <c r="N80" i="1"/>
  <c r="AE109" i="1"/>
  <c r="AF110" i="1" s="1"/>
  <c r="W108" i="1" l="1"/>
  <c r="X109" i="1" s="1"/>
  <c r="Z108" i="1"/>
  <c r="AA108" i="1" s="1"/>
  <c r="U109" i="1"/>
  <c r="AG110" i="1"/>
  <c r="AC110" i="1"/>
  <c r="AD110" i="1"/>
  <c r="D80" i="1"/>
  <c r="H80" i="1"/>
  <c r="AH109" i="1"/>
  <c r="AI109" i="1" s="1"/>
  <c r="O80" i="1"/>
  <c r="E80" i="1"/>
  <c r="V109" i="1" l="1"/>
  <c r="Y109" i="1"/>
  <c r="AE110" i="1"/>
  <c r="AF111" i="1" s="1"/>
  <c r="AC111" i="1" s="1"/>
  <c r="F80" i="1"/>
  <c r="P81" i="1"/>
  <c r="R80" i="1"/>
  <c r="S80" i="1" s="1"/>
  <c r="W109" i="1" l="1"/>
  <c r="X110" i="1" s="1"/>
  <c r="Z109" i="1"/>
  <c r="AA109" i="1" s="1"/>
  <c r="V110" i="1"/>
  <c r="Q81" i="1"/>
  <c r="M81" i="1"/>
  <c r="N81" i="1"/>
  <c r="AG111" i="1"/>
  <c r="AD111" i="1"/>
  <c r="AH110" i="1"/>
  <c r="AI110" i="1" s="1"/>
  <c r="K80" i="1"/>
  <c r="G81" i="1"/>
  <c r="I80" i="1"/>
  <c r="J80" i="1" s="1"/>
  <c r="Y110" i="1" l="1"/>
  <c r="U110" i="1"/>
  <c r="W110" i="1" s="1"/>
  <c r="H81" i="1"/>
  <c r="E81" i="1"/>
  <c r="O81" i="1"/>
  <c r="D81" i="1"/>
  <c r="AE111" i="1"/>
  <c r="AF112" i="1" s="1"/>
  <c r="AD112" i="1" s="1"/>
  <c r="X111" i="1" l="1"/>
  <c r="Z110" i="1"/>
  <c r="AA110" i="1" s="1"/>
  <c r="U111" i="1"/>
  <c r="AG112" i="1"/>
  <c r="AC112" i="1"/>
  <c r="F81" i="1"/>
  <c r="P82" i="1"/>
  <c r="AH111" i="1"/>
  <c r="AI111" i="1" s="1"/>
  <c r="R81" i="1"/>
  <c r="S81" i="1" s="1"/>
  <c r="Y111" i="1" l="1"/>
  <c r="V111" i="1"/>
  <c r="K81" i="1"/>
  <c r="G82" i="1"/>
  <c r="I81" i="1"/>
  <c r="J81" i="1" s="1"/>
  <c r="AE112" i="1"/>
  <c r="Q82" i="1"/>
  <c r="N82" i="1"/>
  <c r="M82" i="1"/>
  <c r="W111" i="1" l="1"/>
  <c r="X112" i="1" s="1"/>
  <c r="Z111" i="1"/>
  <c r="AA111" i="1" s="1"/>
  <c r="H82" i="1"/>
  <c r="AH112" i="1"/>
  <c r="AI112" i="1" s="1"/>
  <c r="AF113" i="1"/>
  <c r="O82" i="1"/>
  <c r="E82" i="1"/>
  <c r="D82" i="1"/>
  <c r="U112" i="1" l="1"/>
  <c r="Y112" i="1"/>
  <c r="V112" i="1"/>
  <c r="W112" i="1" s="1"/>
  <c r="X113" i="1" s="1"/>
  <c r="Y113" i="1" s="1"/>
  <c r="F82" i="1"/>
  <c r="I82" i="1" s="1"/>
  <c r="J82" i="1" s="1"/>
  <c r="P83" i="1"/>
  <c r="R82" i="1"/>
  <c r="S82" i="1" s="1"/>
  <c r="AG113" i="1"/>
  <c r="AD113" i="1"/>
  <c r="AC113" i="1"/>
  <c r="Z112" i="1" l="1"/>
  <c r="AA112" i="1" s="1"/>
  <c r="V113" i="1"/>
  <c r="U113" i="1"/>
  <c r="AE113" i="1"/>
  <c r="AF114" i="1" s="1"/>
  <c r="AD114" i="1" s="1"/>
  <c r="Q83" i="1"/>
  <c r="M83" i="1"/>
  <c r="N83" i="1"/>
  <c r="K82" i="1"/>
  <c r="G83" i="1"/>
  <c r="W113" i="1" l="1"/>
  <c r="AH113" i="1"/>
  <c r="AI113" i="1" s="1"/>
  <c r="H83" i="1"/>
  <c r="E83" i="1"/>
  <c r="O83" i="1"/>
  <c r="AG114" i="1"/>
  <c r="AC114" i="1"/>
  <c r="AE114" i="1" s="1"/>
  <c r="D83" i="1"/>
  <c r="X114" i="1" l="1"/>
  <c r="Z113" i="1"/>
  <c r="AA113" i="1" s="1"/>
  <c r="AH114" i="1"/>
  <c r="AI114" i="1" s="1"/>
  <c r="AF115" i="1"/>
  <c r="AC115" i="1" s="1"/>
  <c r="F83" i="1"/>
  <c r="I83" i="1" s="1"/>
  <c r="J83" i="1" s="1"/>
  <c r="P84" i="1"/>
  <c r="R83" i="1"/>
  <c r="S83" i="1" s="1"/>
  <c r="Y114" i="1" l="1"/>
  <c r="V114" i="1"/>
  <c r="U114" i="1"/>
  <c r="K83" i="1"/>
  <c r="G84" i="1"/>
  <c r="Q84" i="1"/>
  <c r="M84" i="1"/>
  <c r="N84" i="1"/>
  <c r="AG115" i="1"/>
  <c r="AD115" i="1"/>
  <c r="W114" i="1" l="1"/>
  <c r="X115" i="1" s="1"/>
  <c r="Y115" i="1" s="1"/>
  <c r="Z114" i="1"/>
  <c r="AA114" i="1" s="1"/>
  <c r="U115" i="1"/>
  <c r="E84" i="1"/>
  <c r="O84" i="1"/>
  <c r="R84" i="1" s="1"/>
  <c r="S84" i="1" s="1"/>
  <c r="AE115" i="1"/>
  <c r="AF116" i="1" s="1"/>
  <c r="AD116" i="1" s="1"/>
  <c r="H84" i="1"/>
  <c r="D84" i="1"/>
  <c r="V115" i="1" l="1"/>
  <c r="AH115" i="1"/>
  <c r="AI115" i="1" s="1"/>
  <c r="F84" i="1"/>
  <c r="P85" i="1"/>
  <c r="I84" i="1"/>
  <c r="J84" i="1" s="1"/>
  <c r="AG116" i="1"/>
  <c r="AC116" i="1"/>
  <c r="AE116" i="1" s="1"/>
  <c r="W115" i="1" l="1"/>
  <c r="X116" i="1" s="1"/>
  <c r="Z115" i="1"/>
  <c r="AA115" i="1" s="1"/>
  <c r="AH116" i="1"/>
  <c r="AI116" i="1" s="1"/>
  <c r="AF117" i="1"/>
  <c r="AD117" i="1" s="1"/>
  <c r="Q85" i="1"/>
  <c r="N85" i="1"/>
  <c r="M85" i="1"/>
  <c r="K84" i="1"/>
  <c r="G85" i="1"/>
  <c r="AG117" i="1" l="1"/>
  <c r="V116" i="1"/>
  <c r="Y116" i="1"/>
  <c r="U116" i="1"/>
  <c r="AC117" i="1"/>
  <c r="AE117" i="1" s="1"/>
  <c r="H85" i="1"/>
  <c r="D85" i="1"/>
  <c r="O85" i="1"/>
  <c r="E85" i="1"/>
  <c r="W116" i="1" l="1"/>
  <c r="X117" i="1" s="1"/>
  <c r="F85" i="1"/>
  <c r="P86" i="1"/>
  <c r="R85" i="1"/>
  <c r="S85" i="1" s="1"/>
  <c r="AH117" i="1"/>
  <c r="AI117" i="1" s="1"/>
  <c r="AF118" i="1"/>
  <c r="V117" i="1" l="1"/>
  <c r="Y117" i="1"/>
  <c r="Z116" i="1"/>
  <c r="AA116" i="1" s="1"/>
  <c r="U117" i="1"/>
  <c r="Q86" i="1"/>
  <c r="M86" i="1"/>
  <c r="N86" i="1"/>
  <c r="K85" i="1"/>
  <c r="G86" i="1"/>
  <c r="I85" i="1"/>
  <c r="J85" i="1" s="1"/>
  <c r="AG118" i="1"/>
  <c r="AD118" i="1"/>
  <c r="AC118" i="1"/>
  <c r="W117" i="1" l="1"/>
  <c r="X118" i="1" s="1"/>
  <c r="Y118" i="1" s="1"/>
  <c r="V118" i="1"/>
  <c r="Z117" i="1"/>
  <c r="AA117" i="1" s="1"/>
  <c r="AE118" i="1"/>
  <c r="AF119" i="1" s="1"/>
  <c r="AC119" i="1" s="1"/>
  <c r="AH118" i="1"/>
  <c r="AI118" i="1" s="1"/>
  <c r="D86" i="1"/>
  <c r="O86" i="1"/>
  <c r="R86" i="1" s="1"/>
  <c r="S86" i="1" s="1"/>
  <c r="E86" i="1"/>
  <c r="H86" i="1"/>
  <c r="U118" i="1" l="1"/>
  <c r="W118" i="1" s="1"/>
  <c r="F86" i="1"/>
  <c r="P87" i="1"/>
  <c r="AG119" i="1"/>
  <c r="AD119" i="1"/>
  <c r="X119" i="1" l="1"/>
  <c r="Z118" i="1"/>
  <c r="AA118" i="1" s="1"/>
  <c r="V119" i="1"/>
  <c r="Y119" i="1"/>
  <c r="U119" i="1"/>
  <c r="K86" i="1"/>
  <c r="G87" i="1"/>
  <c r="Q87" i="1"/>
  <c r="N87" i="1"/>
  <c r="M87" i="1"/>
  <c r="AE119" i="1"/>
  <c r="AF120" i="1" s="1"/>
  <c r="I86" i="1"/>
  <c r="J86" i="1" s="1"/>
  <c r="W119" i="1" l="1"/>
  <c r="X120" i="1" s="1"/>
  <c r="Y120" i="1" s="1"/>
  <c r="Z119" i="1"/>
  <c r="AA119" i="1" s="1"/>
  <c r="V120" i="1"/>
  <c r="H87" i="1"/>
  <c r="D87" i="1"/>
  <c r="O87" i="1"/>
  <c r="E87" i="1"/>
  <c r="AG120" i="1"/>
  <c r="AC120" i="1"/>
  <c r="AH119" i="1"/>
  <c r="AI119" i="1" s="1"/>
  <c r="AD120" i="1"/>
  <c r="U120" i="1" l="1"/>
  <c r="W120" i="1" s="1"/>
  <c r="F87" i="1"/>
  <c r="P88" i="1"/>
  <c r="AE120" i="1"/>
  <c r="AF121" i="1" s="1"/>
  <c r="R87" i="1"/>
  <c r="S87" i="1" s="1"/>
  <c r="X121" i="1" l="1"/>
  <c r="Z120" i="1"/>
  <c r="AA120" i="1" s="1"/>
  <c r="Q88" i="1"/>
  <c r="N88" i="1"/>
  <c r="M88" i="1"/>
  <c r="K87" i="1"/>
  <c r="G88" i="1"/>
  <c r="AG121" i="1"/>
  <c r="AD121" i="1"/>
  <c r="AH120" i="1"/>
  <c r="AI120" i="1" s="1"/>
  <c r="AC121" i="1"/>
  <c r="I87" i="1"/>
  <c r="J87" i="1" s="1"/>
  <c r="U121" i="1" l="1"/>
  <c r="Y121" i="1"/>
  <c r="V121" i="1"/>
  <c r="H88" i="1"/>
  <c r="AE121" i="1"/>
  <c r="AF122" i="1" s="1"/>
  <c r="AH121" i="1"/>
  <c r="AI121" i="1" s="1"/>
  <c r="D88" i="1"/>
  <c r="R88" i="1"/>
  <c r="S88" i="1" s="1"/>
  <c r="E88" i="1"/>
  <c r="O88" i="1"/>
  <c r="W121" i="1" l="1"/>
  <c r="X122" i="1" s="1"/>
  <c r="Y122" i="1" s="1"/>
  <c r="Z121" i="1"/>
  <c r="AA121" i="1" s="1"/>
  <c r="V122" i="1"/>
  <c r="U122" i="1"/>
  <c r="F88" i="1"/>
  <c r="P89" i="1"/>
  <c r="AG122" i="1"/>
  <c r="AD122" i="1"/>
  <c r="AC122" i="1"/>
  <c r="W122" i="1" l="1"/>
  <c r="X123" i="1" s="1"/>
  <c r="V123" i="1" s="1"/>
  <c r="AE122" i="1"/>
  <c r="AF123" i="1" s="1"/>
  <c r="AD123" i="1"/>
  <c r="AC123" i="1"/>
  <c r="Q89" i="1"/>
  <c r="M89" i="1"/>
  <c r="N89" i="1"/>
  <c r="K88" i="1"/>
  <c r="G89" i="1"/>
  <c r="I88" i="1"/>
  <c r="J88" i="1" s="1"/>
  <c r="Z122" i="1" l="1"/>
  <c r="AA122" i="1" s="1"/>
  <c r="Y123" i="1"/>
  <c r="U123" i="1"/>
  <c r="H89" i="1"/>
  <c r="AG123" i="1"/>
  <c r="D89" i="1"/>
  <c r="AE123" i="1"/>
  <c r="AF124" i="1" s="1"/>
  <c r="E89" i="1"/>
  <c r="O89" i="1"/>
  <c r="AH122" i="1"/>
  <c r="AI122" i="1" s="1"/>
  <c r="W123" i="1" l="1"/>
  <c r="AG124" i="1"/>
  <c r="AD124" i="1"/>
  <c r="AC124" i="1"/>
  <c r="F89" i="1"/>
  <c r="I89" i="1" s="1"/>
  <c r="J89" i="1" s="1"/>
  <c r="P90" i="1"/>
  <c r="AH123" i="1"/>
  <c r="AI123" i="1" s="1"/>
  <c r="R89" i="1"/>
  <c r="S89" i="1" s="1"/>
  <c r="Z123" i="1" l="1"/>
  <c r="AA123" i="1" s="1"/>
  <c r="X124" i="1"/>
  <c r="AE124" i="1"/>
  <c r="AF125" i="1" s="1"/>
  <c r="Q90" i="1"/>
  <c r="N90" i="1"/>
  <c r="M90" i="1"/>
  <c r="K89" i="1"/>
  <c r="G90" i="1"/>
  <c r="V124" i="1" l="1"/>
  <c r="Y124" i="1"/>
  <c r="U124" i="1"/>
  <c r="AG125" i="1"/>
  <c r="O90" i="1"/>
  <c r="R90" i="1" s="1"/>
  <c r="S90" i="1" s="1"/>
  <c r="E90" i="1"/>
  <c r="AH124" i="1"/>
  <c r="AI124" i="1" s="1"/>
  <c r="H90" i="1"/>
  <c r="AD125" i="1"/>
  <c r="D90" i="1"/>
  <c r="AC125" i="1"/>
  <c r="W124" i="1" l="1"/>
  <c r="X125" i="1" s="1"/>
  <c r="Y125" i="1" s="1"/>
  <c r="AE125" i="1"/>
  <c r="AF126" i="1" s="1"/>
  <c r="AD126" i="1" s="1"/>
  <c r="AH125" i="1"/>
  <c r="AI125" i="1" s="1"/>
  <c r="F90" i="1"/>
  <c r="P91" i="1"/>
  <c r="V125" i="1" l="1"/>
  <c r="Z124" i="1"/>
  <c r="AA124" i="1" s="1"/>
  <c r="U125" i="1"/>
  <c r="K90" i="1"/>
  <c r="G91" i="1"/>
  <c r="AG126" i="1"/>
  <c r="I90" i="1"/>
  <c r="J90" i="1" s="1"/>
  <c r="AC126" i="1"/>
  <c r="Q91" i="1"/>
  <c r="M91" i="1"/>
  <c r="N91" i="1"/>
  <c r="W125" i="1" l="1"/>
  <c r="H91" i="1"/>
  <c r="D91" i="1"/>
  <c r="AE126" i="1"/>
  <c r="E91" i="1"/>
  <c r="O91" i="1"/>
  <c r="X126" i="1" l="1"/>
  <c r="Z125" i="1"/>
  <c r="AA125" i="1" s="1"/>
  <c r="F91" i="1"/>
  <c r="P92" i="1"/>
  <c r="AH126" i="1"/>
  <c r="AI126" i="1" s="1"/>
  <c r="AF127" i="1"/>
  <c r="R91" i="1"/>
  <c r="S91" i="1" s="1"/>
  <c r="Y126" i="1" l="1"/>
  <c r="V126" i="1"/>
  <c r="U126" i="1"/>
  <c r="K91" i="1"/>
  <c r="G92" i="1"/>
  <c r="AG127" i="1"/>
  <c r="AD127" i="1"/>
  <c r="AC127" i="1"/>
  <c r="Q92" i="1"/>
  <c r="M92" i="1"/>
  <c r="N92" i="1"/>
  <c r="I91" i="1"/>
  <c r="J91" i="1" s="1"/>
  <c r="W126" i="1" l="1"/>
  <c r="X127" i="1" s="1"/>
  <c r="V127" i="1" s="1"/>
  <c r="Z126" i="1"/>
  <c r="AA126" i="1" s="1"/>
  <c r="AE127" i="1"/>
  <c r="AF128" i="1" s="1"/>
  <c r="AD128" i="1" s="1"/>
  <c r="E92" i="1"/>
  <c r="O92" i="1"/>
  <c r="H92" i="1"/>
  <c r="D92" i="1"/>
  <c r="AH127" i="1" l="1"/>
  <c r="AI127" i="1" s="1"/>
  <c r="Y127" i="1"/>
  <c r="U127" i="1"/>
  <c r="F92" i="1"/>
  <c r="I92" i="1" s="1"/>
  <c r="J92" i="1" s="1"/>
  <c r="P93" i="1"/>
  <c r="R92" i="1"/>
  <c r="S92" i="1" s="1"/>
  <c r="AG128" i="1"/>
  <c r="AC128" i="1"/>
  <c r="AE128" i="1" s="1"/>
  <c r="AH128" i="1" s="1"/>
  <c r="AI128" i="1" s="1"/>
  <c r="AF129" i="1" l="1"/>
  <c r="W127" i="1"/>
  <c r="AG129" i="1"/>
  <c r="AD129" i="1"/>
  <c r="AC129" i="1"/>
  <c r="Q93" i="1"/>
  <c r="M93" i="1"/>
  <c r="N93" i="1"/>
  <c r="K92" i="1"/>
  <c r="G93" i="1"/>
  <c r="Z127" i="1" l="1"/>
  <c r="AA127" i="1" s="1"/>
  <c r="X128" i="1"/>
  <c r="D93" i="1"/>
  <c r="E93" i="1"/>
  <c r="O93" i="1"/>
  <c r="R93" i="1" s="1"/>
  <c r="S93" i="1" s="1"/>
  <c r="AE129" i="1"/>
  <c r="AF130" i="1" s="1"/>
  <c r="H93" i="1"/>
  <c r="V128" i="1" l="1"/>
  <c r="Y128" i="1"/>
  <c r="U128" i="1"/>
  <c r="AG130" i="1"/>
  <c r="AD130" i="1"/>
  <c r="F93" i="1"/>
  <c r="I93" i="1" s="1"/>
  <c r="J93" i="1" s="1"/>
  <c r="P94" i="1"/>
  <c r="AC130" i="1"/>
  <c r="AH129" i="1"/>
  <c r="AI129" i="1" s="1"/>
  <c r="W128" i="1" l="1"/>
  <c r="X129" i="1" s="1"/>
  <c r="Y129" i="1" s="1"/>
  <c r="Z128" i="1"/>
  <c r="AA128" i="1" s="1"/>
  <c r="V129" i="1"/>
  <c r="AE130" i="1"/>
  <c r="AF131" i="1" s="1"/>
  <c r="AG131" i="1" s="1"/>
  <c r="Q94" i="1"/>
  <c r="M94" i="1"/>
  <c r="N94" i="1"/>
  <c r="K93" i="1"/>
  <c r="G94" i="1"/>
  <c r="U129" i="1" l="1"/>
  <c r="O94" i="1"/>
  <c r="E94" i="1"/>
  <c r="R94" i="1"/>
  <c r="S94" i="1" s="1"/>
  <c r="D94" i="1"/>
  <c r="AH130" i="1"/>
  <c r="AI130" i="1" s="1"/>
  <c r="H94" i="1"/>
  <c r="AD131" i="1"/>
  <c r="AC131" i="1"/>
  <c r="W129" i="1" l="1"/>
  <c r="AE131" i="1"/>
  <c r="AH131" i="1" s="1"/>
  <c r="AI131" i="1" s="1"/>
  <c r="F94" i="1"/>
  <c r="P95" i="1"/>
  <c r="X130" i="1" l="1"/>
  <c r="Z129" i="1"/>
  <c r="AA129" i="1" s="1"/>
  <c r="K94" i="1"/>
  <c r="G95" i="1"/>
  <c r="Q95" i="1"/>
  <c r="N95" i="1"/>
  <c r="M95" i="1"/>
  <c r="I94" i="1"/>
  <c r="J94" i="1" s="1"/>
  <c r="Y130" i="1" l="1"/>
  <c r="V130" i="1"/>
  <c r="U130" i="1"/>
  <c r="E95" i="1"/>
  <c r="O95" i="1"/>
  <c r="R95" i="1" s="1"/>
  <c r="S95" i="1" s="1"/>
  <c r="D95" i="1"/>
  <c r="H95" i="1"/>
  <c r="W130" i="1" l="1"/>
  <c r="X131" i="1" s="1"/>
  <c r="Y131" i="1" s="1"/>
  <c r="Z130" i="1"/>
  <c r="AA130" i="1" s="1"/>
  <c r="F95" i="1"/>
  <c r="P96" i="1"/>
  <c r="I95" i="1"/>
  <c r="J95" i="1" s="1"/>
  <c r="V131" i="1" l="1"/>
  <c r="U131" i="1"/>
  <c r="Q96" i="1"/>
  <c r="N96" i="1"/>
  <c r="M96" i="1"/>
  <c r="K95" i="1"/>
  <c r="G96" i="1"/>
  <c r="W131" i="1" l="1"/>
  <c r="Z131" i="1" s="1"/>
  <c r="AA131" i="1" s="1"/>
  <c r="H96" i="1"/>
  <c r="D96" i="1"/>
  <c r="O96" i="1"/>
  <c r="E96" i="1"/>
  <c r="R96" i="1"/>
  <c r="S96" i="1" s="1"/>
  <c r="F96" i="1" l="1"/>
  <c r="P97" i="1"/>
  <c r="K96" i="1" l="1"/>
  <c r="G97" i="1"/>
  <c r="I96" i="1"/>
  <c r="J96" i="1" s="1"/>
  <c r="Q97" i="1"/>
  <c r="N97" i="1"/>
  <c r="M97" i="1"/>
  <c r="D97" i="1" l="1"/>
  <c r="E97" i="1"/>
  <c r="O97" i="1"/>
  <c r="H97" i="1"/>
  <c r="F97" i="1" l="1"/>
  <c r="I97" i="1" s="1"/>
  <c r="J97" i="1" s="1"/>
  <c r="P98" i="1"/>
  <c r="R97" i="1"/>
  <c r="S97" i="1" s="1"/>
  <c r="Q98" i="1" l="1"/>
  <c r="M98" i="1"/>
  <c r="N98" i="1"/>
  <c r="K97" i="1"/>
  <c r="G98" i="1"/>
  <c r="H98" i="1" l="1"/>
  <c r="O98" i="1"/>
  <c r="R98" i="1" s="1"/>
  <c r="S98" i="1" s="1"/>
  <c r="E98" i="1"/>
  <c r="D98" i="1"/>
  <c r="F98" i="1" l="1"/>
  <c r="P99" i="1"/>
  <c r="Q99" i="1" l="1"/>
  <c r="M99" i="1"/>
  <c r="N99" i="1"/>
  <c r="K98" i="1"/>
  <c r="G99" i="1"/>
  <c r="I98" i="1"/>
  <c r="J98" i="1" s="1"/>
  <c r="H99" i="1" l="1"/>
  <c r="D99" i="1"/>
  <c r="O99" i="1"/>
  <c r="E99" i="1"/>
  <c r="F99" i="1" l="1"/>
  <c r="P100" i="1"/>
  <c r="I99" i="1"/>
  <c r="J99" i="1" s="1"/>
  <c r="R99" i="1"/>
  <c r="S99" i="1" s="1"/>
  <c r="Q100" i="1" l="1"/>
  <c r="M100" i="1"/>
  <c r="N100" i="1"/>
  <c r="K99" i="1"/>
  <c r="G100" i="1"/>
  <c r="H100" i="1" l="1"/>
  <c r="O100" i="1"/>
  <c r="R100" i="1"/>
  <c r="S100" i="1" s="1"/>
  <c r="E100" i="1"/>
  <c r="D100" i="1"/>
  <c r="F100" i="1" l="1"/>
  <c r="P101" i="1"/>
  <c r="Q101" i="1" l="1"/>
  <c r="N101" i="1"/>
  <c r="M101" i="1"/>
  <c r="K100" i="1"/>
  <c r="G101" i="1"/>
  <c r="I100" i="1"/>
  <c r="J100" i="1" s="1"/>
  <c r="D101" i="1" l="1"/>
  <c r="H101" i="1"/>
  <c r="E101" i="1"/>
  <c r="O101" i="1"/>
  <c r="F101" i="1" l="1"/>
  <c r="P102" i="1"/>
  <c r="R101" i="1"/>
  <c r="S101" i="1" s="1"/>
  <c r="I101" i="1"/>
  <c r="J101" i="1" s="1"/>
  <c r="Q102" i="1" l="1"/>
  <c r="M102" i="1"/>
  <c r="N102" i="1"/>
  <c r="K101" i="1"/>
  <c r="G102" i="1"/>
  <c r="O102" i="1" l="1"/>
  <c r="E102" i="1"/>
  <c r="R102" i="1"/>
  <c r="S102" i="1" s="1"/>
  <c r="H102" i="1"/>
  <c r="D102" i="1"/>
  <c r="F102" i="1" l="1"/>
  <c r="P103" i="1"/>
  <c r="Q103" i="1" l="1"/>
  <c r="N103" i="1"/>
  <c r="M103" i="1"/>
  <c r="K102" i="1"/>
  <c r="G103" i="1"/>
  <c r="I102" i="1"/>
  <c r="J102" i="1" s="1"/>
  <c r="H103" i="1" l="1"/>
  <c r="E103" i="1"/>
  <c r="O103" i="1"/>
  <c r="D103" i="1"/>
  <c r="F103" i="1" l="1"/>
  <c r="P104" i="1"/>
  <c r="R103" i="1"/>
  <c r="S103" i="1" s="1"/>
  <c r="I103" i="1"/>
  <c r="J103" i="1" s="1"/>
  <c r="Q104" i="1" l="1"/>
  <c r="N104" i="1"/>
  <c r="M104" i="1"/>
  <c r="K103" i="1"/>
  <c r="G104" i="1"/>
  <c r="H104" i="1" l="1"/>
  <c r="O104" i="1"/>
  <c r="R104" i="1" s="1"/>
  <c r="S104" i="1" s="1"/>
  <c r="E104" i="1"/>
  <c r="D104" i="1"/>
  <c r="F104" i="1" l="1"/>
  <c r="P105" i="1"/>
  <c r="Q105" i="1" l="1"/>
  <c r="N105" i="1"/>
  <c r="M105" i="1"/>
  <c r="K104" i="1"/>
  <c r="G105" i="1"/>
  <c r="I104" i="1"/>
  <c r="J104" i="1" s="1"/>
  <c r="H105" i="1" l="1"/>
  <c r="D105" i="1"/>
  <c r="O105" i="1"/>
  <c r="E105" i="1"/>
  <c r="F105" i="1" l="1"/>
  <c r="P106" i="1"/>
  <c r="R105" i="1"/>
  <c r="S105" i="1" s="1"/>
  <c r="Q106" i="1" l="1"/>
  <c r="M106" i="1"/>
  <c r="N106" i="1"/>
  <c r="K105" i="1"/>
  <c r="G106" i="1"/>
  <c r="I105" i="1"/>
  <c r="J105" i="1" s="1"/>
  <c r="H106" i="1" l="1"/>
  <c r="D106" i="1"/>
  <c r="O106" i="1"/>
  <c r="R106" i="1" s="1"/>
  <c r="S106" i="1" s="1"/>
  <c r="E106" i="1"/>
  <c r="F106" i="1" l="1"/>
  <c r="P107" i="1"/>
  <c r="Q107" i="1" l="1"/>
  <c r="M107" i="1"/>
  <c r="N107" i="1"/>
  <c r="K106" i="1"/>
  <c r="G107" i="1"/>
  <c r="I106" i="1"/>
  <c r="J106" i="1" s="1"/>
  <c r="D107" i="1" l="1"/>
  <c r="H107" i="1"/>
  <c r="O107" i="1"/>
  <c r="E107" i="1"/>
  <c r="R107" i="1"/>
  <c r="S107" i="1" s="1"/>
  <c r="F107" i="1" l="1"/>
  <c r="P108" i="1"/>
  <c r="Q108" i="1" l="1"/>
  <c r="M108" i="1"/>
  <c r="N108" i="1"/>
  <c r="K107" i="1"/>
  <c r="G108" i="1"/>
  <c r="I107" i="1"/>
  <c r="J107" i="1" s="1"/>
  <c r="H108" i="1" l="1"/>
  <c r="D108" i="1"/>
  <c r="E108" i="1"/>
  <c r="O108" i="1"/>
  <c r="F108" i="1" l="1"/>
  <c r="P109" i="1"/>
  <c r="I108" i="1"/>
  <c r="J108" i="1" s="1"/>
  <c r="R108" i="1"/>
  <c r="S108" i="1" s="1"/>
  <c r="Q109" i="1" l="1"/>
  <c r="M109" i="1"/>
  <c r="N109" i="1"/>
  <c r="K108" i="1"/>
  <c r="G109" i="1"/>
  <c r="H109" i="1" l="1"/>
  <c r="O109" i="1"/>
  <c r="E109" i="1"/>
  <c r="R109" i="1"/>
  <c r="S109" i="1" s="1"/>
  <c r="D109" i="1"/>
  <c r="F109" i="1" l="1"/>
  <c r="P110" i="1"/>
  <c r="Q110" i="1" l="1"/>
  <c r="N110" i="1"/>
  <c r="M110" i="1"/>
  <c r="K109" i="1"/>
  <c r="G110" i="1"/>
  <c r="I109" i="1"/>
  <c r="J109" i="1" s="1"/>
  <c r="H110" i="1" l="1"/>
  <c r="D110" i="1"/>
  <c r="O110" i="1"/>
  <c r="R110" i="1" s="1"/>
  <c r="S110" i="1" s="1"/>
  <c r="E110" i="1"/>
  <c r="F110" i="1" l="1"/>
  <c r="P111" i="1"/>
  <c r="Q111" i="1" l="1"/>
  <c r="M111" i="1"/>
  <c r="N111" i="1"/>
  <c r="K110" i="1"/>
  <c r="G111" i="1"/>
  <c r="I110" i="1"/>
  <c r="J110" i="1" s="1"/>
  <c r="H111" i="1" l="1"/>
  <c r="D111" i="1"/>
  <c r="O111" i="1"/>
  <c r="R111" i="1"/>
  <c r="S111" i="1" s="1"/>
  <c r="E111" i="1"/>
  <c r="F111" i="1" l="1"/>
  <c r="P112" i="1"/>
  <c r="Q112" i="1" l="1"/>
  <c r="M112" i="1"/>
  <c r="N112" i="1"/>
  <c r="K111" i="1"/>
  <c r="G112" i="1"/>
  <c r="I111" i="1"/>
  <c r="J111" i="1" s="1"/>
  <c r="H112" i="1" l="1"/>
  <c r="D112" i="1"/>
  <c r="O112" i="1"/>
  <c r="E112" i="1"/>
  <c r="F112" i="1" l="1"/>
  <c r="P113" i="1"/>
  <c r="I112" i="1"/>
  <c r="J112" i="1" s="1"/>
  <c r="R112" i="1"/>
  <c r="S112" i="1" s="1"/>
  <c r="Q113" i="1" l="1"/>
  <c r="M113" i="1"/>
  <c r="N113" i="1"/>
  <c r="K112" i="1"/>
  <c r="G113" i="1"/>
  <c r="H113" i="1" l="1"/>
  <c r="D113" i="1"/>
  <c r="O113" i="1"/>
  <c r="E113" i="1"/>
  <c r="F113" i="1" l="1"/>
  <c r="P114" i="1"/>
  <c r="R113" i="1"/>
  <c r="S113" i="1" s="1"/>
  <c r="Q114" i="1" l="1"/>
  <c r="M114" i="1"/>
  <c r="N114" i="1"/>
  <c r="K113" i="1"/>
  <c r="G114" i="1"/>
  <c r="I113" i="1"/>
  <c r="J113" i="1" s="1"/>
  <c r="D114" i="1" l="1"/>
  <c r="H114" i="1"/>
  <c r="E114" i="1"/>
  <c r="O114" i="1"/>
  <c r="F114" i="1" l="1"/>
  <c r="P115" i="1"/>
  <c r="I114" i="1"/>
  <c r="J114" i="1" s="1"/>
  <c r="R114" i="1"/>
  <c r="S114" i="1" s="1"/>
  <c r="Q115" i="1" l="1"/>
  <c r="M115" i="1"/>
  <c r="N115" i="1"/>
  <c r="K114" i="1"/>
  <c r="G115" i="1"/>
  <c r="H115" i="1" l="1"/>
  <c r="D115" i="1"/>
  <c r="O115" i="1"/>
  <c r="R115" i="1" s="1"/>
  <c r="S115" i="1" s="1"/>
  <c r="E115" i="1"/>
  <c r="F115" i="1" l="1"/>
  <c r="P116" i="1"/>
  <c r="Q116" i="1" l="1"/>
  <c r="N116" i="1"/>
  <c r="M116" i="1"/>
  <c r="K115" i="1"/>
  <c r="G116" i="1"/>
  <c r="I115" i="1"/>
  <c r="J115" i="1" s="1"/>
  <c r="H116" i="1" l="1"/>
  <c r="D116" i="1"/>
  <c r="E116" i="1"/>
  <c r="O116" i="1"/>
  <c r="F116" i="1" l="1"/>
  <c r="P117" i="1"/>
  <c r="R116" i="1"/>
  <c r="S116" i="1" s="1"/>
  <c r="I116" i="1"/>
  <c r="J116" i="1" s="1"/>
  <c r="Q117" i="1" l="1"/>
  <c r="M117" i="1"/>
  <c r="N117" i="1"/>
  <c r="K116" i="1"/>
  <c r="G117" i="1"/>
  <c r="D117" i="1" l="1"/>
  <c r="H117" i="1"/>
  <c r="E117" i="1"/>
  <c r="O117" i="1"/>
  <c r="F117" i="1" l="1"/>
  <c r="P118" i="1"/>
  <c r="I117" i="1"/>
  <c r="J117" i="1" s="1"/>
  <c r="R117" i="1"/>
  <c r="S117" i="1" s="1"/>
  <c r="Q118" i="1" l="1"/>
  <c r="M118" i="1"/>
  <c r="N118" i="1"/>
  <c r="K117" i="1"/>
  <c r="G118" i="1"/>
  <c r="H118" i="1" l="1"/>
  <c r="D118" i="1"/>
  <c r="E118" i="1"/>
  <c r="O118" i="1"/>
  <c r="F118" i="1" l="1"/>
  <c r="P119" i="1"/>
  <c r="R118" i="1"/>
  <c r="S118" i="1" s="1"/>
  <c r="I118" i="1"/>
  <c r="J118" i="1" s="1"/>
  <c r="Q119" i="1" l="1"/>
  <c r="M119" i="1"/>
  <c r="N119" i="1"/>
  <c r="K118" i="1"/>
  <c r="G119" i="1"/>
  <c r="D119" i="1" l="1"/>
  <c r="H119" i="1"/>
  <c r="O119" i="1"/>
  <c r="R119" i="1" s="1"/>
  <c r="S119" i="1" s="1"/>
  <c r="E119" i="1"/>
  <c r="F119" i="1" l="1"/>
  <c r="P120" i="1"/>
  <c r="Q120" i="1" l="1"/>
  <c r="M120" i="1"/>
  <c r="N120" i="1"/>
  <c r="K119" i="1"/>
  <c r="G120" i="1"/>
  <c r="I119" i="1"/>
  <c r="J119" i="1" s="1"/>
  <c r="H120" i="1" l="1"/>
  <c r="O120" i="1"/>
  <c r="R120" i="1" s="1"/>
  <c r="S120" i="1" s="1"/>
  <c r="E120" i="1"/>
  <c r="D120" i="1"/>
  <c r="F120" i="1" l="1"/>
  <c r="P121" i="1"/>
  <c r="Q121" i="1" l="1"/>
  <c r="N121" i="1"/>
  <c r="M121" i="1"/>
  <c r="K120" i="1"/>
  <c r="G121" i="1"/>
  <c r="I120" i="1"/>
  <c r="J120" i="1" s="1"/>
  <c r="H121" i="1" l="1"/>
  <c r="D121" i="1"/>
  <c r="O121" i="1"/>
  <c r="R121" i="1" s="1"/>
  <c r="S121" i="1" s="1"/>
  <c r="E121" i="1"/>
  <c r="F121" i="1" l="1"/>
  <c r="P122" i="1"/>
  <c r="Q122" i="1" l="1"/>
  <c r="M122" i="1"/>
  <c r="N122" i="1"/>
  <c r="K121" i="1"/>
  <c r="G122" i="1"/>
  <c r="I121" i="1"/>
  <c r="J121" i="1" s="1"/>
  <c r="H122" i="1" l="1"/>
  <c r="D122" i="1"/>
  <c r="O122" i="1"/>
  <c r="E122" i="1"/>
  <c r="F122" i="1" l="1"/>
  <c r="P123" i="1"/>
  <c r="R122" i="1"/>
  <c r="S122" i="1" s="1"/>
  <c r="Q123" i="1" l="1"/>
  <c r="M123" i="1"/>
  <c r="N123" i="1"/>
  <c r="K122" i="1"/>
  <c r="G123" i="1"/>
  <c r="I122" i="1"/>
  <c r="J122" i="1" s="1"/>
  <c r="O123" i="1" l="1"/>
  <c r="R123" i="1"/>
  <c r="S123" i="1" s="1"/>
  <c r="E123" i="1"/>
  <c r="H123" i="1"/>
  <c r="D123" i="1"/>
  <c r="F123" i="1" l="1"/>
  <c r="P124" i="1"/>
  <c r="Q124" i="1" l="1"/>
  <c r="N124" i="1"/>
  <c r="M124" i="1"/>
  <c r="K123" i="1"/>
  <c r="G124" i="1"/>
  <c r="I123" i="1"/>
  <c r="J123" i="1" s="1"/>
  <c r="E124" i="1" l="1"/>
  <c r="O124" i="1"/>
  <c r="H124" i="1"/>
  <c r="D124" i="1"/>
  <c r="F124" i="1" l="1"/>
  <c r="P125" i="1"/>
  <c r="I124" i="1"/>
  <c r="J124" i="1" s="1"/>
  <c r="R124" i="1"/>
  <c r="S124" i="1" s="1"/>
  <c r="Q125" i="1" l="1"/>
  <c r="N125" i="1"/>
  <c r="M125" i="1"/>
  <c r="K124" i="1"/>
  <c r="G125" i="1"/>
  <c r="E125" i="1" l="1"/>
  <c r="O125" i="1"/>
  <c r="H125" i="1"/>
  <c r="D125" i="1"/>
  <c r="F125" i="1" l="1"/>
  <c r="P126" i="1"/>
  <c r="I125" i="1"/>
  <c r="J125" i="1" s="1"/>
  <c r="R125" i="1"/>
  <c r="S125" i="1" s="1"/>
  <c r="Q126" i="1" l="1"/>
  <c r="M126" i="1"/>
  <c r="N126" i="1"/>
  <c r="K125" i="1"/>
  <c r="G126" i="1"/>
  <c r="H126" i="1" l="1"/>
  <c r="D126" i="1"/>
  <c r="E126" i="1"/>
  <c r="O126" i="1"/>
  <c r="R126" i="1" s="1"/>
  <c r="S126" i="1" s="1"/>
  <c r="F126" i="1" l="1"/>
  <c r="I126" i="1" s="1"/>
  <c r="J126" i="1" s="1"/>
  <c r="P127" i="1"/>
  <c r="Q127" i="1" l="1"/>
  <c r="N127" i="1"/>
  <c r="M127" i="1"/>
  <c r="K126" i="1"/>
  <c r="G127" i="1"/>
  <c r="H127" i="1" l="1"/>
  <c r="O127" i="1"/>
  <c r="E127" i="1"/>
  <c r="D127" i="1"/>
  <c r="F127" i="1" l="1"/>
  <c r="P128" i="1"/>
  <c r="I127" i="1"/>
  <c r="J127" i="1" s="1"/>
  <c r="R127" i="1"/>
  <c r="S127" i="1" s="1"/>
  <c r="Q128" i="1" l="1"/>
  <c r="N128" i="1"/>
  <c r="M128" i="1"/>
  <c r="K127" i="1"/>
  <c r="G128" i="1"/>
  <c r="H128" i="1" l="1"/>
  <c r="E128" i="1"/>
  <c r="O128" i="1"/>
  <c r="D128" i="1"/>
  <c r="F128" i="1" l="1"/>
  <c r="P129" i="1"/>
  <c r="R128" i="1"/>
  <c r="S128" i="1" s="1"/>
  <c r="Q129" i="1" l="1"/>
  <c r="N129" i="1"/>
  <c r="M129" i="1"/>
  <c r="K128" i="1"/>
  <c r="G129" i="1"/>
  <c r="I128" i="1"/>
  <c r="J128" i="1" s="1"/>
  <c r="D129" i="1" l="1"/>
  <c r="H129" i="1"/>
  <c r="O129" i="1"/>
  <c r="E129" i="1"/>
  <c r="F129" i="1" l="1"/>
  <c r="P130" i="1"/>
  <c r="R129" i="1"/>
  <c r="S129" i="1" s="1"/>
  <c r="Q130" i="1" l="1"/>
  <c r="M130" i="1"/>
  <c r="N130" i="1"/>
  <c r="K129" i="1"/>
  <c r="G130" i="1"/>
  <c r="I129" i="1"/>
  <c r="J129" i="1" s="1"/>
  <c r="E130" i="1" l="1"/>
  <c r="O130" i="1"/>
  <c r="H130" i="1"/>
  <c r="D130" i="1"/>
  <c r="F130" i="1" l="1"/>
  <c r="P131" i="1"/>
  <c r="I130" i="1"/>
  <c r="J130" i="1" s="1"/>
  <c r="R130" i="1"/>
  <c r="S130" i="1" s="1"/>
  <c r="Q131" i="1" l="1"/>
  <c r="N131" i="1"/>
  <c r="M131" i="1"/>
  <c r="D131" i="1" s="1"/>
  <c r="K130" i="1"/>
  <c r="G131" i="1"/>
  <c r="H131" i="1" s="1"/>
  <c r="O131" i="1" l="1"/>
  <c r="F131" i="1" s="1"/>
  <c r="K131" i="1" s="1"/>
  <c r="R131" i="1"/>
  <c r="S131" i="1" s="1"/>
  <c r="E131" i="1"/>
  <c r="I131" i="1" s="1"/>
  <c r="J131" i="1" s="1"/>
</calcChain>
</file>

<file path=xl/sharedStrings.xml><?xml version="1.0" encoding="utf-8"?>
<sst xmlns="http://schemas.openxmlformats.org/spreadsheetml/2006/main" count="52" uniqueCount="28">
  <si>
    <t>Regions 1, 2 and 3 Setup to have perfect logistic growth in % B117</t>
  </si>
  <si>
    <t>R0 (Wild Types)</t>
  </si>
  <si>
    <t>Serial Interval</t>
  </si>
  <si>
    <t>B117 Advantage</t>
  </si>
  <si>
    <t>Raw Wild Daily Change</t>
  </si>
  <si>
    <t>Combined</t>
  </si>
  <si>
    <t>Region 1</t>
  </si>
  <si>
    <t>Region 2</t>
  </si>
  <si>
    <t>Region 3</t>
  </si>
  <si>
    <t>Raw B117 Daily Change</t>
  </si>
  <si>
    <t>Population</t>
  </si>
  <si>
    <t>% Previously Infected</t>
  </si>
  <si>
    <t>Initial % B117</t>
  </si>
  <si>
    <t>Day</t>
  </si>
  <si>
    <t>Wild</t>
  </si>
  <si>
    <t>B117</t>
  </si>
  <si>
    <t>Total</t>
  </si>
  <si>
    <t>Cumulative</t>
  </si>
  <si>
    <t>Cumulative % Population</t>
  </si>
  <si>
    <t>Observed R</t>
  </si>
  <si>
    <t>%B117 Region 1</t>
  </si>
  <si>
    <t>Observed Transmission Advantage Region 1</t>
  </si>
  <si>
    <t>%B117 Region 2</t>
  </si>
  <si>
    <t>Observed Transmission Advantage Region 2</t>
  </si>
  <si>
    <t>%B117 Region 3</t>
  </si>
  <si>
    <t>Observed Transmission Advantage Region 3</t>
  </si>
  <si>
    <t>%B117 Combined</t>
  </si>
  <si>
    <t>Observed Transmission Advantage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</si>
</sst>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ont="1"/>
    <xf numFmtId="10" fontId="0" fillId="0" borderId="0" xfId="0" applyNumberFormat="1"/>
    <xf numFmtId="10" fontId="0" fillId="2" borderId="0" xfId="0" applyNumberFormat="1" applyFill="1"/>
    <xf numFmtId="0" fontId="0" fillId="3" borderId="0" xfId="0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B117 %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SimpleModel!$I$10</c:f>
              <c:strCache>
                <c:ptCount val="1"/>
                <c:pt idx="0">
                  <c:v>%B117 Combined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SimpleModel!$I$11:$I$131</c:f>
              <c:numCache>
                <c:formatCode>0.00%</c:formatCode>
                <c:ptCount val="121"/>
                <c:pt idx="0">
                  <c:v>4.4688888888888896E-2</c:v>
                </c:pt>
                <c:pt idx="1">
                  <c:v>4.8020871287290157E-2</c:v>
                </c:pt>
                <c:pt idx="2">
                  <c:v>5.1582840275836102E-2</c:v>
                </c:pt>
                <c:pt idx="3">
                  <c:v>5.5388341456348314E-2</c:v>
                </c:pt>
                <c:pt idx="4">
                  <c:v>5.9451395205266516E-2</c:v>
                </c:pt>
                <c:pt idx="5">
                  <c:v>6.3786464821755248E-2</c:v>
                </c:pt>
                <c:pt idx="6">
                  <c:v>6.8408415646022902E-2</c:v>
                </c:pt>
                <c:pt idx="7">
                  <c:v>7.3332464170681178E-2</c:v>
                </c:pt>
                <c:pt idx="8">
                  <c:v>7.8574116164836061E-2</c:v>
                </c:pt>
                <c:pt idx="9">
                  <c:v>8.414909285104813E-2</c:v>
                </c:pt>
                <c:pt idx="10">
                  <c:v>9.0073244224568583E-2</c:v>
                </c:pt>
                <c:pt idx="11">
                  <c:v>9.6362448687888638E-2</c:v>
                </c:pt>
                <c:pt idx="12">
                  <c:v>0.10303249829731685</c:v>
                </c:pt>
                <c:pt idx="13">
                  <c:v>0.11009896908759632</c:v>
                </c:pt>
                <c:pt idx="14">
                  <c:v>0.11757707616064603</c:v>
                </c:pt>
                <c:pt idx="15">
                  <c:v>0.12548151349971495</c:v>
                </c:pt>
                <c:pt idx="16">
                  <c:v>0.13382627880365555</c:v>
                </c:pt>
                <c:pt idx="17">
                  <c:v>0.14262448402894601</c:v>
                </c:pt>
                <c:pt idx="18">
                  <c:v>0.15188815277842987</c:v>
                </c:pt>
                <c:pt idx="19">
                  <c:v>0.16162800618144449</c:v>
                </c:pt>
                <c:pt idx="20">
                  <c:v>0.17185323946246059</c:v>
                </c:pt>
                <c:pt idx="21">
                  <c:v>0.18257129198288818</c:v>
                </c:pt>
                <c:pt idx="22">
                  <c:v>0.19378761414720183</c:v>
                </c:pt>
                <c:pt idx="23">
                  <c:v>0.20550543516929021</c:v>
                </c:pt>
                <c:pt idx="24">
                  <c:v>0.21772553627272009</c:v>
                </c:pt>
                <c:pt idx="25">
                  <c:v>0.23044603442018427</c:v>
                </c:pt>
                <c:pt idx="26">
                  <c:v>0.24366218210038693</c:v>
                </c:pt>
                <c:pt idx="27">
                  <c:v>0.25736618901080471</c:v>
                </c:pt>
                <c:pt idx="28">
                  <c:v>0.27154707162792618</c:v>
                </c:pt>
                <c:pt idx="29">
                  <c:v>0.28619053662067545</c:v>
                </c:pt>
                <c:pt idx="30">
                  <c:v>0.30127890381040862</c:v>
                </c:pt>
                <c:pt idx="31">
                  <c:v>0.3167910738921545</c:v>
                </c:pt>
                <c:pt idx="32">
                  <c:v>0.33270254539663541</c:v>
                </c:pt>
                <c:pt idx="33">
                  <c:v>0.34898548439332872</c:v>
                </c:pt>
                <c:pt idx="34">
                  <c:v>0.36560884922772002</c:v>
                </c:pt>
                <c:pt idx="35">
                  <c:v>0.38253857118213869</c:v>
                </c:pt>
                <c:pt idx="36">
                  <c:v>0.39973779039510349</c:v>
                </c:pt>
                <c:pt idx="37">
                  <c:v>0.4171671447281477</c:v>
                </c:pt>
                <c:pt idx="38">
                  <c:v>0.43478510760157479</c:v>
                </c:pt>
                <c:pt idx="39">
                  <c:v>0.45254836920826413</c:v>
                </c:pt>
                <c:pt idx="40">
                  <c:v>0.47041225403639936</c:v>
                </c:pt>
                <c:pt idx="41">
                  <c:v>0.48833116636357893</c:v>
                </c:pt>
                <c:pt idx="42">
                  <c:v>0.50625905439336494</c:v>
                </c:pt>
                <c:pt idx="43">
                  <c:v>0.52414988304461063</c:v>
                </c:pt>
                <c:pt idx="44">
                  <c:v>0.54195810510988252</c:v>
                </c:pt>
                <c:pt idx="45">
                  <c:v>0.55963912058759313</c:v>
                </c:pt>
                <c:pt idx="46">
                  <c:v>0.57714971445706498</c:v>
                </c:pt>
                <c:pt idx="47">
                  <c:v>0.59444846397960327</c:v>
                </c:pt>
                <c:pt idx="48">
                  <c:v>0.6114961077258132</c:v>
                </c:pt>
                <c:pt idx="49">
                  <c:v>0.6282558698886338</c:v>
                </c:pt>
                <c:pt idx="50">
                  <c:v>0.64469373497109816</c:v>
                </c:pt>
                <c:pt idx="51">
                  <c:v>0.66077866956046838</c:v>
                </c:pt>
                <c:pt idx="52">
                  <c:v>0.67648278953897234</c:v>
                </c:pt>
                <c:pt idx="53">
                  <c:v>0.6917814726635344</c:v>
                </c:pt>
                <c:pt idx="54">
                  <c:v>0.70665341790936953</c:v>
                </c:pt>
                <c:pt idx="55">
                  <c:v>0.72108065426385015</c:v>
                </c:pt>
                <c:pt idx="56">
                  <c:v>0.73504850274040989</c:v>
                </c:pt>
                <c:pt idx="57">
                  <c:v>0.74854549623466882</c:v>
                </c:pt>
                <c:pt idx="58">
                  <c:v>0.7615632624579558</c:v>
                </c:pt>
                <c:pt idx="59">
                  <c:v>0.77409637556106159</c:v>
                </c:pt>
                <c:pt idx="60">
                  <c:v>0.78614218221834542</c:v>
                </c:pt>
                <c:pt idx="61">
                  <c:v>0.79770060790236119</c:v>
                </c:pt>
                <c:pt idx="62">
                  <c:v>0.80877394887085763</c:v>
                </c:pt>
                <c:pt idx="63">
                  <c:v>0.81936665504338713</c:v>
                </c:pt>
                <c:pt idx="64">
                  <c:v>0.82948510849682444</c:v>
                </c:pt>
                <c:pt idx="65">
                  <c:v>0.8391374017898966</c:v>
                </c:pt>
                <c:pt idx="66">
                  <c:v>0.84833311976591663</c:v>
                </c:pt>
                <c:pt idx="67">
                  <c:v>0.85708312790648933</c:v>
                </c:pt>
                <c:pt idx="68">
                  <c:v>0.86539936973898501</c:v>
                </c:pt>
                <c:pt idx="69">
                  <c:v>0.87329467525479509</c:v>
                </c:pt>
                <c:pt idx="70">
                  <c:v>0.88078258178717039</c:v>
                </c:pt>
                <c:pt idx="71">
                  <c:v>0.88787716833610764</c:v>
                </c:pt>
                <c:pt idx="72">
                  <c:v>0.89459290391909152</c:v>
                </c:pt>
                <c:pt idx="73">
                  <c:v>0.90094451017309185</c:v>
                </c:pt>
                <c:pt idx="74">
                  <c:v>0.90694683813519772</c:v>
                </c:pt>
                <c:pt idx="75">
                  <c:v>0.91261475888477583</c:v>
                </c:pt>
                <c:pt idx="76">
                  <c:v>0.91796306753566015</c:v>
                </c:pt>
                <c:pt idx="77">
                  <c:v>0.92300639991837097</c:v>
                </c:pt>
                <c:pt idx="78">
                  <c:v>0.92775916118468804</c:v>
                </c:pt>
                <c:pt idx="79">
                  <c:v>0.93223546549492897</c:v>
                </c:pt>
                <c:pt idx="80">
                  <c:v>0.93644908590676124</c:v>
                </c:pt>
                <c:pt idx="81">
                  <c:v>0.94041341356826402</c:v>
                </c:pt>
                <c:pt idx="82">
                  <c:v>0.94414142532260936</c:v>
                </c:pt>
                <c:pt idx="83">
                  <c:v>0.94764565885276042</c:v>
                </c:pt>
                <c:pt idx="84">
                  <c:v>0.9509381945283002</c:v>
                </c:pt>
                <c:pt idx="85">
                  <c:v>0.95403064315942809</c:v>
                </c:pt>
                <c:pt idx="86">
                  <c:v>0.95693413891256374</c:v>
                </c:pt>
                <c:pt idx="87">
                  <c:v>0.95965933669539083</c:v>
                </c:pt>
                <c:pt idx="88">
                  <c:v>0.96221641337463515</c:v>
                </c:pt>
                <c:pt idx="89">
                  <c:v>0.96461507224578802</c:v>
                </c:pt>
                <c:pt idx="90">
                  <c:v>0.96686455022912876</c:v>
                </c:pt>
                <c:pt idx="91">
                  <c:v>0.9689736273197912</c:v>
                </c:pt>
                <c:pt idx="92">
                  <c:v>0.97095063787058833</c:v>
                </c:pt>
                <c:pt idx="93">
                  <c:v>0.97280348333434952</c:v>
                </c:pt>
                <c:pt idx="94">
                  <c:v>0.97453964613732691</c:v>
                </c:pt>
                <c:pt idx="95">
                  <c:v>0.97616620439662882</c:v>
                </c:pt>
                <c:pt idx="96">
                  <c:v>0.97768984723257357</c:v>
                </c:pt>
                <c:pt idx="97">
                  <c:v>0.97911689046135453</c:v>
                </c:pt>
                <c:pt idx="98">
                  <c:v>0.9804532924845718</c:v>
                </c:pt>
                <c:pt idx="99">
                  <c:v>0.98170467022015406</c:v>
                </c:pt>
                <c:pt idx="100">
                  <c:v>0.9828763149441283</c:v>
                </c:pt>
                <c:pt idx="101">
                  <c:v>0.983973207934838</c:v>
                </c:pt>
                <c:pt idx="102">
                  <c:v>0.98500003583070928</c:v>
                </c:pt>
                <c:pt idx="103">
                  <c:v>0.98596120562978207</c:v>
                </c:pt>
                <c:pt idx="104">
                  <c:v>0.98686085927416189</c:v>
                </c:pt>
                <c:pt idx="105">
                  <c:v>0.98770288777548387</c:v>
                </c:pt>
                <c:pt idx="106">
                  <c:v>0.98849094484866129</c:v>
                </c:pt>
                <c:pt idx="107">
                  <c:v>0.98922846003075948</c:v>
                </c:pt>
                <c:pt idx="108">
                  <c:v>0.98991865126998957</c:v>
                </c:pt>
                <c:pt idx="109">
                  <c:v>0.99056453697671842</c:v>
                </c:pt>
                <c:pt idx="110">
                  <c:v>0.99116894753416651</c:v>
                </c:pt>
                <c:pt idx="111">
                  <c:v>0.99173453627128938</c:v>
                </c:pt>
                <c:pt idx="112">
                  <c:v>0.99226378990428477</c:v>
                </c:pt>
                <c:pt idx="113">
                  <c:v>0.99275903845639579</c:v>
                </c:pt>
                <c:pt idx="114">
                  <c:v>0.99322246466825015</c:v>
                </c:pt>
                <c:pt idx="115">
                  <c:v>0.99365611291299594</c:v>
                </c:pt>
                <c:pt idx="116">
                  <c:v>0.99406189763204689</c:v>
                </c:pt>
                <c:pt idx="117">
                  <c:v>0.99444161130838304</c:v>
                </c:pt>
                <c:pt idx="118">
                  <c:v>0.99479693199515185</c:v>
                </c:pt>
                <c:pt idx="119">
                  <c:v>0.99512943041782265</c:v>
                </c:pt>
                <c:pt idx="120">
                  <c:v>0.99544057666840113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6E-4E85-90CE-6F31D640685E}"/>
            </c:ext>
          </c:extLst>
        </c:ser>
        <c:ser>
          <c:idx val="1"/>
          <c:order val="1"/>
          <c:tx>
            <c:strRef>
              <c:f>SimpleModel!$R$10</c:f>
              <c:strCache>
                <c:ptCount val="1"/>
                <c:pt idx="0">
                  <c:v>%B117 Region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SimpleModel!$R$11:$R$131</c:f>
              <c:numCache>
                <c:formatCode>0.00%</c:formatCode>
                <c:ptCount val="121"/>
                <c:pt idx="0">
                  <c:v>0.08</c:v>
                </c:pt>
                <c:pt idx="1">
                  <c:v>8.6291747339710359E-2</c:v>
                </c:pt>
                <c:pt idx="2">
                  <c:v>9.3028285063365468E-2</c:v>
                </c:pt>
                <c:pt idx="3">
                  <c:v>0.10023303313655854</c:v>
                </c:pt>
                <c:pt idx="4">
                  <c:v>0.10792936622731718</c:v>
                </c:pt>
                <c:pt idx="5">
                  <c:v>0.11614037773525469</c:v>
                </c:pt>
                <c:pt idx="6">
                  <c:v>0.12488861010576181</c:v>
                </c:pt>
                <c:pt idx="7">
                  <c:v>0.13419575092328015</c:v>
                </c:pt>
                <c:pt idx="8">
                  <c:v>0.14408229517244833</c:v>
                </c:pt>
                <c:pt idx="9">
                  <c:v>0.15456717515162655</c:v>
                </c:pt>
                <c:pt idx="10">
                  <c:v>0.16566736082007996</c:v>
                </c:pt>
                <c:pt idx="11">
                  <c:v>0.17739743484570988</c:v>
                </c:pt>
                <c:pt idx="12">
                  <c:v>0.18976914826709096</c:v>
                </c:pt>
                <c:pt idx="13">
                  <c:v>0.20279096444604436</c:v>
                </c:pt>
                <c:pt idx="14">
                  <c:v>0.21646760079935301</c:v>
                </c:pt>
                <c:pt idx="15">
                  <c:v>0.23079957957400796</c:v>
                </c:pt>
                <c:pt idx="16">
                  <c:v>0.24578280056330151</c:v>
                </c:pt>
                <c:pt idx="17">
                  <c:v>0.26140815002833728</c:v>
                </c:pt>
                <c:pt idx="18">
                  <c:v>0.27766116105761413</c:v>
                </c:pt>
                <c:pt idx="19">
                  <c:v>0.29452174103062073</c:v>
                </c:pt>
                <c:pt idx="20">
                  <c:v>0.31196398162321148</c:v>
                </c:pt>
                <c:pt idx="21">
                  <c:v>0.32995606579831205</c:v>
                </c:pt>
                <c:pt idx="22">
                  <c:v>0.34846028439662141</c:v>
                </c:pt>
                <c:pt idx="23">
                  <c:v>0.36743317225916639</c:v>
                </c:pt>
                <c:pt idx="24">
                  <c:v>0.38682577031791443</c:v>
                </c:pt>
                <c:pt idx="25">
                  <c:v>0.40658401589033627</c:v>
                </c:pt>
                <c:pt idx="26">
                  <c:v>0.4266492586848693</c:v>
                </c:pt>
                <c:pt idx="27">
                  <c:v>0.44695889500421532</c:v>
                </c:pt>
                <c:pt idx="28">
                  <c:v>0.4674471076074484</c:v>
                </c:pt>
                <c:pt idx="29">
                  <c:v>0.48804569397193515</c:v>
                </c:pt>
                <c:pt idx="30">
                  <c:v>0.50868496159484422</c:v>
                </c:pt>
                <c:pt idx="31">
                  <c:v>0.52929466577670081</c:v>
                </c:pt>
                <c:pt idx="32">
                  <c:v>0.54980496326609163</c:v>
                </c:pt>
                <c:pt idx="33">
                  <c:v>0.57014735436702557</c:v>
                </c:pt>
                <c:pt idx="34">
                  <c:v>0.59025558667646472</c:v>
                </c:pt>
                <c:pt idx="35">
                  <c:v>0.61006649548700842</c:v>
                </c:pt>
                <c:pt idx="36">
                  <c:v>0.62952075892092574</c:v>
                </c:pt>
                <c:pt idx="37">
                  <c:v>0.6485635498376372</c:v>
                </c:pt>
                <c:pt idx="38">
                  <c:v>0.66714507119916988</c:v>
                </c:pt>
                <c:pt idx="39">
                  <c:v>0.6852209665767236</c:v>
                </c:pt>
                <c:pt idx="40">
                  <c:v>0.70275260252242755</c:v>
                </c:pt>
                <c:pt idx="41">
                  <c:v>0.71970722432269318</c:v>
                </c:pt>
                <c:pt idx="42">
                  <c:v>0.73605799094707347</c:v>
                </c:pt>
                <c:pt idx="43">
                  <c:v>0.75178389862283368</c:v>
                </c:pt>
                <c:pt idx="44">
                  <c:v>0.76686960528144765</c:v>
                </c:pt>
                <c:pt idx="45">
                  <c:v>0.78130517008757805</c:v>
                </c:pt>
                <c:pt idx="46">
                  <c:v>0.79508572338412042</c:v>
                </c:pt>
                <c:pt idx="47">
                  <c:v>0.80821108273021591</c:v>
                </c:pt>
                <c:pt idx="48">
                  <c:v>0.82068533037262992</c:v>
                </c:pt>
                <c:pt idx="49">
                  <c:v>0.83251636659858885</c:v>
                </c:pt>
                <c:pt idx="50">
                  <c:v>0.84371545210508891</c:v>
                </c:pt>
                <c:pt idx="51">
                  <c:v>0.85429675092031376</c:v>
                </c:pt>
                <c:pt idx="52">
                  <c:v>0.86427688365208799</c:v>
                </c:pt>
                <c:pt idx="53">
                  <c:v>0.87367449902541672</c:v>
                </c:pt>
                <c:pt idx="54">
                  <c:v>0.88250986989587021</c:v>
                </c:pt>
                <c:pt idx="55">
                  <c:v>0.89080451825684115</c:v>
                </c:pt>
                <c:pt idx="56">
                  <c:v>0.89858087224527083</c:v>
                </c:pt>
                <c:pt idx="57">
                  <c:v>0.90586195682256809</c:v>
                </c:pt>
                <c:pt idx="58">
                  <c:v>0.91267111867960293</c:v>
                </c:pt>
                <c:pt idx="59">
                  <c:v>0.91903178498847526</c:v>
                </c:pt>
                <c:pt idx="60">
                  <c:v>0.9249672548911998</c:v>
                </c:pt>
                <c:pt idx="61">
                  <c:v>0.93050052206152833</c:v>
                </c:pt>
                <c:pt idx="62">
                  <c:v>0.93565412628164246</c:v>
                </c:pt>
                <c:pt idx="63">
                  <c:v>0.9404500317188661</c:v>
                </c:pt>
                <c:pt idx="64">
                  <c:v>0.94490952944685047</c:v>
                </c:pt>
                <c:pt idx="65">
                  <c:v>0.94905316170944054</c:v>
                </c:pt>
                <c:pt idx="66">
                  <c:v>0.95290066545376417</c:v>
                </c:pt>
                <c:pt idx="67">
                  <c:v>0.95647093274412276</c:v>
                </c:pt>
                <c:pt idx="68">
                  <c:v>0.9597819857944031</c:v>
                </c:pt>
                <c:pt idx="69">
                  <c:v>0.96285096451078844</c:v>
                </c:pt>
                <c:pt idx="70">
                  <c:v>0.96569412460759063</c:v>
                </c:pt>
                <c:pt idx="71">
                  <c:v>0.96832684453827644</c:v>
                </c:pt>
                <c:pt idx="72">
                  <c:v>0.97076363966436729</c:v>
                </c:pt>
                <c:pt idx="73">
                  <c:v>0.97301818226164949</c:v>
                </c:pt>
                <c:pt idx="74">
                  <c:v>0.97510332613228756</c:v>
                </c:pt>
                <c:pt idx="75">
                  <c:v>0.9770311347503926</c:v>
                </c:pt>
                <c:pt idx="76">
                  <c:v>0.97881291201573006</c:v>
                </c:pt>
                <c:pt idx="77">
                  <c:v>0.98045923482469688</c:v>
                </c:pt>
                <c:pt idx="78">
                  <c:v>0.98197998678915499</c:v>
                </c:pt>
                <c:pt idx="79">
                  <c:v>0.983384392542345</c:v>
                </c:pt>
                <c:pt idx="80">
                  <c:v>0.98468105216737312</c:v>
                </c:pt>
                <c:pt idx="81">
                  <c:v>0.98587797536836441</c:v>
                </c:pt>
                <c:pt idx="82">
                  <c:v>0.98698261507812102</c:v>
                </c:pt>
                <c:pt idx="83">
                  <c:v>0.98800190025990942</c:v>
                </c:pt>
                <c:pt idx="84">
                  <c:v>0.9889422677157681</c:v>
                </c:pt>
                <c:pt idx="85">
                  <c:v>0.98980969276038533</c:v>
                </c:pt>
                <c:pt idx="86">
                  <c:v>0.99060971865903213</c:v>
                </c:pt>
                <c:pt idx="87">
                  <c:v>0.99134748476112011</c:v>
                </c:pt>
                <c:pt idx="88">
                  <c:v>0.99202775328843462</c:v>
                </c:pt>
                <c:pt idx="89">
                  <c:v>0.99265493475972777</c:v>
                </c:pt>
                <c:pt idx="90">
                  <c:v>0.99323311205177456</c:v>
                </c:pt>
                <c:pt idx="91">
                  <c:v>0.9937660631118066</c:v>
                </c:pt>
                <c:pt idx="92">
                  <c:v>0.99425728234795541</c:v>
                </c:pt>
                <c:pt idx="93">
                  <c:v>0.99471000073343074</c:v>
                </c:pt>
                <c:pt idx="94">
                  <c:v>0.99512720466704729</c:v>
                </c:pt>
                <c:pt idx="95">
                  <c:v>0.99551165363773475</c:v>
                </c:pt>
                <c:pt idx="96">
                  <c:v>0.99586589674415171</c:v>
                </c:pt>
                <c:pt idx="97">
                  <c:v>0.99619228812273353</c:v>
                </c:pt>
                <c:pt idx="98">
                  <c:v>0.99649300133865937</c:v>
                </c:pt>
                <c:pt idx="99">
                  <c:v>0.99677004279455061</c:v>
                </c:pt>
                <c:pt idx="100">
                  <c:v>0.99702526421133719</c:v>
                </c:pt>
                <c:pt idx="101">
                  <c:v>0.99726037423483782</c:v>
                </c:pt>
                <c:pt idx="102">
                  <c:v>0.9974769492202793</c:v>
                </c:pt>
                <c:pt idx="103">
                  <c:v>0.99767644324534843</c:v>
                </c:pt>
                <c:pt idx="104">
                  <c:v>0.99786019740050513</c:v>
                </c:pt>
                <c:pt idx="105">
                  <c:v>0.9980294484032548</c:v>
                </c:pt>
                <c:pt idx="106">
                  <c:v>0.9981853365809491</c:v>
                </c:pt>
                <c:pt idx="107">
                  <c:v>0.99832891326448181</c:v>
                </c:pt>
                <c:pt idx="108">
                  <c:v>0.99846114763303817</c:v>
                </c:pt>
                <c:pt idx="109">
                  <c:v>0.99858293304783952</c:v>
                </c:pt>
                <c:pt idx="110">
                  <c:v>0.99869509291065561</c:v>
                </c:pt>
                <c:pt idx="111">
                  <c:v>0.99879838608072169</c:v>
                </c:pt>
                <c:pt idx="112">
                  <c:v>0.99889351188163755</c:v>
                </c:pt>
                <c:pt idx="113">
                  <c:v>0.99898111472783946</c:v>
                </c:pt>
                <c:pt idx="114">
                  <c:v>0.99906178839831739</c:v>
                </c:pt>
                <c:pt idx="115">
                  <c:v>0.99913607998344012</c:v>
                </c:pt>
                <c:pt idx="116">
                  <c:v>0.99920449352900742</c:v>
                </c:pt>
                <c:pt idx="117">
                  <c:v>0.99926749340001075</c:v>
                </c:pt>
                <c:pt idx="118">
                  <c:v>0.99932550738502868</c:v>
                </c:pt>
                <c:pt idx="119">
                  <c:v>0.99937892956072139</c:v>
                </c:pt>
                <c:pt idx="120">
                  <c:v>0.999428122934505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6E-4E85-90CE-6F31D640685E}"/>
            </c:ext>
          </c:extLst>
        </c:ser>
        <c:ser>
          <c:idx val="2"/>
          <c:order val="2"/>
          <c:tx>
            <c:strRef>
              <c:f>SimpleModel!$Z$10</c:f>
              <c:strCache>
                <c:ptCount val="1"/>
                <c:pt idx="0">
                  <c:v>%B117 Region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SimpleModel!$Z$11:$Z$131</c:f>
              <c:numCache>
                <c:formatCode>0.00%</c:formatCode>
                <c:ptCount val="121"/>
                <c:pt idx="0">
                  <c:v>1E-4</c:v>
                </c:pt>
                <c:pt idx="1">
                  <c:v>1.0860649993684619E-4</c:v>
                </c:pt>
                <c:pt idx="2">
                  <c:v>1.1795363090615767E-4</c:v>
                </c:pt>
                <c:pt idx="3">
                  <c:v>1.2810511211044858E-4</c:v>
                </c:pt>
                <c:pt idx="4">
                  <c:v>1.3913014193244063E-4</c:v>
                </c:pt>
                <c:pt idx="5">
                  <c:v>1.5110386858121361E-4</c:v>
                </c:pt>
                <c:pt idx="6">
                  <c:v>1.6410790107474109E-4</c:v>
                </c:pt>
                <c:pt idx="7">
                  <c:v>1.7823086399949991E-4</c:v>
                </c:pt>
                <c:pt idx="8">
                  <c:v>1.9356899977839717E-4</c:v>
                </c:pt>
                <c:pt idx="9">
                  <c:v>2.1022682249282021E-4</c:v>
                </c:pt>
                <c:pt idx="10">
                  <c:v>2.283178276450718E-4</c:v>
                </c:pt>
                <c:pt idx="11">
                  <c:v>2.4796526261581842E-4</c:v>
                </c:pt>
                <c:pt idx="12">
                  <c:v>2.6930296296961336E-4</c:v>
                </c:pt>
                <c:pt idx="13">
                  <c:v>2.9247626019234592E-4</c:v>
                </c:pt>
                <c:pt idx="14">
                  <c:v>3.176429669100584E-4</c:v>
                </c:pt>
                <c:pt idx="15">
                  <c:v>3.4497444614155367E-4</c:v>
                </c:pt>
                <c:pt idx="16">
                  <c:v>3.746567716803165E-4</c:v>
                </c:pt>
                <c:pt idx="17">
                  <c:v>4.0689198728739593E-4</c:v>
                </c:pt>
                <c:pt idx="18">
                  <c:v>4.4189947300907022E-4</c:v>
                </c:pt>
                <c:pt idx="19">
                  <c:v>4.7991742761452799E-4</c:v>
                </c:pt>
                <c:pt idx="20">
                  <c:v>5.2120447688276032E-4</c:v>
                </c:pt>
                <c:pt idx="21">
                  <c:v>5.6604141825782408E-4</c:v>
                </c:pt>
                <c:pt idx="22">
                  <c:v>6.1473311324112742E-4</c:v>
                </c:pt>
                <c:pt idx="23">
                  <c:v>6.676105398020529E-4</c:v>
                </c:pt>
                <c:pt idx="24">
                  <c:v>7.2503301806773062E-4</c:v>
                </c:pt>
                <c:pt idx="25">
                  <c:v>7.8739062360279322E-4</c:v>
                </c:pt>
                <c:pt idx="26">
                  <c:v>8.5510680371410613E-4</c:v>
                </c:pt>
                <c:pt idx="27">
                  <c:v>9.2864121341730695E-4</c:v>
                </c:pt>
                <c:pt idx="28">
                  <c:v>1.0084927889848188E-3</c:v>
                </c:pt>
                <c:pt idx="29">
                  <c:v>1.0952030783618421E-3</c:v>
                </c:pt>
                <c:pt idx="30">
                  <c:v>1.1893598491902943E-3</c:v>
                </c:pt>
                <c:pt idx="31">
                  <c:v>1.2916009967227561E-3</c:v>
                </c:pt>
                <c:pt idx="32">
                  <c:v>1.4026187755404578E-3</c:v>
                </c:pt>
                <c:pt idx="33">
                  <c:v>1.5231643807114758E-3</c:v>
                </c:pt>
                <c:pt idx="34">
                  <c:v>1.6540529058366006E-3</c:v>
                </c:pt>
                <c:pt idx="35">
                  <c:v>1.7961687073282206E-3</c:v>
                </c:pt>
                <c:pt idx="36">
                  <c:v>1.9504712062475412E-3</c:v>
                </c:pt>
                <c:pt idx="37">
                  <c:v>2.1180011610805226E-3</c:v>
                </c:pt>
                <c:pt idx="38">
                  <c:v>2.2998874469532743E-3</c:v>
                </c:pt>
                <c:pt idx="39">
                  <c:v>2.4973543789597367E-3</c:v>
                </c:pt>
                <c:pt idx="40">
                  <c:v>2.7117296194805961E-3</c:v>
                </c:pt>
                <c:pt idx="41">
                  <c:v>2.9444527115895067E-3</c:v>
                </c:pt>
                <c:pt idx="42">
                  <c:v>3.1970842828416908E-3</c:v>
                </c:pt>
                <c:pt idx="43">
                  <c:v>3.4713159658843083E-3</c:v>
                </c:pt>
                <c:pt idx="44">
                  <c:v>3.7689810843723904E-3</c:v>
                </c:pt>
                <c:pt idx="45">
                  <c:v>4.0920661545630456E-3</c:v>
                </c:pt>
                <c:pt idx="46">
                  <c:v>4.4427232546264466E-3</c:v>
                </c:pt>
                <c:pt idx="47">
                  <c:v>4.8232833150730079E-3</c:v>
                </c:pt>
                <c:pt idx="48">
                  <c:v>5.2362703846539254E-3</c:v>
                </c:pt>
                <c:pt idx="49">
                  <c:v>5.6844169265295183E-3</c:v>
                </c:pt>
                <c:pt idx="50">
                  <c:v>6.1706801992772002E-3</c:v>
                </c:pt>
                <c:pt idx="51">
                  <c:v>6.698259776263633E-3</c:v>
                </c:pt>
                <c:pt idx="52">
                  <c:v>7.2706162548400741E-3</c:v>
                </c:pt>
                <c:pt idx="53">
                  <c:v>7.891491203509399E-3</c:v>
                </c:pt>
                <c:pt idx="54">
                  <c:v>8.5649283903940013E-3</c:v>
                </c:pt>
                <c:pt idx="55">
                  <c:v>9.2952963297003345E-3</c:v>
                </c:pt>
                <c:pt idx="56">
                  <c:v>1.0087312174076274E-2</c:v>
                </c:pt>
                <c:pt idx="57">
                  <c:v>1.0946066969388853E-2</c:v>
                </c:pt>
                <c:pt idx="58">
                  <c:v>1.1877052274053558E-2</c:v>
                </c:pt>
                <c:pt idx="59">
                  <c:v>1.288618812710343E-2</c:v>
                </c:pt>
                <c:pt idx="60">
                  <c:v>1.3979852327115082E-2</c:v>
                </c:pt>
                <c:pt idx="61">
                  <c:v>1.5164910957261012E-2</c:v>
                </c:pt>
                <c:pt idx="62">
                  <c:v>1.644875005941961E-2</c:v>
                </c:pt>
                <c:pt idx="63">
                  <c:v>1.7839308321667455E-2</c:v>
                </c:pt>
                <c:pt idx="64">
                  <c:v>1.934511059776535E-2</c:v>
                </c:pt>
                <c:pt idx="65">
                  <c:v>2.0975302023543998E-2</c:v>
                </c:pt>
                <c:pt idx="66">
                  <c:v>2.2739682432477756E-2</c:v>
                </c:pt>
                <c:pt idx="67">
                  <c:v>2.4648740700277675E-2</c:v>
                </c:pt>
                <c:pt idx="68">
                  <c:v>2.6713688565132846E-2</c:v>
                </c:pt>
                <c:pt idx="69">
                  <c:v>2.8946493375448273E-2</c:v>
                </c:pt>
                <c:pt idx="70">
                  <c:v>3.1359909109861347E-2</c:v>
                </c:pt>
                <c:pt idx="71">
                  <c:v>3.3967504894468002E-2</c:v>
                </c:pt>
                <c:pt idx="72">
                  <c:v>3.6783690109356712E-2</c:v>
                </c:pt>
                <c:pt idx="73">
                  <c:v>3.982373503095623E-2</c:v>
                </c:pt>
                <c:pt idx="74">
                  <c:v>4.3103785799142813E-2</c:v>
                </c:pt>
                <c:pt idx="75">
                  <c:v>4.6640872330046657E-2</c:v>
                </c:pt>
                <c:pt idx="76">
                  <c:v>5.0452907619503058E-2</c:v>
                </c:pt>
                <c:pt idx="77">
                  <c:v>5.4558676701717941E-2</c:v>
                </c:pt>
                <c:pt idx="78">
                  <c:v>5.8977813347958923E-2</c:v>
                </c:pt>
                <c:pt idx="79">
                  <c:v>6.3730762417581896E-2</c:v>
                </c:pt>
                <c:pt idx="80">
                  <c:v>6.8838725616989241E-2</c:v>
                </c:pt>
                <c:pt idx="81">
                  <c:v>7.4323588291827405E-2</c:v>
                </c:pt>
                <c:pt idx="82">
                  <c:v>8.0207824786790782E-2</c:v>
                </c:pt>
                <c:pt idx="83">
                  <c:v>8.6514379871091382E-2</c:v>
                </c:pt>
                <c:pt idx="84">
                  <c:v>9.326652376357758E-2</c:v>
                </c:pt>
                <c:pt idx="85">
                  <c:v>0.10048767841930822</c:v>
                </c:pt>
                <c:pt idx="86">
                  <c:v>0.10820121298036521</c:v>
                </c:pt>
                <c:pt idx="87">
                  <c:v>0.11643020666984855</c:v>
                </c:pt>
                <c:pt idx="88">
                  <c:v>0.12519717794097995</c:v>
                </c:pt>
                <c:pt idx="89">
                  <c:v>0.13452377940268376</c:v>
                </c:pt>
                <c:pt idx="90">
                  <c:v>0.14443045894451745</c:v>
                </c:pt>
                <c:pt idx="91">
                  <c:v>0.15493608858646785</c:v>
                </c:pt>
                <c:pt idx="92">
                  <c:v>0.16605756388263293</c:v>
                </c:pt>
                <c:pt idx="93">
                  <c:v>0.1778093781994774</c:v>
                </c:pt>
                <c:pt idx="94">
                  <c:v>0.1902031778410305</c:v>
                </c:pt>
                <c:pt idx="95">
                  <c:v>0.20324730575877312</c:v>
                </c:pt>
                <c:pt idx="96">
                  <c:v>0.21694634339663033</c:v>
                </c:pt>
                <c:pt idx="97">
                  <c:v>0.23130066199424981</c:v>
                </c:pt>
                <c:pt idx="98">
                  <c:v>0.24630599629770242</c:v>
                </c:pt>
                <c:pt idx="99">
                  <c:v>0.26195305498260385</c:v>
                </c:pt>
                <c:pt idx="100">
                  <c:v>0.27822718304669469</c:v>
                </c:pt>
                <c:pt idx="101">
                  <c:v>0.29510809184160625</c:v>
                </c:pt>
                <c:pt idx="102">
                  <c:v>0.31256967216076237</c:v>
                </c:pt>
                <c:pt idx="103">
                  <c:v>0.33057990477853061</c:v>
                </c:pt>
                <c:pt idx="104">
                  <c:v>0.34910088097767877</c:v>
                </c:pt>
                <c:pt idx="105">
                  <c:v>0.36808894289057725</c:v>
                </c:pt>
                <c:pt idx="106">
                  <c:v>0.38749494995769174</c:v>
                </c:pt>
                <c:pt idx="107">
                  <c:v>0.4072646735852562</c:v>
                </c:pt>
                <c:pt idx="108">
                  <c:v>0.4273393173409028</c:v>
                </c:pt>
                <c:pt idx="109">
                  <c:v>0.44765615500087769</c:v>
                </c:pt>
                <c:pt idx="110">
                  <c:v>0.46814927374174398</c:v>
                </c:pt>
                <c:pt idx="111">
                  <c:v>0.48875040506554773</c:v>
                </c:pt>
                <c:pt idx="112">
                  <c:v>0.50938982197260985</c:v>
                </c:pt>
                <c:pt idx="113">
                  <c:v>0.52999727773411265</c:v>
                </c:pt>
                <c:pt idx="114">
                  <c:v>0.55050295959521112</c:v>
                </c:pt>
                <c:pt idx="115">
                  <c:v>0.57083843000730439</c:v>
                </c:pt>
                <c:pt idx="116">
                  <c:v>0.59093752859982895</c:v>
                </c:pt>
                <c:pt idx="117">
                  <c:v>0.61073721001193726</c:v>
                </c:pt>
                <c:pt idx="118">
                  <c:v>0.63017829577192652</c:v>
                </c:pt>
                <c:pt idx="119">
                  <c:v>0.64920612241580455</c:v>
                </c:pt>
                <c:pt idx="120">
                  <c:v>0.66777107269618718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6E-4E85-90CE-6F31D640685E}"/>
            </c:ext>
          </c:extLst>
        </c:ser>
        <c:ser>
          <c:idx val="3"/>
          <c:order val="3"/>
          <c:tx>
            <c:strRef>
              <c:f>SimpleModel!$AH$10</c:f>
              <c:strCache>
                <c:ptCount val="1"/>
                <c:pt idx="0">
                  <c:v>%B117 Region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SimpleModel!$AH$11:$AH$131</c:f>
              <c:numCache>
                <c:formatCode>0.00%</c:formatCode>
                <c:ptCount val="121"/>
                <c:pt idx="0">
                  <c:v>1E-3</c:v>
                </c:pt>
                <c:pt idx="1">
                  <c:v>1.0859808725069799E-3</c:v>
                </c:pt>
                <c:pt idx="2">
                  <c:v>1.1793457281622591E-3</c:v>
                </c:pt>
                <c:pt idx="3">
                  <c:v>1.2807271338886367E-3</c:v>
                </c:pt>
                <c:pt idx="4">
                  <c:v>1.3908115664531498E-3</c:v>
                </c:pt>
                <c:pt idx="5">
                  <c:v>1.510343956567592E-3</c:v>
                </c:pt>
                <c:pt idx="6">
                  <c:v>1.6401326069767756E-3</c:v>
                </c:pt>
                <c:pt idx="7">
                  <c:v>1.7810545136814474E-3</c:v>
                </c:pt>
                <c:pt idx="8">
                  <c:v>1.9340611214145641E-3</c:v>
                </c:pt>
                <c:pt idx="9">
                  <c:v>2.1001845465374413E-3</c:v>
                </c:pt>
                <c:pt idx="10">
                  <c:v>2.2805443026364708E-3</c:v>
                </c:pt>
                <c:pt idx="11">
                  <c:v>2.4763545662686427E-3</c:v>
                </c:pt>
                <c:pt idx="12">
                  <c:v>2.6889320225077034E-3</c:v>
                </c:pt>
                <c:pt idx="13">
                  <c:v>2.9197043321599865E-3</c:v>
                </c:pt>
                <c:pt idx="14">
                  <c:v>3.17021926472138E-3</c:v>
                </c:pt>
                <c:pt idx="15">
                  <c:v>3.4421545432987196E-3</c:v>
                </c:pt>
                <c:pt idx="16">
                  <c:v>3.7373284497759403E-3</c:v>
                </c:pt>
                <c:pt idx="17">
                  <c:v>4.0577112404130318E-3</c:v>
                </c:pt>
                <c:pt idx="18">
                  <c:v>4.405437423758052E-3</c:v>
                </c:pt>
                <c:pt idx="19">
                  <c:v>4.7828189541488228E-3</c:v>
                </c:pt>
                <c:pt idx="20">
                  <c:v>5.1923593950850798E-3</c:v>
                </c:pt>
                <c:pt idx="21">
                  <c:v>5.636769107248499E-3</c:v>
                </c:pt>
                <c:pt idx="22">
                  <c:v>6.1189815158001759E-3</c:v>
                </c:pt>
                <c:pt idx="23">
                  <c:v>6.6421705106308191E-3</c:v>
                </c:pt>
                <c:pt idx="24">
                  <c:v>7.2097690312875927E-3</c:v>
                </c:pt>
                <c:pt idx="25">
                  <c:v>7.8254888851301239E-3</c:v>
                </c:pt>
                <c:pt idx="26">
                  <c:v>8.4933418426169395E-3</c:v>
                </c:pt>
                <c:pt idx="27">
                  <c:v>9.2176620471914709E-3</c:v>
                </c:pt>
                <c:pt idx="28">
                  <c:v>1.0003129768676971E-2</c:v>
                </c:pt>
                <c:pt idx="29">
                  <c:v>1.0854796518004476E-2</c:v>
                </c:pt>
                <c:pt idx="30">
                  <c:v>1.1778111527034925E-2</c:v>
                </c:pt>
                <c:pt idx="31">
                  <c:v>1.2778949579682831E-2</c:v>
                </c:pt>
                <c:pt idx="32">
                  <c:v>1.3863640158929706E-2</c:v>
                </c:pt>
                <c:pt idx="33">
                  <c:v>1.5038997847989156E-2</c:v>
                </c:pt>
                <c:pt idx="34">
                  <c:v>1.6312353892145276E-2</c:v>
                </c:pt>
                <c:pt idx="35">
                  <c:v>1.769158878985937E-2</c:v>
                </c:pt>
                <c:pt idx="36">
                  <c:v>1.9185165736795611E-2</c:v>
                </c:pt>
                <c:pt idx="37">
                  <c:v>2.0802164693571972E-2</c:v>
                </c:pt>
                <c:pt idx="38">
                  <c:v>2.2552316786381772E-2</c:v>
                </c:pt>
                <c:pt idx="39">
                  <c:v>2.4446038678225084E-2</c:v>
                </c:pt>
                <c:pt idx="40">
                  <c:v>2.6494466466428761E-2</c:v>
                </c:pt>
                <c:pt idx="41">
                  <c:v>2.8709488568575255E-2</c:v>
                </c:pt>
                <c:pt idx="42">
                  <c:v>3.1103776953180999E-2</c:v>
                </c:pt>
                <c:pt idx="43">
                  <c:v>3.3690815952940149E-2</c:v>
                </c:pt>
                <c:pt idx="44">
                  <c:v>3.6484927766845004E-2</c:v>
                </c:pt>
                <c:pt idx="45">
                  <c:v>3.9501293613185329E-2</c:v>
                </c:pt>
                <c:pt idx="46">
                  <c:v>4.27559693390391E-2</c:v>
                </c:pt>
                <c:pt idx="47">
                  <c:v>4.6265894124836532E-2</c:v>
                </c:pt>
                <c:pt idx="48">
                  <c:v>5.0048890747259961E-2</c:v>
                </c:pt>
                <c:pt idx="49">
                  <c:v>5.4123655683610161E-2</c:v>
                </c:pt>
                <c:pt idx="50">
                  <c:v>5.8509737160672912E-2</c:v>
                </c:pt>
                <c:pt idx="51">
                  <c:v>6.322749907751557E-2</c:v>
                </c:pt>
                <c:pt idx="52">
                  <c:v>6.8298068572858681E-2</c:v>
                </c:pt>
                <c:pt idx="53">
                  <c:v>7.3743264874115311E-2</c:v>
                </c:pt>
                <c:pt idx="54">
                  <c:v>7.9585506969552425E-2</c:v>
                </c:pt>
                <c:pt idx="55">
                  <c:v>8.5847697602348977E-2</c:v>
                </c:pt>
                <c:pt idx="56">
                  <c:v>9.2553081112969518E-2</c:v>
                </c:pt>
                <c:pt idx="57">
                  <c:v>9.9725072773718226E-2</c:v>
                </c:pt>
                <c:pt idx="58">
                  <c:v>0.1073870574877049</c:v>
                </c:pt>
                <c:pt idx="59">
                  <c:v>0.11556215608574194</c:v>
                </c:pt>
                <c:pt idx="60">
                  <c:v>0.12427295797064397</c:v>
                </c:pt>
                <c:pt idx="61">
                  <c:v>0.13354121954894743</c:v>
                </c:pt>
                <c:pt idx="62">
                  <c:v>0.14338752877133096</c:v>
                </c:pt>
                <c:pt idx="63">
                  <c:v>0.15383093718487023</c:v>
                </c:pt>
                <c:pt idx="64">
                  <c:v>0.16488856218351922</c:v>
                </c:pt>
                <c:pt idx="65">
                  <c:v>0.17657516361659933</c:v>
                </c:pt>
                <c:pt idx="66">
                  <c:v>0.18890270055215611</c:v>
                </c:pt>
                <c:pt idx="67">
                  <c:v>0.20187987574847022</c:v>
                </c:pt>
                <c:pt idx="68">
                  <c:v>0.21551167719849224</c:v>
                </c:pt>
                <c:pt idx="69">
                  <c:v>0.22979892789343023</c:v>
                </c:pt>
                <c:pt idx="70">
                  <c:v>0.24473785659815739</c:v>
                </c:pt>
                <c:pt idx="71">
                  <c:v>0.26031970382070124</c:v>
                </c:pt>
                <c:pt idx="72">
                  <c:v>0.27653037815779857</c:v>
                </c:pt>
                <c:pt idx="73">
                  <c:v>0.29335017867255031</c:v>
                </c:pt>
                <c:pt idx="74">
                  <c:v>0.31075359878092029</c:v>
                </c:pt>
                <c:pt idx="75">
                  <c:v>0.32870922618464388</c:v>
                </c:pt>
                <c:pt idx="76">
                  <c:v>0.34717975161753523</c:v>
                </c:pt>
                <c:pt idx="77">
                  <c:v>0.36612209654717359</c:v>
                </c:pt>
                <c:pt idx="78">
                  <c:v>0.38548766653121092</c:v>
                </c:pt>
                <c:pt idx="79">
                  <c:v>0.40522273277054582</c:v>
                </c:pt>
                <c:pt idx="80">
                  <c:v>0.42526893970188406</c:v>
                </c:pt>
                <c:pt idx="81">
                  <c:v>0.44556393146344936</c:v>
                </c:pt>
                <c:pt idx="82">
                  <c:v>0.46604208503228922</c:v>
                </c:pt>
                <c:pt idx="83">
                  <c:v>0.48663533308062973</c:v>
                </c:pt>
                <c:pt idx="84">
                  <c:v>0.50727405544564774</c:v>
                </c:pt>
                <c:pt idx="85">
                  <c:v>0.52788801483982306</c:v>
                </c:pt>
                <c:pt idx="86">
                  <c:v>0.54840731028232803</c:v>
                </c:pt>
                <c:pt idx="87">
                  <c:v>0.56876332086344117</c:v>
                </c:pt>
                <c:pt idx="88">
                  <c:v>0.58888961292833519</c:v>
                </c:pt>
                <c:pt idx="89">
                  <c:v>0.6087227855484374</c:v>
                </c:pt>
                <c:pt idx="90">
                  <c:v>0.62820323210636853</c:v>
                </c:pt>
                <c:pt idx="91">
                  <c:v>0.64727579974012184</c:v>
                </c:pt>
                <c:pt idx="92">
                  <c:v>0.66589033299866474</c:v>
                </c:pt>
                <c:pt idx="93">
                  <c:v>0.68400209304552606</c:v>
                </c:pt>
                <c:pt idx="94">
                  <c:v>0.70157204879462975</c:v>
                </c:pt>
                <c:pt idx="95">
                  <c:v>0.71856704118040948</c:v>
                </c:pt>
                <c:pt idx="96">
                  <c:v>0.73495982610225064</c:v>
                </c:pt>
                <c:pt idx="97">
                  <c:v>0.75072900525073616</c:v>
                </c:pt>
                <c:pt idx="98">
                  <c:v>0.76585885689628741</c:v>
                </c:pt>
                <c:pt idx="99">
                  <c:v>0.78033908074368186</c:v>
                </c:pt>
                <c:pt idx="100">
                  <c:v>0.79416447213501684</c:v>
                </c:pt>
                <c:pt idx="101">
                  <c:v>0.80733454127750148</c:v>
                </c:pt>
                <c:pt idx="102">
                  <c:v>0.81985309287867414</c:v>
                </c:pt>
                <c:pt idx="103">
                  <c:v>0.83172778071309628</c:v>
                </c:pt>
                <c:pt idx="104">
                  <c:v>0.84296965035591243</c:v>
                </c:pt>
                <c:pt idx="105">
                  <c:v>0.8535926817347439</c:v>
                </c:pt>
                <c:pt idx="106">
                  <c:v>0.86361334139800927</c:v>
                </c:pt>
                <c:pt idx="107">
                  <c:v>0.87305015258537932</c:v>
                </c:pt>
                <c:pt idx="108">
                  <c:v>0.88192328940576514</c:v>
                </c:pt>
                <c:pt idx="109">
                  <c:v>0.89025419975045983</c:v>
                </c:pt>
                <c:pt idx="110">
                  <c:v>0.89806526004383525</c:v>
                </c:pt>
                <c:pt idx="111">
                  <c:v>0.9053794635928224</c:v>
                </c:pt>
                <c:pt idx="112">
                  <c:v>0.91222014315469446</c:v>
                </c:pt>
                <c:pt idx="113">
                  <c:v>0.91861072740288008</c:v>
                </c:pt>
                <c:pt idx="114">
                  <c:v>0.92457453022513625</c:v>
                </c:pt>
                <c:pt idx="115">
                  <c:v>0.93013457122286458</c:v>
                </c:pt>
                <c:pt idx="116">
                  <c:v>0.93531342537562956</c:v>
                </c:pt>
                <c:pt idx="117">
                  <c:v>0.94013309956963387</c:v>
                </c:pt>
                <c:pt idx="118">
                  <c:v>0.94461493354097348</c:v>
                </c:pt>
                <c:pt idx="119">
                  <c:v>0.94877952273245714</c:v>
                </c:pt>
                <c:pt idx="120">
                  <c:v>0.95264666058659619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6E-4E85-90CE-6F31D640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56144"/>
        <c:axId val="388755728"/>
      </c:scatterChart>
      <c:valAx>
        <c:axId val="3887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5728"/>
        <c:crosses val="autoZero"/>
        <c:crossBetween val="midCat"/>
      </c:valAx>
      <c:valAx>
        <c:axId val="388755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SimpleModel!$K$10</c:f>
              <c:strCache>
                <c:ptCount val="1"/>
                <c:pt idx="0">
                  <c:v>Observed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SimpleModel!$K$11:$K$131</c:f>
              <c:numCache>
                <c:formatCode>General</c:formatCode>
                <c:ptCount val="121"/>
                <c:pt idx="1">
                  <c:v>0.75530171447692929</c:v>
                </c:pt>
                <c:pt idx="2">
                  <c:v>0.75613247694154295</c:v>
                </c:pt>
                <c:pt idx="3">
                  <c:v>0.75704285539908733</c:v>
                </c:pt>
                <c:pt idx="4">
                  <c:v>0.75803508374878015</c:v>
                </c:pt>
                <c:pt idx="5">
                  <c:v>0.75911162313002867</c:v>
                </c:pt>
                <c:pt idx="6">
                  <c:v>0.76027515043139682</c:v>
                </c:pt>
                <c:pt idx="7">
                  <c:v>0.76152854491349053</c:v>
                </c:pt>
                <c:pt idx="8">
                  <c:v>0.76287487268350906</c:v>
                </c:pt>
                <c:pt idx="9">
                  <c:v>0.76431736874836465</c:v>
                </c:pt>
                <c:pt idx="10">
                  <c:v>0.76585941636728516</c:v>
                </c:pt>
                <c:pt idx="11">
                  <c:v>0.76750452342521691</c:v>
                </c:pt>
                <c:pt idx="12">
                  <c:v>0.76925629555625807</c:v>
                </c:pt>
                <c:pt idx="13">
                  <c:v>0.77111840576333801</c:v>
                </c:pt>
                <c:pt idx="14">
                  <c:v>0.77309456030805968</c:v>
                </c:pt>
                <c:pt idx="15">
                  <c:v>0.77518846068447533</c:v>
                </c:pt>
                <c:pt idx="16">
                  <c:v>0.77740376154425617</c:v>
                </c:pt>
                <c:pt idx="17">
                  <c:v>0.77974402450954761</c:v>
                </c:pt>
                <c:pt idx="18">
                  <c:v>0.7822126678949809</c:v>
                </c:pt>
                <c:pt idx="19">
                  <c:v>0.78481291246243967</c:v>
                </c:pt>
                <c:pt idx="20">
                  <c:v>0.78754772345160062</c:v>
                </c:pt>
                <c:pt idx="21">
                  <c:v>0.79041974926515146</c:v>
                </c:pt>
                <c:pt idx="22">
                  <c:v>0.79343125733865483</c:v>
                </c:pt>
                <c:pt idx="23">
                  <c:v>0.79658406788854119</c:v>
                </c:pt>
                <c:pt idx="24">
                  <c:v>0.79987948640385687</c:v>
                </c:pt>
                <c:pt idx="25">
                  <c:v>0.80331823592309881</c:v>
                </c:pt>
                <c:pt idx="26">
                  <c:v>0.80690039031008787</c:v>
                </c:pt>
                <c:pt idx="27">
                  <c:v>0.81062530990468895</c:v>
                </c:pt>
                <c:pt idx="28">
                  <c:v>0.81449158106617581</c:v>
                </c:pt>
                <c:pt idx="29">
                  <c:v>0.81849696123958726</c:v>
                </c:pt>
                <c:pt idx="30">
                  <c:v>0.82263833124813357</c:v>
                </c:pt>
                <c:pt idx="31">
                  <c:v>0.82691165653791776</c:v>
                </c:pt>
                <c:pt idx="32">
                  <c:v>0.83131195906556254</c:v>
                </c:pt>
                <c:pt idx="33">
                  <c:v>0.83583330141761192</c:v>
                </c:pt>
                <c:pt idx="34">
                  <c:v>0.84046878457778151</c:v>
                </c:pt>
                <c:pt idx="35">
                  <c:v>0.84521056051260868</c:v>
                </c:pt>
                <c:pt idx="36">
                  <c:v>0.85004986042990294</c:v>
                </c:pt>
                <c:pt idx="37">
                  <c:v>0.8549770391845356</c:v>
                </c:pt>
                <c:pt idx="38">
                  <c:v>0.85998163587303167</c:v>
                </c:pt>
                <c:pt idx="39">
                  <c:v>0.86505245018807997</c:v>
                </c:pt>
                <c:pt idx="40">
                  <c:v>0.87017763361520151</c:v>
                </c:pt>
                <c:pt idx="41">
                  <c:v>0.87534479406839172</c:v>
                </c:pt>
                <c:pt idx="42">
                  <c:v>0.88054111210318575</c:v>
                </c:pt>
                <c:pt idx="43">
                  <c:v>0.88575346643729436</c:v>
                </c:pt>
                <c:pt idx="44">
                  <c:v>0.89096856617296227</c:v>
                </c:pt>
                <c:pt idx="45">
                  <c:v>0.89617308686945041</c:v>
                </c:pt>
                <c:pt idx="46">
                  <c:v>0.90135380747275506</c:v>
                </c:pt>
                <c:pt idx="47">
                  <c:v>0.90649774508050207</c:v>
                </c:pt>
                <c:pt idx="48">
                  <c:v>0.91159228460469444</c:v>
                </c:pt>
                <c:pt idx="49">
                  <c:v>0.91662530058851199</c:v>
                </c:pt>
                <c:pt idx="50">
                  <c:v>0.92158526872467705</c:v>
                </c:pt>
                <c:pt idx="51">
                  <c:v>0.92646136499568266</c:v>
                </c:pt>
                <c:pt idx="52">
                  <c:v>0.93124355079002907</c:v>
                </c:pt>
                <c:pt idx="53">
                  <c:v>0.93592264282116466</c:v>
                </c:pt>
                <c:pt idx="54">
                  <c:v>0.94049036716318879</c:v>
                </c:pt>
                <c:pt idx="55">
                  <c:v>0.944939397197465</c:v>
                </c:pt>
                <c:pt idx="56">
                  <c:v>0.94926337571605057</c:v>
                </c:pt>
                <c:pt idx="57">
                  <c:v>0.95345692183485398</c:v>
                </c:pt>
                <c:pt idx="58">
                  <c:v>0.95751562371779519</c:v>
                </c:pt>
                <c:pt idx="59">
                  <c:v>0.96143601839505866</c:v>
                </c:pt>
                <c:pt idx="60">
                  <c:v>0.9652155601687622</c:v>
                </c:pt>
                <c:pt idx="61">
                  <c:v>0.96885257923830026</c:v>
                </c:pt>
                <c:pt idx="62">
                  <c:v>0.97234623224827665</c:v>
                </c:pt>
                <c:pt idx="63">
                  <c:v>0.97569644647047915</c:v>
                </c:pt>
                <c:pt idx="64">
                  <c:v>0.97890385928602031</c:v>
                </c:pt>
                <c:pt idx="65">
                  <c:v>0.98196975454377422</c:v>
                </c:pt>
                <c:pt idx="66">
                  <c:v>0.98489599724689836</c:v>
                </c:pt>
                <c:pt idx="67">
                  <c:v>0.98768496786979132</c:v>
                </c:pt>
                <c:pt idx="68">
                  <c:v>0.99033949744333605</c:v>
                </c:pt>
                <c:pt idx="69">
                  <c:v>0.99286280437424612</c:v>
                </c:pt>
                <c:pt idx="70">
                  <c:v>0.99525843379238998</c:v>
                </c:pt>
                <c:pt idx="71">
                  <c:v>0.99753020005379434</c:v>
                </c:pt>
                <c:pt idx="72">
                  <c:v>0.99968213287084207</c:v>
                </c:pt>
                <c:pt idx="73">
                  <c:v>1.0017184273986428</c:v>
                </c:pt>
                <c:pt idx="74">
                  <c:v>1.0036433984793007</c:v>
                </c:pt>
                <c:pt idx="75">
                  <c:v>1.0054614391351173</c:v>
                </c:pt>
                <c:pt idx="76">
                  <c:v>1.0071769833079993</c:v>
                </c:pt>
                <c:pt idx="77">
                  <c:v>1.0087944727646772</c:v>
                </c:pt>
                <c:pt idx="78">
                  <c:v>1.0103183280253742</c:v>
                </c:pt>
                <c:pt idx="79">
                  <c:v>1.0117529231257356</c:v>
                </c:pt>
                <c:pt idx="80">
                  <c:v>1.0131025639865925</c:v>
                </c:pt>
                <c:pt idx="81">
                  <c:v>1.0143714701424658</c:v>
                </c:pt>
                <c:pt idx="82">
                  <c:v>1.0155637595650944</c:v>
                </c:pt>
                <c:pt idx="83">
                  <c:v>1.0166834363122879</c:v>
                </c:pt>
                <c:pt idx="84">
                  <c:v>1.0177343807324719</c:v>
                </c:pt>
                <c:pt idx="85">
                  <c:v>1.0187203419609956</c:v>
                </c:pt>
                <c:pt idx="86">
                  <c:v>1.0196449324538412</c:v>
                </c:pt>
                <c:pt idx="87">
                  <c:v>1.020511624316923</c:v>
                </c:pt>
                <c:pt idx="88">
                  <c:v>1.0213237472039927</c:v>
                </c:pt>
                <c:pt idx="89">
                  <c:v>1.0220844875721136</c:v>
                </c:pt>
                <c:pt idx="90">
                  <c:v>1.0227968891004888</c:v>
                </c:pt>
                <c:pt idx="91">
                  <c:v>1.0234638540954417</c:v>
                </c:pt>
                <c:pt idx="92">
                  <c:v>1.024088145721048</c:v>
                </c:pt>
                <c:pt idx="93">
                  <c:v>1.024672390911348</c:v>
                </c:pt>
                <c:pt idx="94">
                  <c:v>1.0252190838355097</c:v>
                </c:pt>
                <c:pt idx="95">
                  <c:v>1.0257305898021638</c:v>
                </c:pt>
                <c:pt idx="96">
                  <c:v>1.0262091495027239</c:v>
                </c:pt>
                <c:pt idx="97">
                  <c:v>1.0266568835062921</c:v>
                </c:pt>
                <c:pt idx="98">
                  <c:v>1.0270757969303403</c:v>
                </c:pt>
                <c:pt idx="99">
                  <c:v>1.027467784221886</c:v>
                </c:pt>
                <c:pt idx="100">
                  <c:v>1.0278346339935567</c:v>
                </c:pt>
                <c:pt idx="101">
                  <c:v>1.0281780338673729</c:v>
                </c:pt>
                <c:pt idx="102">
                  <c:v>1.0284995752867554</c:v>
                </c:pt>
                <c:pt idx="103">
                  <c:v>1.028800758264127</c:v>
                </c:pt>
                <c:pt idx="104">
                  <c:v>1.029082996037268</c:v>
                </c:pt>
                <c:pt idx="105">
                  <c:v>1.0293476196129736</c:v>
                </c:pt>
                <c:pt idx="106">
                  <c:v>1.0295958821810336</c:v>
                </c:pt>
                <c:pt idx="107">
                  <c:v>1.0298289633854723</c:v>
                </c:pt>
                <c:pt idx="108">
                  <c:v>1.0300479734435037</c:v>
                </c:pt>
                <c:pt idx="109">
                  <c:v>1.0302539571053857</c:v>
                </c:pt>
                <c:pt idx="110">
                  <c:v>1.0304478974510078</c:v>
                </c:pt>
                <c:pt idx="111">
                  <c:v>1.0306307195209954</c:v>
                </c:pt>
                <c:pt idx="112">
                  <c:v>1.0308032937819096</c:v>
                </c:pt>
                <c:pt idx="113">
                  <c:v>1.0309664394265938</c:v>
                </c:pt>
                <c:pt idx="114">
                  <c:v>1.0311209275118269</c:v>
                </c:pt>
                <c:pt idx="115">
                  <c:v>1.0312674839364897</c:v>
                </c:pt>
                <c:pt idx="116">
                  <c:v>1.0314067922641201</c:v>
                </c:pt>
                <c:pt idx="117">
                  <c:v>1.0315394963944235</c:v>
                </c:pt>
                <c:pt idx="118">
                  <c:v>1.0316662030886612</c:v>
                </c:pt>
                <c:pt idx="119">
                  <c:v>1.0317874843542294</c:v>
                </c:pt>
                <c:pt idx="120">
                  <c:v>1.0319038796939268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2-4D8F-BEB2-2E95BA858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18720"/>
        <c:axId val="395417472"/>
      </c:scatterChart>
      <c:valAx>
        <c:axId val="395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7472"/>
        <c:crosses val="autoZero"/>
        <c:crossBetween val="midCat"/>
      </c:valAx>
      <c:valAx>
        <c:axId val="3954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Observed Transmission Advantage of B117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SimpleModel!$J$10</c:f>
              <c:strCache>
                <c:ptCount val="1"/>
                <c:pt idx="0">
                  <c:v>Observed Transmission Advantage Combined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SimpleModel!$J$11:$J$131</c:f>
              <c:numCache>
                <c:formatCode>General</c:formatCode>
                <c:ptCount val="121"/>
                <c:pt idx="1">
                  <c:v>1.4039946847595572</c:v>
                </c:pt>
                <c:pt idx="2">
                  <c:v>1.4033454157295902</c:v>
                </c:pt>
                <c:pt idx="3">
                  <c:v>1.4027053340165807</c:v>
                </c:pt>
                <c:pt idx="4">
                  <c:v>1.4020737760093054</c:v>
                </c:pt>
                <c:pt idx="5">
                  <c:v>1.4014501220609443</c:v>
                </c:pt>
                <c:pt idx="6">
                  <c:v>1.4008337940839715</c:v>
                </c:pt>
                <c:pt idx="7">
                  <c:v>1.4002242532598699</c:v>
                </c:pt>
                <c:pt idx="8">
                  <c:v>1.399620997859663</c:v>
                </c:pt>
                <c:pt idx="9">
                  <c:v>1.3990235611715423</c:v>
                </c:pt>
                <c:pt idx="10">
                  <c:v>1.3984315095314921</c:v>
                </c:pt>
                <c:pt idx="11">
                  <c:v>1.3978444404530534</c:v>
                </c:pt>
                <c:pt idx="12">
                  <c:v>1.3972619808522388</c:v>
                </c:pt>
                <c:pt idx="13">
                  <c:v>1.3966837853637182</c:v>
                </c:pt>
                <c:pt idx="14">
                  <c:v>1.3961095347443919</c:v>
                </c:pt>
                <c:pt idx="15">
                  <c:v>1.3955389343606102</c:v>
                </c:pt>
                <c:pt idx="16">
                  <c:v>1.3949717127552106</c:v>
                </c:pt>
                <c:pt idx="17">
                  <c:v>1.3944076202909097</c:v>
                </c:pt>
                <c:pt idx="18">
                  <c:v>1.3938464278663467</c:v>
                </c:pt>
                <c:pt idx="19">
                  <c:v>1.3932879257014399</c:v>
                </c:pt>
                <c:pt idx="20">
                  <c:v>1.3927319221887027</c:v>
                </c:pt>
                <c:pt idx="21">
                  <c:v>1.392178242807278</c:v>
                </c:pt>
                <c:pt idx="22">
                  <c:v>1.3916267290965958</c:v>
                </c:pt>
                <c:pt idx="23">
                  <c:v>1.3910772376866822</c:v>
                </c:pt>
                <c:pt idx="24">
                  <c:v>1.3905296393822149</c:v>
                </c:pt>
                <c:pt idx="25">
                  <c:v>1.3899838182975333</c:v>
                </c:pt>
                <c:pt idx="26">
                  <c:v>1.3894396710400307</c:v>
                </c:pt>
                <c:pt idx="27">
                  <c:v>1.388897105939344</c:v>
                </c:pt>
                <c:pt idx="28">
                  <c:v>1.3883560423198797</c:v>
                </c:pt>
                <c:pt idx="29">
                  <c:v>1.3878164098144747</c:v>
                </c:pt>
                <c:pt idx="30">
                  <c:v>1.3872781477168667</c:v>
                </c:pt>
                <c:pt idx="31">
                  <c:v>1.3867412043709382</c:v>
                </c:pt>
                <c:pt idx="32">
                  <c:v>1.3862055365947503</c:v>
                </c:pt>
                <c:pt idx="33">
                  <c:v>1.3856711091373737</c:v>
                </c:pt>
                <c:pt idx="34">
                  <c:v>1.3851378941668746</c:v>
                </c:pt>
                <c:pt idx="35">
                  <c:v>1.3846058707875331</c:v>
                </c:pt>
                <c:pt idx="36">
                  <c:v>1.3840750245848887</c:v>
                </c:pt>
                <c:pt idx="37">
                  <c:v>1.3835453471969019</c:v>
                </c:pt>
                <c:pt idx="38">
                  <c:v>1.3830168359098571</c:v>
                </c:pt>
                <c:pt idx="39">
                  <c:v>1.3824894932776601</c:v>
                </c:pt>
                <c:pt idx="40">
                  <c:v>1.3819633267631199</c:v>
                </c:pt>
                <c:pt idx="41">
                  <c:v>1.3814383484001433</c:v>
                </c:pt>
                <c:pt idx="42">
                  <c:v>1.3809145744754583</c:v>
                </c:pt>
                <c:pt idx="43">
                  <c:v>1.380392025229066</c:v>
                </c:pt>
                <c:pt idx="44">
                  <c:v>1.3798707245720656</c:v>
                </c:pt>
                <c:pt idx="45">
                  <c:v>1.3793506998211564</c:v>
                </c:pt>
                <c:pt idx="46">
                  <c:v>1.3788319814487189</c:v>
                </c:pt>
                <c:pt idx="47">
                  <c:v>1.3783146028476501</c:v>
                </c:pt>
                <c:pt idx="48">
                  <c:v>1.3777986001102549</c:v>
                </c:pt>
                <c:pt idx="49">
                  <c:v>1.3772840118201748</c:v>
                </c:pt>
                <c:pt idx="50">
                  <c:v>1.3767708788569684</c:v>
                </c:pt>
                <c:pt idx="51">
                  <c:v>1.376259244212297</c:v>
                </c:pt>
                <c:pt idx="52">
                  <c:v>1.3757491528174275</c:v>
                </c:pt>
                <c:pt idx="53">
                  <c:v>1.3752406513811481</c:v>
                </c:pt>
                <c:pt idx="54">
                  <c:v>1.3747337882378028</c:v>
                </c:pt>
                <c:pt idx="55">
                  <c:v>1.3742286132046102</c:v>
                </c:pt>
                <c:pt idx="56">
                  <c:v>1.3737251774481865</c:v>
                </c:pt>
                <c:pt idx="57">
                  <c:v>1.3732235333592273</c:v>
                </c:pt>
                <c:pt idx="58">
                  <c:v>1.3727237344355618</c:v>
                </c:pt>
                <c:pt idx="59">
                  <c:v>1.37222583517262</c:v>
                </c:pt>
                <c:pt idx="60">
                  <c:v>1.371729890961225</c:v>
                </c:pt>
                <c:pt idx="61">
                  <c:v>1.371235957992238</c:v>
                </c:pt>
                <c:pt idx="62">
                  <c:v>1.3707440931677104</c:v>
                </c:pt>
                <c:pt idx="63">
                  <c:v>1.3702543540183612</c:v>
                </c:pt>
                <c:pt idx="64">
                  <c:v>1.3697667986266753</c:v>
                </c:pt>
                <c:pt idx="65">
                  <c:v>1.3692814855560413</c:v>
                </c:pt>
                <c:pt idx="66">
                  <c:v>1.3687984737847583</c:v>
                </c:pt>
                <c:pt idx="67">
                  <c:v>1.3683178226454495</c:v>
                </c:pt>
                <c:pt idx="68">
                  <c:v>1.3678395917692681</c:v>
                </c:pt>
                <c:pt idx="69">
                  <c:v>1.3673638410345397</c:v>
                </c:pt>
                <c:pt idx="70">
                  <c:v>1.3668906305201638</c:v>
                </c:pt>
                <c:pt idx="71">
                  <c:v>1.3664200204627275</c:v>
                </c:pt>
                <c:pt idx="72">
                  <c:v>1.3659520712181215</c:v>
                </c:pt>
                <c:pt idx="73">
                  <c:v>1.3654868432267364</c:v>
                </c:pt>
                <c:pt idx="74">
                  <c:v>1.3650243969820821</c:v>
                </c:pt>
                <c:pt idx="75">
                  <c:v>1.3645647930036977</c:v>
                </c:pt>
                <c:pt idx="76">
                  <c:v>1.364108091812279</c:v>
                </c:pt>
                <c:pt idx="77">
                  <c:v>1.3636543539090633</c:v>
                </c:pt>
                <c:pt idx="78">
                  <c:v>1.3632036397575409</c:v>
                </c:pt>
                <c:pt idx="79">
                  <c:v>1.3627560097683253</c:v>
                </c:pt>
                <c:pt idx="80">
                  <c:v>1.3623115242872323</c:v>
                </c:pt>
                <c:pt idx="81">
                  <c:v>1.3618702435849812</c:v>
                </c:pt>
                <c:pt idx="82">
                  <c:v>1.3614322278509312</c:v>
                </c:pt>
                <c:pt idx="83">
                  <c:v>1.3609975371876273</c:v>
                </c:pt>
                <c:pt idx="84">
                  <c:v>1.3605662316091991</c:v>
                </c:pt>
                <c:pt idx="85">
                  <c:v>1.360138371040942</c:v>
                </c:pt>
                <c:pt idx="86">
                  <c:v>1.3597140153215383</c:v>
                </c:pt>
                <c:pt idx="87">
                  <c:v>1.3592932242071483</c:v>
                </c:pt>
                <c:pt idx="88">
                  <c:v>1.3588760573777199</c:v>
                </c:pt>
                <c:pt idx="89">
                  <c:v>1.3584625744443986</c:v>
                </c:pt>
                <c:pt idx="90">
                  <c:v>1.3580528349600216</c:v>
                </c:pt>
                <c:pt idx="91">
                  <c:v>1.35764689843006</c:v>
                </c:pt>
                <c:pt idx="92">
                  <c:v>1.3572448243256174</c:v>
                </c:pt>
                <c:pt idx="93">
                  <c:v>1.3568466720984775</c:v>
                </c:pt>
                <c:pt idx="94">
                  <c:v>1.356452501196532</c:v>
                </c:pt>
                <c:pt idx="95">
                  <c:v>1.356062371081582</c:v>
                </c:pt>
                <c:pt idx="96">
                  <c:v>1.355676341247956</c:v>
                </c:pt>
                <c:pt idx="97">
                  <c:v>1.3552944712426307</c:v>
                </c:pt>
                <c:pt idx="98">
                  <c:v>1.3549168206853961</c:v>
                </c:pt>
                <c:pt idx="99">
                  <c:v>1.3545434492928841</c:v>
                </c:pt>
                <c:pt idx="100">
                  <c:v>1.3541744168996594</c:v>
                </c:pt>
                <c:pt idx="101">
                  <c:v>1.3538097834834215</c:v>
                </c:pt>
                <c:pt idx="102">
                  <c:v>1.3534496091907182</c:v>
                </c:pt>
                <c:pt idx="103">
                  <c:v>1.3530939543603702</c:v>
                </c:pt>
                <c:pt idx="104">
                  <c:v>1.3527428795531122</c:v>
                </c:pt>
                <c:pt idx="105">
                  <c:v>1.3523964455758892</c:v>
                </c:pt>
                <c:pt idx="106">
                  <c:v>1.3520547135119541</c:v>
                </c:pt>
                <c:pt idx="107">
                  <c:v>1.3517177447471869</c:v>
                </c:pt>
                <c:pt idx="108">
                  <c:v>1.3513856010003018</c:v>
                </c:pt>
                <c:pt idx="109">
                  <c:v>1.3510583443517292</c:v>
                </c:pt>
                <c:pt idx="110">
                  <c:v>1.3507360372719859</c:v>
                </c:pt>
                <c:pt idx="111">
                  <c:v>1.3504187426528016</c:v>
                </c:pt>
                <c:pt idx="112">
                  <c:v>1.350106523836478</c:v>
                </c:pt>
                <c:pt idx="113">
                  <c:v>1.3497994446447013</c:v>
                </c:pt>
                <c:pt idx="114">
                  <c:v>1.349497569411354</c:v>
                </c:pt>
                <c:pt idx="115">
                  <c:v>1.3492009630083437</c:v>
                </c:pt>
                <c:pt idx="116">
                  <c:v>1.3489096908800728</c:v>
                </c:pt>
                <c:pt idx="117">
                  <c:v>1.3486238190696209</c:v>
                </c:pt>
                <c:pt idx="118">
                  <c:v>1.3483434142479918</c:v>
                </c:pt>
                <c:pt idx="119">
                  <c:v>1.3480685437465869</c:v>
                </c:pt>
                <c:pt idx="120">
                  <c:v>1.3477992755823578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D-4AAA-A6F4-D64129443FEB}"/>
            </c:ext>
          </c:extLst>
        </c:ser>
        <c:ser>
          <c:idx val="1"/>
          <c:order val="1"/>
          <c:tx>
            <c:strRef>
              <c:f>SimpleModel!$S$10</c:f>
              <c:strCache>
                <c:ptCount val="1"/>
                <c:pt idx="0">
                  <c:v>Observed Transmission Advantage Region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SimpleModel!$S$11:$S$131</c:f>
              <c:numCache>
                <c:formatCode>General</c:formatCode>
                <c:ptCount val="121"/>
                <c:pt idx="1">
                  <c:v>1.4499999999999988</c:v>
                </c:pt>
                <c:pt idx="2">
                  <c:v>1.4500000000000028</c:v>
                </c:pt>
                <c:pt idx="3">
                  <c:v>1.4499999999999988</c:v>
                </c:pt>
                <c:pt idx="4">
                  <c:v>1.4499999999999988</c:v>
                </c:pt>
                <c:pt idx="5">
                  <c:v>1.4499999999999988</c:v>
                </c:pt>
                <c:pt idx="6">
                  <c:v>1.4500000000000015</c:v>
                </c:pt>
                <c:pt idx="7">
                  <c:v>1.4499999999999988</c:v>
                </c:pt>
                <c:pt idx="8">
                  <c:v>1.4499999999999988</c:v>
                </c:pt>
                <c:pt idx="9">
                  <c:v>1.4500000000000015</c:v>
                </c:pt>
                <c:pt idx="10">
                  <c:v>1.4499999999999988</c:v>
                </c:pt>
                <c:pt idx="11">
                  <c:v>1.4499999999999988</c:v>
                </c:pt>
                <c:pt idx="12">
                  <c:v>1.4500000000000015</c:v>
                </c:pt>
                <c:pt idx="13">
                  <c:v>1.4499999999999988</c:v>
                </c:pt>
                <c:pt idx="14">
                  <c:v>1.4500000000000015</c:v>
                </c:pt>
                <c:pt idx="15">
                  <c:v>1.4499999999999973</c:v>
                </c:pt>
                <c:pt idx="16">
                  <c:v>1.4500000000000015</c:v>
                </c:pt>
                <c:pt idx="17">
                  <c:v>1.4500000000000028</c:v>
                </c:pt>
                <c:pt idx="18">
                  <c:v>1.4500000000000028</c:v>
                </c:pt>
                <c:pt idx="19">
                  <c:v>1.4499999999999988</c:v>
                </c:pt>
                <c:pt idx="20">
                  <c:v>1.4499999999999988</c:v>
                </c:pt>
                <c:pt idx="21">
                  <c:v>1.4500000000000002</c:v>
                </c:pt>
                <c:pt idx="22">
                  <c:v>1.4500000000000002</c:v>
                </c:pt>
                <c:pt idx="23">
                  <c:v>1.4500000000000002</c:v>
                </c:pt>
                <c:pt idx="24">
                  <c:v>1.4500000000000015</c:v>
                </c:pt>
                <c:pt idx="25">
                  <c:v>1.4499999999999988</c:v>
                </c:pt>
                <c:pt idx="26">
                  <c:v>1.4500000000000015</c:v>
                </c:pt>
                <c:pt idx="27">
                  <c:v>1.4499999999999973</c:v>
                </c:pt>
                <c:pt idx="28">
                  <c:v>1.4500000000000002</c:v>
                </c:pt>
                <c:pt idx="29">
                  <c:v>1.4500000000000002</c:v>
                </c:pt>
                <c:pt idx="30">
                  <c:v>1.4499999999999973</c:v>
                </c:pt>
                <c:pt idx="31">
                  <c:v>1.4500000000000015</c:v>
                </c:pt>
                <c:pt idx="32">
                  <c:v>1.4500000000000002</c:v>
                </c:pt>
                <c:pt idx="33">
                  <c:v>1.4500000000000015</c:v>
                </c:pt>
                <c:pt idx="34">
                  <c:v>1.4500000000000015</c:v>
                </c:pt>
                <c:pt idx="35">
                  <c:v>1.4499999999999962</c:v>
                </c:pt>
                <c:pt idx="36">
                  <c:v>1.4500000000000015</c:v>
                </c:pt>
                <c:pt idx="37">
                  <c:v>1.4499999999999988</c:v>
                </c:pt>
                <c:pt idx="38">
                  <c:v>1.4500000000000002</c:v>
                </c:pt>
                <c:pt idx="39">
                  <c:v>1.4500000000000042</c:v>
                </c:pt>
                <c:pt idx="40">
                  <c:v>1.4499999999999988</c:v>
                </c:pt>
                <c:pt idx="41">
                  <c:v>1.4500000000000042</c:v>
                </c:pt>
                <c:pt idx="42">
                  <c:v>1.4500000000000015</c:v>
                </c:pt>
                <c:pt idx="43">
                  <c:v>1.4499999999999988</c:v>
                </c:pt>
                <c:pt idx="44">
                  <c:v>1.4499999999999988</c:v>
                </c:pt>
                <c:pt idx="45">
                  <c:v>1.4500000000000028</c:v>
                </c:pt>
                <c:pt idx="46">
                  <c:v>1.4499999999999948</c:v>
                </c:pt>
                <c:pt idx="47">
                  <c:v>1.4500000000000015</c:v>
                </c:pt>
                <c:pt idx="48">
                  <c:v>1.4500000000000042</c:v>
                </c:pt>
                <c:pt idx="49">
                  <c:v>1.4499999999999962</c:v>
                </c:pt>
                <c:pt idx="50">
                  <c:v>1.4500000000000028</c:v>
                </c:pt>
                <c:pt idx="51">
                  <c:v>1.4499999999999935</c:v>
                </c:pt>
                <c:pt idx="52">
                  <c:v>1.4500000000000082</c:v>
                </c:pt>
                <c:pt idx="53">
                  <c:v>1.4499999999999973</c:v>
                </c:pt>
                <c:pt idx="54">
                  <c:v>1.4499999999999948</c:v>
                </c:pt>
                <c:pt idx="55">
                  <c:v>1.4500000000000055</c:v>
                </c:pt>
                <c:pt idx="56">
                  <c:v>1.4500000000000135</c:v>
                </c:pt>
                <c:pt idx="57">
                  <c:v>1.4499999999999855</c:v>
                </c:pt>
                <c:pt idx="58">
                  <c:v>1.4500000000000108</c:v>
                </c:pt>
                <c:pt idx="59">
                  <c:v>1.4499999999999935</c:v>
                </c:pt>
                <c:pt idx="60">
                  <c:v>1.4499999999999962</c:v>
                </c:pt>
                <c:pt idx="61">
                  <c:v>1.4499999999999813</c:v>
                </c:pt>
                <c:pt idx="62">
                  <c:v>1.4500000000000108</c:v>
                </c:pt>
                <c:pt idx="63">
                  <c:v>1.4500000000000228</c:v>
                </c:pt>
                <c:pt idx="64">
                  <c:v>1.4499999999999813</c:v>
                </c:pt>
                <c:pt idx="65">
                  <c:v>1.4500000000000135</c:v>
                </c:pt>
                <c:pt idx="66">
                  <c:v>1.449999999999988</c:v>
                </c:pt>
                <c:pt idx="67">
                  <c:v>1.449999999999988</c:v>
                </c:pt>
                <c:pt idx="68">
                  <c:v>1.4500000000000055</c:v>
                </c:pt>
                <c:pt idx="69">
                  <c:v>1.4499999999999909</c:v>
                </c:pt>
                <c:pt idx="70">
                  <c:v>1.4500000000000028</c:v>
                </c:pt>
                <c:pt idx="71">
                  <c:v>1.4499999999999962</c:v>
                </c:pt>
                <c:pt idx="72">
                  <c:v>1.4499999999999935</c:v>
                </c:pt>
                <c:pt idx="73">
                  <c:v>1.4500000000000228</c:v>
                </c:pt>
                <c:pt idx="74">
                  <c:v>1.4500000000000348</c:v>
                </c:pt>
                <c:pt idx="75">
                  <c:v>1.4499999999999789</c:v>
                </c:pt>
                <c:pt idx="76">
                  <c:v>1.4500000000000135</c:v>
                </c:pt>
                <c:pt idx="77">
                  <c:v>1.4499999999999509</c:v>
                </c:pt>
                <c:pt idx="78">
                  <c:v>1.4499999999999962</c:v>
                </c:pt>
                <c:pt idx="79">
                  <c:v>1.4500000000000521</c:v>
                </c:pt>
                <c:pt idx="80">
                  <c:v>1.4500000000000028</c:v>
                </c:pt>
                <c:pt idx="81">
                  <c:v>1.4499999999999682</c:v>
                </c:pt>
                <c:pt idx="82">
                  <c:v>1.4499999999999509</c:v>
                </c:pt>
                <c:pt idx="83">
                  <c:v>1.4500000000001068</c:v>
                </c:pt>
                <c:pt idx="84">
                  <c:v>1.4499999999999387</c:v>
                </c:pt>
                <c:pt idx="85">
                  <c:v>1.4499999999999909</c:v>
                </c:pt>
                <c:pt idx="86">
                  <c:v>1.4499999999999733</c:v>
                </c:pt>
                <c:pt idx="87">
                  <c:v>1.4500000000000828</c:v>
                </c:pt>
                <c:pt idx="88">
                  <c:v>1.4500000000000202</c:v>
                </c:pt>
                <c:pt idx="89">
                  <c:v>1.4499999999999789</c:v>
                </c:pt>
                <c:pt idx="90">
                  <c:v>1.4499999999999147</c:v>
                </c:pt>
                <c:pt idx="91">
                  <c:v>1.4500000000000481</c:v>
                </c:pt>
                <c:pt idx="92">
                  <c:v>1.4500000000000948</c:v>
                </c:pt>
                <c:pt idx="93">
                  <c:v>1.4499999999998801</c:v>
                </c:pt>
                <c:pt idx="94">
                  <c:v>1.4499999999999613</c:v>
                </c:pt>
                <c:pt idx="95">
                  <c:v>1.4500000000001536</c:v>
                </c:pt>
                <c:pt idx="96">
                  <c:v>1.4499999999999147</c:v>
                </c:pt>
                <c:pt idx="97">
                  <c:v>1.4500000000001361</c:v>
                </c:pt>
                <c:pt idx="98">
                  <c:v>1.4499999999998867</c:v>
                </c:pt>
                <c:pt idx="99">
                  <c:v>1.4499999999996427</c:v>
                </c:pt>
                <c:pt idx="100">
                  <c:v>1.4500000000000082</c:v>
                </c:pt>
                <c:pt idx="101">
                  <c:v>1.4500000000002509</c:v>
                </c:pt>
                <c:pt idx="102">
                  <c:v>1.4500000000002748</c:v>
                </c:pt>
                <c:pt idx="103">
                  <c:v>1.4499999999997413</c:v>
                </c:pt>
                <c:pt idx="104">
                  <c:v>1.4500000000000028</c:v>
                </c:pt>
                <c:pt idx="105">
                  <c:v>1.449999999999672</c:v>
                </c:pt>
                <c:pt idx="106">
                  <c:v>1.4500000000003737</c:v>
                </c:pt>
                <c:pt idx="107">
                  <c:v>1.4499999999998867</c:v>
                </c:pt>
                <c:pt idx="108">
                  <c:v>1.4500000000006403</c:v>
                </c:pt>
                <c:pt idx="109">
                  <c:v>1.4500000000000428</c:v>
                </c:pt>
                <c:pt idx="110">
                  <c:v>1.4499999999987847</c:v>
                </c:pt>
                <c:pt idx="111">
                  <c:v>1.4500000000000655</c:v>
                </c:pt>
                <c:pt idx="112">
                  <c:v>1.4499999999999509</c:v>
                </c:pt>
                <c:pt idx="113">
                  <c:v>1.4500000000010567</c:v>
                </c:pt>
                <c:pt idx="114">
                  <c:v>1.4500000000001989</c:v>
                </c:pt>
                <c:pt idx="115">
                  <c:v>1.4499999999993185</c:v>
                </c:pt>
                <c:pt idx="116">
                  <c:v>1.4499999999998694</c:v>
                </c:pt>
                <c:pt idx="117">
                  <c:v>1.4499999999997359</c:v>
                </c:pt>
                <c:pt idx="118">
                  <c:v>1.4499999999989768</c:v>
                </c:pt>
                <c:pt idx="119">
                  <c:v>1.4500000000013649</c:v>
                </c:pt>
                <c:pt idx="120">
                  <c:v>1.450000000000599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FD-4AAA-A6F4-D6412944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05056"/>
        <c:axId val="176806720"/>
      </c:scatterChart>
      <c:valAx>
        <c:axId val="1768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6720"/>
        <c:crosses val="autoZero"/>
        <c:crossBetween val="midCat"/>
      </c:valAx>
      <c:valAx>
        <c:axId val="1768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979AD6-A1B8-426A-B3AC-28AAAFBD4096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BF4EDA-01BE-480E-81B7-4D4FE63D1CFA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E7607D-C4ED-4F90-9776-0318F9E5E52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84D5D-AB4A-428C-AAB1-00F5CA145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26978-80CF-4C69-B0C6-F079F11CA3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56B1F-9E92-4CA6-A07A-43854E8CBD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4"/>
  <sheetViews>
    <sheetView zoomScaleNormal="100" workbookViewId="0">
      <selection activeCell="J14" sqref="J14"/>
    </sheetView>
  </sheetViews>
  <sheetFormatPr defaultColWidth="11.5703125" defaultRowHeight="12.75" x14ac:dyDescent="0.2"/>
  <cols>
    <col min="1" max="1" width="14.85546875" customWidth="1"/>
  </cols>
  <sheetData>
    <row r="1" spans="1:35" x14ac:dyDescent="0.2">
      <c r="C1" s="1"/>
      <c r="M1" t="s">
        <v>0</v>
      </c>
    </row>
    <row r="2" spans="1:35" x14ac:dyDescent="0.2">
      <c r="A2" t="s">
        <v>1</v>
      </c>
      <c r="B2" s="2">
        <v>0.8</v>
      </c>
      <c r="C2" s="1"/>
    </row>
    <row r="3" spans="1:35" x14ac:dyDescent="0.2">
      <c r="A3" t="s">
        <v>2</v>
      </c>
      <c r="B3" s="2">
        <v>4.5</v>
      </c>
      <c r="C3" s="1"/>
    </row>
    <row r="4" spans="1:35" x14ac:dyDescent="0.2">
      <c r="A4" t="s">
        <v>3</v>
      </c>
      <c r="B4" s="2">
        <v>1.45</v>
      </c>
      <c r="C4" s="1"/>
    </row>
    <row r="5" spans="1:35" x14ac:dyDescent="0.2">
      <c r="A5" t="s">
        <v>4</v>
      </c>
      <c r="B5">
        <f>POWER(B2,1/B3)</f>
        <v>0.95162192959465441</v>
      </c>
      <c r="C5" s="1"/>
      <c r="D5" t="s">
        <v>5</v>
      </c>
      <c r="M5" t="s">
        <v>6</v>
      </c>
      <c r="U5" s="3" t="s">
        <v>7</v>
      </c>
      <c r="AC5" t="s">
        <v>8</v>
      </c>
    </row>
    <row r="6" spans="1:35" x14ac:dyDescent="0.2">
      <c r="A6" t="s">
        <v>9</v>
      </c>
      <c r="B6">
        <f>POWER(B4*B2,1/B3)</f>
        <v>1.0335321663483557</v>
      </c>
      <c r="D6" t="s">
        <v>10</v>
      </c>
      <c r="E6">
        <f>N6+V6+AD6</f>
        <v>4000000</v>
      </c>
      <c r="M6" t="s">
        <v>10</v>
      </c>
      <c r="N6" s="2">
        <v>1000000</v>
      </c>
      <c r="U6" t="s">
        <v>10</v>
      </c>
      <c r="V6" s="2">
        <v>1000000</v>
      </c>
      <c r="AC6" t="s">
        <v>10</v>
      </c>
      <c r="AD6" s="2">
        <v>2000000</v>
      </c>
    </row>
    <row r="7" spans="1:35" x14ac:dyDescent="0.2">
      <c r="D7" t="s">
        <v>11</v>
      </c>
      <c r="E7" s="4">
        <f>G11/E6</f>
        <v>4.7500000000000001E-2</v>
      </c>
      <c r="M7" t="s">
        <v>11</v>
      </c>
      <c r="N7" s="5">
        <v>0.1</v>
      </c>
      <c r="U7" t="s">
        <v>11</v>
      </c>
      <c r="V7" s="5">
        <v>0.05</v>
      </c>
      <c r="AC7" t="s">
        <v>11</v>
      </c>
      <c r="AD7" s="5">
        <v>0.02</v>
      </c>
    </row>
    <row r="8" spans="1:35" x14ac:dyDescent="0.2">
      <c r="D8" t="s">
        <v>12</v>
      </c>
      <c r="E8" s="4">
        <f>I11</f>
        <v>4.4688888888888896E-2</v>
      </c>
      <c r="M8" t="s">
        <v>12</v>
      </c>
      <c r="N8" s="5">
        <v>0.08</v>
      </c>
      <c r="U8" t="s">
        <v>12</v>
      </c>
      <c r="V8" s="5">
        <v>1E-4</v>
      </c>
      <c r="AC8" t="s">
        <v>12</v>
      </c>
      <c r="AD8" s="5">
        <v>1E-3</v>
      </c>
    </row>
    <row r="10" spans="1:35" x14ac:dyDescent="0.2"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26</v>
      </c>
      <c r="J10" s="6" t="s">
        <v>27</v>
      </c>
      <c r="K10" s="7" t="s">
        <v>19</v>
      </c>
      <c r="M10" s="3" t="s">
        <v>14</v>
      </c>
      <c r="N10" s="3" t="s">
        <v>15</v>
      </c>
      <c r="O10" s="3" t="s">
        <v>16</v>
      </c>
      <c r="P10" t="s">
        <v>17</v>
      </c>
      <c r="Q10" t="s">
        <v>18</v>
      </c>
      <c r="R10" s="3" t="s">
        <v>20</v>
      </c>
      <c r="S10" s="3" t="s">
        <v>21</v>
      </c>
      <c r="U10" s="3" t="s">
        <v>14</v>
      </c>
      <c r="V10" s="3" t="s">
        <v>15</v>
      </c>
      <c r="W10" s="3" t="s">
        <v>16</v>
      </c>
      <c r="X10" t="s">
        <v>17</v>
      </c>
      <c r="Y10" t="s">
        <v>18</v>
      </c>
      <c r="Z10" s="3" t="s">
        <v>22</v>
      </c>
      <c r="AA10" s="3" t="s">
        <v>23</v>
      </c>
      <c r="AC10" s="3" t="s">
        <v>14</v>
      </c>
      <c r="AD10" s="3" t="s">
        <v>15</v>
      </c>
      <c r="AE10" s="3" t="s">
        <v>16</v>
      </c>
      <c r="AF10" t="s">
        <v>17</v>
      </c>
      <c r="AG10" t="s">
        <v>18</v>
      </c>
      <c r="AH10" s="3" t="s">
        <v>24</v>
      </c>
      <c r="AI10" s="3" t="s">
        <v>25</v>
      </c>
    </row>
    <row r="11" spans="1:35" x14ac:dyDescent="0.2">
      <c r="C11">
        <v>0</v>
      </c>
      <c r="D11" s="3">
        <f>M11+U11+AC11</f>
        <v>859.78</v>
      </c>
      <c r="E11" s="3">
        <f>N11+V11+AD11</f>
        <v>40.220000000000006</v>
      </c>
      <c r="F11" s="3">
        <f>O11+W11+AE11</f>
        <v>900</v>
      </c>
      <c r="G11" s="3">
        <f>P11+X11+AF11</f>
        <v>190000</v>
      </c>
      <c r="H11" s="4">
        <f t="shared" ref="H11:H42" si="0">G11/E$6</f>
        <v>4.7500000000000001E-2</v>
      </c>
      <c r="I11" s="4">
        <f t="shared" ref="I11:I42" si="1">E11/F11</f>
        <v>4.4688888888888896E-2</v>
      </c>
      <c r="M11">
        <f>O11-N11</f>
        <v>460</v>
      </c>
      <c r="N11">
        <f>O11*N8</f>
        <v>40</v>
      </c>
      <c r="O11" s="2">
        <v>500</v>
      </c>
      <c r="P11">
        <f>MIN(N6*N7,N6)</f>
        <v>100000</v>
      </c>
      <c r="Q11" s="4">
        <f t="shared" ref="Q11:Q42" si="2">P11/N$6</f>
        <v>0.1</v>
      </c>
      <c r="R11" s="4">
        <f t="shared" ref="R11:R42" si="3">N11/O11</f>
        <v>0.08</v>
      </c>
      <c r="U11">
        <f>W11-V11</f>
        <v>199.98</v>
      </c>
      <c r="V11">
        <f>W11*V8</f>
        <v>0.02</v>
      </c>
      <c r="W11" s="2">
        <v>200</v>
      </c>
      <c r="X11">
        <f>MIN(V6*V7,V6)</f>
        <v>50000</v>
      </c>
      <c r="Y11" s="4">
        <f t="shared" ref="Y11:Y42" si="4">X11/V$6</f>
        <v>0.05</v>
      </c>
      <c r="Z11" s="4">
        <f t="shared" ref="Z11:Z42" si="5">V11/W11</f>
        <v>1E-4</v>
      </c>
      <c r="AC11">
        <f>AE11-AD11</f>
        <v>199.8</v>
      </c>
      <c r="AD11">
        <f>AE11*AD8</f>
        <v>0.2</v>
      </c>
      <c r="AE11" s="2">
        <v>200</v>
      </c>
      <c r="AF11">
        <f>MIN(AD6*AD7,AD6)</f>
        <v>40000</v>
      </c>
      <c r="AG11" s="4">
        <f t="shared" ref="AG11:AG42" si="6">AF11/AD$6</f>
        <v>0.02</v>
      </c>
      <c r="AH11" s="4">
        <f t="shared" ref="AH11:AH42" si="7">AD11/AE11</f>
        <v>1E-3</v>
      </c>
    </row>
    <row r="12" spans="1:35" x14ac:dyDescent="0.2">
      <c r="C12">
        <v>1</v>
      </c>
      <c r="D12" s="3">
        <f t="shared" ref="D12:D43" si="8">M12+U12+AC12</f>
        <v>804.98093829152344</v>
      </c>
      <c r="E12" s="3">
        <f t="shared" ref="E12:E43" si="9">N12+V12+AD12</f>
        <v>40.605812523107268</v>
      </c>
      <c r="F12" s="3">
        <f t="shared" ref="F12:F43" si="10">O12+W12+AE12</f>
        <v>845.58675081463059</v>
      </c>
      <c r="G12">
        <f t="shared" ref="G12:G43" si="11">G11+F11</f>
        <v>190900</v>
      </c>
      <c r="H12" s="4">
        <f t="shared" si="0"/>
        <v>4.7724999999999997E-2</v>
      </c>
      <c r="I12" s="4">
        <f t="shared" si="1"/>
        <v>4.8020871287290157E-2</v>
      </c>
      <c r="J12" s="3">
        <f t="shared" ref="J12:J43" si="12">POWER(EXP(-(LN(1/I12 - 1)-LN(1/I11 - 1))),$B$3)</f>
        <v>1.4039946847595572</v>
      </c>
      <c r="K12" s="3">
        <f t="shared" ref="K12:K43" si="13">POWER(F12/F11,$B$3)</f>
        <v>0.75530171447692929</v>
      </c>
      <c r="M12" s="3">
        <f t="shared" ref="M12:M43" si="14">M11*$B$5*MAX(0,POWER(1-P12/N$6,1/$B$3))</f>
        <v>427.56319183686594</v>
      </c>
      <c r="N12" s="3">
        <f t="shared" ref="N12:N43" si="15">N11*$B$6*MAX(0,POWER(1-P12/N$6,1/$B$3))</f>
        <v>40.379601272425319</v>
      </c>
      <c r="O12">
        <f t="shared" ref="O12:O43" si="16">N12+M12</f>
        <v>467.94279310929124</v>
      </c>
      <c r="P12" s="3">
        <f t="shared" ref="P12:P43" si="17">MIN(P11+O11,N$6)</f>
        <v>100500</v>
      </c>
      <c r="Q12" s="4">
        <f t="shared" si="2"/>
        <v>0.10050000000000001</v>
      </c>
      <c r="R12" s="4">
        <f t="shared" si="3"/>
        <v>8.6291747339710359E-2</v>
      </c>
      <c r="S12" s="3">
        <f t="shared" ref="S12:S43" si="18">POWER(EXP(-(LN(1/R12 - 1)-LN(1/R11 - 1))),$B$3)</f>
        <v>1.4499999999999988</v>
      </c>
      <c r="U12" s="3">
        <f t="shared" ref="U12:U43" si="19">U11*$B$5*MAX(0,POWER(1-X12/V$6,1/$B$3))</f>
        <v>188.13966901337463</v>
      </c>
      <c r="V12" s="3">
        <f t="shared" ref="V12:V43" si="20">V11*$B$6*MAX(0,POWER(1-X12/V$6,1/$B$3))</f>
        <v>2.0435410369214306E-2</v>
      </c>
      <c r="W12">
        <f t="shared" ref="W12:W43" si="21">V12+U12</f>
        <v>188.16010442374383</v>
      </c>
      <c r="X12" s="3">
        <f t="shared" ref="X12:X43" si="22">MIN(X11+W11,V$6)</f>
        <v>50200</v>
      </c>
      <c r="Y12" s="4">
        <f t="shared" si="4"/>
        <v>5.0200000000000002E-2</v>
      </c>
      <c r="Z12" s="4">
        <f t="shared" si="5"/>
        <v>1.0860649993684619E-4</v>
      </c>
      <c r="AA12" s="3">
        <f t="shared" ref="AA12:AA43" si="23">POWER(EXP(-(LN(1/Z12 - 1)-LN(1/Z11 - 1))),$B$3)</f>
        <v>1.4499999999999962</v>
      </c>
      <c r="AC12" s="3">
        <f t="shared" ref="AC12:AC43" si="24">AC11*$B$5*MAX(0,POWER(1-AF12/AD$6,1/$B$3))</f>
        <v>189.27807744128285</v>
      </c>
      <c r="AD12" s="3">
        <f t="shared" ref="AD12:AD43" si="25">AD11*$B$6*MAX(0,POWER(1-AF12/AD$6,1/$B$3))</f>
        <v>0.20577584031273174</v>
      </c>
      <c r="AE12">
        <f t="shared" ref="AE12:AE43" si="26">AD12+AC12</f>
        <v>189.48385328159557</v>
      </c>
      <c r="AF12" s="3">
        <f t="shared" ref="AF12:AF43" si="27">MIN(AF11+AE11,AD$6)</f>
        <v>40200</v>
      </c>
      <c r="AG12" s="4">
        <f t="shared" si="6"/>
        <v>2.01E-2</v>
      </c>
      <c r="AH12" s="4">
        <f t="shared" si="7"/>
        <v>1.0859808725069799E-3</v>
      </c>
      <c r="AI12" s="3">
        <f t="shared" ref="AI12:AI43" si="28">POWER(EXP(-(LN(1/AH12 - 1)-LN(1/AH11 - 1))),$B$3)</f>
        <v>1.4500000000000028</v>
      </c>
    </row>
    <row r="13" spans="1:35" x14ac:dyDescent="0.2">
      <c r="C13">
        <v>2</v>
      </c>
      <c r="D13" s="3">
        <f t="shared" si="8"/>
        <v>753.66669926029545</v>
      </c>
      <c r="E13" s="3">
        <f t="shared" si="9"/>
        <v>40.990684922304794</v>
      </c>
      <c r="F13" s="3">
        <f t="shared" si="10"/>
        <v>794.65738418260025</v>
      </c>
      <c r="G13">
        <f t="shared" si="11"/>
        <v>191745.58675081463</v>
      </c>
      <c r="H13" s="4">
        <f t="shared" si="0"/>
        <v>4.7936396687703657E-2</v>
      </c>
      <c r="I13" s="4">
        <f t="shared" si="1"/>
        <v>5.1582840275836102E-2</v>
      </c>
      <c r="J13" s="3">
        <f t="shared" si="12"/>
        <v>1.4033454157295902</v>
      </c>
      <c r="K13" s="3">
        <f t="shared" si="13"/>
        <v>0.75613247694154295</v>
      </c>
      <c r="M13" s="3">
        <f t="shared" si="14"/>
        <v>397.36770616122743</v>
      </c>
      <c r="N13" s="3">
        <f t="shared" si="15"/>
        <v>40.758091608540369</v>
      </c>
      <c r="O13">
        <f t="shared" si="16"/>
        <v>438.12579776976781</v>
      </c>
      <c r="P13" s="3">
        <f t="shared" si="17"/>
        <v>100967.94279310929</v>
      </c>
      <c r="Q13" s="4">
        <f t="shared" si="2"/>
        <v>0.10096794279310929</v>
      </c>
      <c r="R13" s="4">
        <f t="shared" si="3"/>
        <v>9.3028285063365468E-2</v>
      </c>
      <c r="S13" s="3">
        <f t="shared" si="18"/>
        <v>1.4500000000000028</v>
      </c>
      <c r="U13" s="3">
        <f t="shared" si="19"/>
        <v>176.99258257395388</v>
      </c>
      <c r="V13" s="3">
        <f t="shared" si="20"/>
        <v>2.0879380556803537E-2</v>
      </c>
      <c r="W13">
        <f t="shared" si="21"/>
        <v>177.01346195451069</v>
      </c>
      <c r="X13" s="3">
        <f t="shared" si="22"/>
        <v>50388.160104423747</v>
      </c>
      <c r="Y13" s="4">
        <f t="shared" si="4"/>
        <v>5.0388160104423749E-2</v>
      </c>
      <c r="Z13" s="4">
        <f t="shared" si="5"/>
        <v>1.1795363090615767E-4</v>
      </c>
      <c r="AA13" s="3">
        <f t="shared" si="23"/>
        <v>1.4500000000000082</v>
      </c>
      <c r="AC13" s="3">
        <f t="shared" si="24"/>
        <v>179.30641052511413</v>
      </c>
      <c r="AD13" s="3">
        <f t="shared" si="25"/>
        <v>0.21171393320762252</v>
      </c>
      <c r="AE13">
        <f t="shared" si="26"/>
        <v>179.51812445832175</v>
      </c>
      <c r="AF13" s="3">
        <f t="shared" si="27"/>
        <v>40389.483853281592</v>
      </c>
      <c r="AG13" s="4">
        <f t="shared" si="6"/>
        <v>2.0194741926640798E-2</v>
      </c>
      <c r="AH13" s="4">
        <f t="shared" si="7"/>
        <v>1.1793457281622591E-3</v>
      </c>
      <c r="AI13" s="3">
        <f t="shared" si="28"/>
        <v>1.4500000000000028</v>
      </c>
    </row>
    <row r="14" spans="1:35" x14ac:dyDescent="0.2">
      <c r="C14">
        <v>3</v>
      </c>
      <c r="D14" s="3">
        <f t="shared" si="8"/>
        <v>705.62036394224299</v>
      </c>
      <c r="E14" s="3">
        <f t="shared" si="9"/>
        <v>41.374824567422628</v>
      </c>
      <c r="F14" s="3">
        <f t="shared" si="10"/>
        <v>746.99518850966547</v>
      </c>
      <c r="G14">
        <f t="shared" si="11"/>
        <v>192540.24413499722</v>
      </c>
      <c r="H14" s="4">
        <f t="shared" si="0"/>
        <v>4.8135061033749309E-2</v>
      </c>
      <c r="I14" s="4">
        <f t="shared" si="1"/>
        <v>5.5388341456348314E-2</v>
      </c>
      <c r="J14" s="3">
        <f t="shared" si="12"/>
        <v>1.4027053340165807</v>
      </c>
      <c r="K14" s="3">
        <f t="shared" si="13"/>
        <v>0.75704285539908733</v>
      </c>
      <c r="M14" s="3">
        <f t="shared" si="14"/>
        <v>369.26469271933922</v>
      </c>
      <c r="N14" s="3">
        <f t="shared" si="15"/>
        <v>41.135673507244974</v>
      </c>
      <c r="O14">
        <f t="shared" si="16"/>
        <v>410.4003662265842</v>
      </c>
      <c r="P14" s="3">
        <f t="shared" si="17"/>
        <v>101406.06859087906</v>
      </c>
      <c r="Q14" s="4">
        <f t="shared" si="2"/>
        <v>0.10140606859087906</v>
      </c>
      <c r="R14" s="4">
        <f t="shared" si="3"/>
        <v>0.10023303313655854</v>
      </c>
      <c r="S14" s="3">
        <f t="shared" si="18"/>
        <v>1.4499999999999988</v>
      </c>
      <c r="U14" s="3">
        <f t="shared" si="19"/>
        <v>166.49905203791224</v>
      </c>
      <c r="V14" s="3">
        <f t="shared" si="20"/>
        <v>2.1332112480260994E-2</v>
      </c>
      <c r="W14">
        <f t="shared" si="21"/>
        <v>166.52038415039249</v>
      </c>
      <c r="X14" s="3">
        <f t="shared" si="22"/>
        <v>50565.17356637826</v>
      </c>
      <c r="Y14" s="4">
        <f t="shared" si="4"/>
        <v>5.0565173566378262E-2</v>
      </c>
      <c r="Z14" s="4">
        <f t="shared" si="5"/>
        <v>1.2810511211044858E-4</v>
      </c>
      <c r="AA14" s="3">
        <f t="shared" si="23"/>
        <v>1.4499999999999962</v>
      </c>
      <c r="AC14" s="3">
        <f t="shared" si="24"/>
        <v>169.85661918499144</v>
      </c>
      <c r="AD14" s="3">
        <f t="shared" si="25"/>
        <v>0.21781894769739882</v>
      </c>
      <c r="AE14">
        <f t="shared" si="26"/>
        <v>170.07443813268884</v>
      </c>
      <c r="AF14" s="3">
        <f t="shared" si="27"/>
        <v>40569.001977739914</v>
      </c>
      <c r="AG14" s="4">
        <f t="shared" si="6"/>
        <v>2.0284500988869959E-2</v>
      </c>
      <c r="AH14" s="4">
        <f t="shared" si="7"/>
        <v>1.2807271338886367E-3</v>
      </c>
      <c r="AI14" s="3">
        <f t="shared" si="28"/>
        <v>1.4499999999999962</v>
      </c>
    </row>
    <row r="15" spans="1:35" x14ac:dyDescent="0.2">
      <c r="C15">
        <v>4</v>
      </c>
      <c r="D15" s="3">
        <f t="shared" si="8"/>
        <v>660.63767682000753</v>
      </c>
      <c r="E15" s="3">
        <f t="shared" si="9"/>
        <v>41.758428444734129</v>
      </c>
      <c r="F15" s="3">
        <f t="shared" si="10"/>
        <v>702.39610526474155</v>
      </c>
      <c r="G15">
        <f t="shared" si="11"/>
        <v>193287.23932350689</v>
      </c>
      <c r="H15" s="4">
        <f t="shared" si="0"/>
        <v>4.8321809830876722E-2</v>
      </c>
      <c r="I15" s="4">
        <f t="shared" si="1"/>
        <v>5.9451395205266516E-2</v>
      </c>
      <c r="J15" s="3">
        <f t="shared" si="12"/>
        <v>1.4020737760093054</v>
      </c>
      <c r="K15" s="3">
        <f t="shared" si="13"/>
        <v>0.75803508374878015</v>
      </c>
      <c r="M15" s="3">
        <f t="shared" si="14"/>
        <v>343.11437400039318</v>
      </c>
      <c r="N15" s="3">
        <f t="shared" si="15"/>
        <v>41.512538948548801</v>
      </c>
      <c r="O15">
        <f t="shared" si="16"/>
        <v>384.62691294894199</v>
      </c>
      <c r="P15" s="3">
        <f t="shared" si="17"/>
        <v>101816.46895710565</v>
      </c>
      <c r="Q15" s="4">
        <f t="shared" si="2"/>
        <v>0.10181646895710565</v>
      </c>
      <c r="R15" s="4">
        <f t="shared" si="3"/>
        <v>0.10792936622731718</v>
      </c>
      <c r="S15" s="3">
        <f t="shared" si="18"/>
        <v>1.4499999999999988</v>
      </c>
      <c r="U15" s="3">
        <f t="shared" si="19"/>
        <v>156.62155657212307</v>
      </c>
      <c r="V15" s="3">
        <f t="shared" si="20"/>
        <v>2.1793811571656475E-2</v>
      </c>
      <c r="W15">
        <f t="shared" si="21"/>
        <v>156.64335038369472</v>
      </c>
      <c r="X15" s="3">
        <f t="shared" si="22"/>
        <v>50731.69395052865</v>
      </c>
      <c r="Y15" s="4">
        <f t="shared" si="4"/>
        <v>5.073169395052865E-2</v>
      </c>
      <c r="Z15" s="4">
        <f t="shared" si="5"/>
        <v>1.3913014193244063E-4</v>
      </c>
      <c r="AA15" s="3">
        <f t="shared" si="23"/>
        <v>1.4499999999999962</v>
      </c>
      <c r="AC15" s="3">
        <f t="shared" si="24"/>
        <v>160.90174624749119</v>
      </c>
      <c r="AD15" s="3">
        <f t="shared" si="25"/>
        <v>0.22409568461367338</v>
      </c>
      <c r="AE15">
        <f t="shared" si="26"/>
        <v>161.12584193210486</v>
      </c>
      <c r="AF15" s="3">
        <f t="shared" si="27"/>
        <v>40739.076415872602</v>
      </c>
      <c r="AG15" s="4">
        <f t="shared" si="6"/>
        <v>2.03695382079363E-2</v>
      </c>
      <c r="AH15" s="4">
        <f t="shared" si="7"/>
        <v>1.3908115664531498E-3</v>
      </c>
      <c r="AI15" s="3">
        <f t="shared" si="28"/>
        <v>1.4500000000000028</v>
      </c>
    </row>
    <row r="16" spans="1:35" x14ac:dyDescent="0.2">
      <c r="C16">
        <v>5</v>
      </c>
      <c r="D16" s="3">
        <f t="shared" si="8"/>
        <v>618.52643275608057</v>
      </c>
      <c r="E16" s="3">
        <f t="shared" si="9"/>
        <v>42.141683560268078</v>
      </c>
      <c r="F16" s="3">
        <f t="shared" si="10"/>
        <v>660.66811631634869</v>
      </c>
      <c r="G16">
        <f t="shared" si="11"/>
        <v>193989.63542877164</v>
      </c>
      <c r="H16" s="4">
        <f t="shared" si="0"/>
        <v>4.8497408857192913E-2</v>
      </c>
      <c r="I16" s="4">
        <f t="shared" si="1"/>
        <v>6.3786464821755248E-2</v>
      </c>
      <c r="J16" s="3">
        <f t="shared" si="12"/>
        <v>1.4014501220609443</v>
      </c>
      <c r="K16" s="3">
        <f t="shared" si="13"/>
        <v>0.75911162313002867</v>
      </c>
      <c r="M16" s="3">
        <f t="shared" si="14"/>
        <v>318.78560544009645</v>
      </c>
      <c r="N16" s="3">
        <f t="shared" si="15"/>
        <v>41.888869793041394</v>
      </c>
      <c r="O16">
        <f t="shared" si="16"/>
        <v>360.67447523313785</v>
      </c>
      <c r="P16" s="3">
        <f t="shared" si="17"/>
        <v>102201.09587005459</v>
      </c>
      <c r="Q16" s="4">
        <f t="shared" si="2"/>
        <v>0.10220109587005459</v>
      </c>
      <c r="R16" s="4">
        <f t="shared" si="3"/>
        <v>0.11614037773525469</v>
      </c>
      <c r="S16" s="3">
        <f t="shared" si="18"/>
        <v>1.4499999999999988</v>
      </c>
      <c r="U16" s="3">
        <f t="shared" si="19"/>
        <v>147.32463698431377</v>
      </c>
      <c r="V16" s="3">
        <f t="shared" si="20"/>
        <v>2.2264686865970947E-2</v>
      </c>
      <c r="W16">
        <f t="shared" si="21"/>
        <v>147.34690167117975</v>
      </c>
      <c r="X16" s="3">
        <f t="shared" si="22"/>
        <v>50888.337300912346</v>
      </c>
      <c r="Y16" s="4">
        <f t="shared" si="4"/>
        <v>5.0888337300912349E-2</v>
      </c>
      <c r="Z16" s="4">
        <f t="shared" si="5"/>
        <v>1.5110386858121361E-4</v>
      </c>
      <c r="AA16" s="3">
        <f t="shared" si="23"/>
        <v>1.4500000000000082</v>
      </c>
      <c r="AC16" s="3">
        <f t="shared" si="24"/>
        <v>152.41619033167032</v>
      </c>
      <c r="AD16" s="3">
        <f t="shared" si="25"/>
        <v>0.23054908036070912</v>
      </c>
      <c r="AE16">
        <f t="shared" si="26"/>
        <v>152.64673941203102</v>
      </c>
      <c r="AF16" s="3">
        <f t="shared" si="27"/>
        <v>40900.202257804704</v>
      </c>
      <c r="AG16" s="4">
        <f t="shared" si="6"/>
        <v>2.0450101128902352E-2</v>
      </c>
      <c r="AH16" s="4">
        <f t="shared" si="7"/>
        <v>1.510343956567592E-3</v>
      </c>
      <c r="AI16" s="3">
        <f t="shared" si="28"/>
        <v>1.4500000000000028</v>
      </c>
    </row>
    <row r="17" spans="3:35" x14ac:dyDescent="0.2">
      <c r="C17">
        <v>6</v>
      </c>
      <c r="D17" s="3">
        <f t="shared" si="8"/>
        <v>579.10587484186135</v>
      </c>
      <c r="E17" s="3">
        <f t="shared" si="9"/>
        <v>42.52476734931836</v>
      </c>
      <c r="F17" s="3">
        <f t="shared" si="10"/>
        <v>621.63064219117973</v>
      </c>
      <c r="G17">
        <f t="shared" si="11"/>
        <v>194650.30354508798</v>
      </c>
      <c r="H17" s="4">
        <f t="shared" si="0"/>
        <v>4.8662575886271993E-2</v>
      </c>
      <c r="I17" s="4">
        <f t="shared" si="1"/>
        <v>6.8408415646022902E-2</v>
      </c>
      <c r="J17" s="3">
        <f t="shared" si="12"/>
        <v>1.4008337940839715</v>
      </c>
      <c r="K17" s="3">
        <f t="shared" si="13"/>
        <v>0.76027515043139682</v>
      </c>
      <c r="M17" s="3">
        <f t="shared" si="14"/>
        <v>296.15544010419706</v>
      </c>
      <c r="N17" s="3">
        <f t="shared" si="15"/>
        <v>42.26483818744876</v>
      </c>
      <c r="O17">
        <f t="shared" si="16"/>
        <v>338.42027829164579</v>
      </c>
      <c r="P17" s="3">
        <f t="shared" si="17"/>
        <v>102561.77034528773</v>
      </c>
      <c r="Q17" s="4">
        <f t="shared" si="2"/>
        <v>0.10256177034528773</v>
      </c>
      <c r="R17" s="4">
        <f t="shared" si="3"/>
        <v>0.12488861010576181</v>
      </c>
      <c r="S17" s="3">
        <f t="shared" si="18"/>
        <v>1.4500000000000015</v>
      </c>
      <c r="U17" s="3">
        <f t="shared" si="19"/>
        <v>138.5747932728805</v>
      </c>
      <c r="V17" s="3">
        <f t="shared" si="20"/>
        <v>2.2744951092062333E-2</v>
      </c>
      <c r="W17">
        <f t="shared" si="21"/>
        <v>138.59753822397255</v>
      </c>
      <c r="X17" s="3">
        <f t="shared" si="22"/>
        <v>51035.684202583529</v>
      </c>
      <c r="Y17" s="4">
        <f t="shared" si="4"/>
        <v>5.1035684202583531E-2</v>
      </c>
      <c r="Z17" s="4">
        <f t="shared" si="5"/>
        <v>1.6410790107474109E-4</v>
      </c>
      <c r="AA17" s="3">
        <f t="shared" si="23"/>
        <v>1.4499999999999962</v>
      </c>
      <c r="AC17" s="3">
        <f t="shared" si="24"/>
        <v>144.37564146478383</v>
      </c>
      <c r="AD17" s="3">
        <f t="shared" si="25"/>
        <v>0.23718421077753646</v>
      </c>
      <c r="AE17">
        <f t="shared" si="26"/>
        <v>144.61282567556137</v>
      </c>
      <c r="AF17" s="3">
        <f t="shared" si="27"/>
        <v>41052.848997216737</v>
      </c>
      <c r="AG17" s="4">
        <f t="shared" si="6"/>
        <v>2.0526424498608368E-2</v>
      </c>
      <c r="AH17" s="4">
        <f t="shared" si="7"/>
        <v>1.6401326069767756E-3</v>
      </c>
      <c r="AI17" s="3">
        <f t="shared" si="28"/>
        <v>1.4499999999999962</v>
      </c>
    </row>
    <row r="18" spans="3:35" x14ac:dyDescent="0.2">
      <c r="C18">
        <v>7</v>
      </c>
      <c r="D18" s="3">
        <f t="shared" si="8"/>
        <v>542.20610619287254</v>
      </c>
      <c r="E18" s="3">
        <f t="shared" si="9"/>
        <v>42.907848088073024</v>
      </c>
      <c r="F18" s="3">
        <f t="shared" si="10"/>
        <v>585.11395428094556</v>
      </c>
      <c r="G18">
        <f t="shared" si="11"/>
        <v>195271.93418727917</v>
      </c>
      <c r="H18" s="4">
        <f t="shared" si="0"/>
        <v>4.8817983546819793E-2</v>
      </c>
      <c r="I18" s="4">
        <f t="shared" si="1"/>
        <v>7.3332464170681178E-2</v>
      </c>
      <c r="J18" s="3">
        <f t="shared" si="12"/>
        <v>1.4002242532598699</v>
      </c>
      <c r="K18" s="3">
        <f t="shared" si="13"/>
        <v>0.76152854491349053</v>
      </c>
      <c r="M18" s="3">
        <f t="shared" si="14"/>
        <v>275.10870087715068</v>
      </c>
      <c r="N18" s="3">
        <f t="shared" si="15"/>
        <v>42.640606972195528</v>
      </c>
      <c r="O18">
        <f t="shared" si="16"/>
        <v>317.74930784934622</v>
      </c>
      <c r="P18" s="3">
        <f t="shared" si="17"/>
        <v>102900.19062357937</v>
      </c>
      <c r="Q18" s="4">
        <f t="shared" si="2"/>
        <v>0.10290019062357937</v>
      </c>
      <c r="R18" s="4">
        <f t="shared" si="3"/>
        <v>0.13419575092328015</v>
      </c>
      <c r="S18" s="3">
        <f t="shared" si="18"/>
        <v>1.4499999999999988</v>
      </c>
      <c r="U18" s="3">
        <f t="shared" si="19"/>
        <v>130.3403859617228</v>
      </c>
      <c r="V18" s="3">
        <f t="shared" si="20"/>
        <v>2.3234820766166172E-2</v>
      </c>
      <c r="W18">
        <f t="shared" si="21"/>
        <v>130.36362078248897</v>
      </c>
      <c r="X18" s="3">
        <f t="shared" si="22"/>
        <v>51174.281740807499</v>
      </c>
      <c r="Y18" s="4">
        <f t="shared" si="4"/>
        <v>5.1174281740807501E-2</v>
      </c>
      <c r="Z18" s="4">
        <f t="shared" si="5"/>
        <v>1.7823086399949991E-4</v>
      </c>
      <c r="AA18" s="3">
        <f t="shared" si="23"/>
        <v>1.4499999999999962</v>
      </c>
      <c r="AC18" s="3">
        <f t="shared" si="24"/>
        <v>136.75701935399903</v>
      </c>
      <c r="AD18" s="3">
        <f t="shared" si="25"/>
        <v>0.24400629511133579</v>
      </c>
      <c r="AE18">
        <f t="shared" si="26"/>
        <v>137.00102564911037</v>
      </c>
      <c r="AF18" s="3">
        <f t="shared" si="27"/>
        <v>41197.461822892299</v>
      </c>
      <c r="AG18" s="4">
        <f t="shared" si="6"/>
        <v>2.059873091144615E-2</v>
      </c>
      <c r="AH18" s="4">
        <f t="shared" si="7"/>
        <v>1.7810545136814474E-3</v>
      </c>
      <c r="AI18" s="3">
        <f t="shared" si="28"/>
        <v>1.4499999999999962</v>
      </c>
    </row>
    <row r="19" spans="3:35" x14ac:dyDescent="0.2">
      <c r="C19">
        <v>8</v>
      </c>
      <c r="D19" s="3">
        <f t="shared" si="8"/>
        <v>507.66751807535059</v>
      </c>
      <c r="E19" s="3">
        <f t="shared" si="9"/>
        <v>43.291085303940235</v>
      </c>
      <c r="F19" s="3">
        <f t="shared" si="10"/>
        <v>550.95860337929082</v>
      </c>
      <c r="G19">
        <f t="shared" si="11"/>
        <v>195857.04814156011</v>
      </c>
      <c r="H19" s="4">
        <f t="shared" si="0"/>
        <v>4.8964262035390026E-2</v>
      </c>
      <c r="I19" s="4">
        <f t="shared" si="1"/>
        <v>7.8574116164836061E-2</v>
      </c>
      <c r="J19" s="3">
        <f t="shared" si="12"/>
        <v>1.399620997859663</v>
      </c>
      <c r="K19" s="3">
        <f t="shared" si="13"/>
        <v>0.76287487268350906</v>
      </c>
      <c r="M19" s="3">
        <f t="shared" si="14"/>
        <v>255.53756257540741</v>
      </c>
      <c r="N19" s="3">
        <f t="shared" si="15"/>
        <v>43.016330087547296</v>
      </c>
      <c r="O19">
        <f t="shared" si="16"/>
        <v>298.55389266295469</v>
      </c>
      <c r="P19" s="3">
        <f t="shared" si="17"/>
        <v>103217.93993142871</v>
      </c>
      <c r="Q19" s="4">
        <f t="shared" si="2"/>
        <v>0.10321793993142872</v>
      </c>
      <c r="R19" s="4">
        <f t="shared" si="3"/>
        <v>0.14408229517244833</v>
      </c>
      <c r="S19" s="3">
        <f t="shared" si="18"/>
        <v>1.4499999999999988</v>
      </c>
      <c r="U19" s="3">
        <f t="shared" si="19"/>
        <v>122.59154125111756</v>
      </c>
      <c r="V19" s="3">
        <f t="shared" si="20"/>
        <v>2.3734516287849006E-2</v>
      </c>
      <c r="W19">
        <f t="shared" si="21"/>
        <v>122.61527576740541</v>
      </c>
      <c r="X19" s="3">
        <f t="shared" si="22"/>
        <v>51304.645361589988</v>
      </c>
      <c r="Y19" s="4">
        <f t="shared" si="4"/>
        <v>5.130464536158999E-2</v>
      </c>
      <c r="Z19" s="4">
        <f t="shared" si="5"/>
        <v>1.9356899977839717E-4</v>
      </c>
      <c r="AA19" s="3">
        <f t="shared" si="23"/>
        <v>1.4500000000000082</v>
      </c>
      <c r="AC19" s="3">
        <f t="shared" si="24"/>
        <v>129.53841424882563</v>
      </c>
      <c r="AD19" s="3">
        <f t="shared" si="25"/>
        <v>0.25102070010509159</v>
      </c>
      <c r="AE19">
        <f t="shared" si="26"/>
        <v>129.78943494893073</v>
      </c>
      <c r="AF19" s="3">
        <f t="shared" si="27"/>
        <v>41334.462848541407</v>
      </c>
      <c r="AG19" s="4">
        <f t="shared" si="6"/>
        <v>2.0667231424270703E-2</v>
      </c>
      <c r="AH19" s="4">
        <f t="shared" si="7"/>
        <v>1.9340611214145641E-3</v>
      </c>
      <c r="AI19" s="3">
        <f t="shared" si="28"/>
        <v>1.4500000000000028</v>
      </c>
    </row>
    <row r="20" spans="3:35" x14ac:dyDescent="0.2">
      <c r="C20">
        <v>9</v>
      </c>
      <c r="D20" s="3">
        <f t="shared" si="8"/>
        <v>475.34023619401705</v>
      </c>
      <c r="E20" s="3">
        <f t="shared" si="9"/>
        <v>43.674630181726805</v>
      </c>
      <c r="F20" s="3">
        <f t="shared" si="10"/>
        <v>519.01486637574385</v>
      </c>
      <c r="G20">
        <f t="shared" si="11"/>
        <v>196408.0067449394</v>
      </c>
      <c r="H20" s="4">
        <f t="shared" si="0"/>
        <v>4.9102001686234846E-2</v>
      </c>
      <c r="I20" s="4">
        <f t="shared" si="1"/>
        <v>8.414909285104813E-2</v>
      </c>
      <c r="J20" s="3">
        <f t="shared" si="12"/>
        <v>1.3990235611715423</v>
      </c>
      <c r="K20" s="3">
        <f t="shared" si="13"/>
        <v>0.76431736874836465</v>
      </c>
      <c r="M20" s="3">
        <f t="shared" si="14"/>
        <v>237.34114588256222</v>
      </c>
      <c r="N20" s="3">
        <f t="shared" si="15"/>
        <v>43.392152975485835</v>
      </c>
      <c r="O20">
        <f t="shared" si="16"/>
        <v>280.73329885804804</v>
      </c>
      <c r="P20" s="3">
        <f t="shared" si="17"/>
        <v>103516.49382409167</v>
      </c>
      <c r="Q20" s="4">
        <f t="shared" si="2"/>
        <v>0.10351649382409167</v>
      </c>
      <c r="R20" s="4">
        <f t="shared" si="3"/>
        <v>0.15456717515162655</v>
      </c>
      <c r="S20" s="3">
        <f t="shared" si="18"/>
        <v>1.4500000000000015</v>
      </c>
      <c r="U20" s="3">
        <f t="shared" si="19"/>
        <v>115.30005998640389</v>
      </c>
      <c r="V20" s="3">
        <f t="shared" si="20"/>
        <v>2.424426203834526E-2</v>
      </c>
      <c r="W20">
        <f t="shared" si="21"/>
        <v>115.32430424844225</v>
      </c>
      <c r="X20" s="3">
        <f t="shared" si="22"/>
        <v>51427.260637357394</v>
      </c>
      <c r="Y20" s="4">
        <f t="shared" si="4"/>
        <v>5.1427260637357392E-2</v>
      </c>
      <c r="Z20" s="4">
        <f t="shared" si="5"/>
        <v>2.1022682249282021E-4</v>
      </c>
      <c r="AA20" s="3">
        <f t="shared" si="23"/>
        <v>1.4499999999999962</v>
      </c>
      <c r="AC20" s="3">
        <f t="shared" si="24"/>
        <v>122.69903032505097</v>
      </c>
      <c r="AD20" s="3">
        <f t="shared" si="25"/>
        <v>0.25823294420262216</v>
      </c>
      <c r="AE20">
        <f t="shared" si="26"/>
        <v>122.95726326925359</v>
      </c>
      <c r="AF20" s="3">
        <f t="shared" si="27"/>
        <v>41464.252283490336</v>
      </c>
      <c r="AG20" s="4">
        <f t="shared" si="6"/>
        <v>2.0732126141745168E-2</v>
      </c>
      <c r="AH20" s="4">
        <f t="shared" si="7"/>
        <v>2.1001845465374413E-3</v>
      </c>
      <c r="AI20" s="3">
        <f t="shared" si="28"/>
        <v>1.4499999999999962</v>
      </c>
    </row>
    <row r="21" spans="3:35" x14ac:dyDescent="0.2">
      <c r="C21">
        <v>10</v>
      </c>
      <c r="D21" s="3">
        <f t="shared" si="8"/>
        <v>445.08358649530084</v>
      </c>
      <c r="E21" s="3">
        <f t="shared" si="9"/>
        <v>44.058625963332275</v>
      </c>
      <c r="F21" s="3">
        <f t="shared" si="10"/>
        <v>489.14221245863314</v>
      </c>
      <c r="G21">
        <f t="shared" si="11"/>
        <v>196927.02161131514</v>
      </c>
      <c r="H21" s="4">
        <f t="shared" si="0"/>
        <v>4.9231755402828786E-2</v>
      </c>
      <c r="I21" s="4">
        <f t="shared" si="1"/>
        <v>9.0073244224568583E-2</v>
      </c>
      <c r="J21" s="3">
        <f t="shared" si="12"/>
        <v>1.3984315095314921</v>
      </c>
      <c r="K21" s="3">
        <f t="shared" si="13"/>
        <v>0.76585941636728516</v>
      </c>
      <c r="M21" s="3">
        <f t="shared" si="14"/>
        <v>220.42512455582707</v>
      </c>
      <c r="N21" s="3">
        <f t="shared" si="15"/>
        <v>43.768212974976869</v>
      </c>
      <c r="O21">
        <f t="shared" si="16"/>
        <v>264.19333753080394</v>
      </c>
      <c r="P21" s="3">
        <f t="shared" si="17"/>
        <v>103797.22712294971</v>
      </c>
      <c r="Q21" s="4">
        <f t="shared" si="2"/>
        <v>0.10379722712294971</v>
      </c>
      <c r="R21" s="4">
        <f t="shared" si="3"/>
        <v>0.16566736082007996</v>
      </c>
      <c r="S21" s="3">
        <f t="shared" si="18"/>
        <v>1.4499999999999988</v>
      </c>
      <c r="U21" s="3">
        <f t="shared" si="19"/>
        <v>108.43933042152105</v>
      </c>
      <c r="V21" s="3">
        <f t="shared" si="20"/>
        <v>2.4764286481220404E-2</v>
      </c>
      <c r="W21">
        <f t="shared" si="21"/>
        <v>108.46409470800226</v>
      </c>
      <c r="X21" s="3">
        <f t="shared" si="22"/>
        <v>51542.584941605834</v>
      </c>
      <c r="Y21" s="4">
        <f t="shared" si="4"/>
        <v>5.154258494160583E-2</v>
      </c>
      <c r="Z21" s="4">
        <f t="shared" si="5"/>
        <v>2.283178276450718E-4</v>
      </c>
      <c r="AA21" s="3">
        <f t="shared" si="23"/>
        <v>1.4499999999999962</v>
      </c>
      <c r="AC21" s="3">
        <f t="shared" si="24"/>
        <v>116.2191315179527</v>
      </c>
      <c r="AD21" s="3">
        <f t="shared" si="25"/>
        <v>0.26564870187418765</v>
      </c>
      <c r="AE21">
        <f t="shared" si="26"/>
        <v>116.48478021982689</v>
      </c>
      <c r="AF21" s="3">
        <f t="shared" si="27"/>
        <v>41587.209546759586</v>
      </c>
      <c r="AG21" s="4">
        <f t="shared" si="6"/>
        <v>2.0793604773379794E-2</v>
      </c>
      <c r="AH21" s="4">
        <f t="shared" si="7"/>
        <v>2.2805443026364708E-3</v>
      </c>
      <c r="AI21" s="3">
        <f t="shared" si="28"/>
        <v>1.4500000000000028</v>
      </c>
    </row>
    <row r="22" spans="3:35" x14ac:dyDescent="0.2">
      <c r="C22">
        <v>11</v>
      </c>
      <c r="D22" s="3">
        <f t="shared" si="8"/>
        <v>416.7655814355976</v>
      </c>
      <c r="E22" s="3">
        <f t="shared" si="9"/>
        <v>44.443208339064043</v>
      </c>
      <c r="F22" s="3">
        <f t="shared" si="10"/>
        <v>461.20878977466157</v>
      </c>
      <c r="G22">
        <f t="shared" si="11"/>
        <v>197416.16382377376</v>
      </c>
      <c r="H22" s="4">
        <f t="shared" si="0"/>
        <v>4.9354040955943444E-2</v>
      </c>
      <c r="I22" s="4">
        <f t="shared" si="1"/>
        <v>9.6362448687888638E-2</v>
      </c>
      <c r="J22" s="3">
        <f t="shared" si="12"/>
        <v>1.3978444404530534</v>
      </c>
      <c r="K22" s="3">
        <f t="shared" si="13"/>
        <v>0.76750452342521691</v>
      </c>
      <c r="M22" s="3">
        <f t="shared" si="14"/>
        <v>204.70134697155507</v>
      </c>
      <c r="N22" s="3">
        <f t="shared" si="15"/>
        <v>44.144639708732747</v>
      </c>
      <c r="O22">
        <f t="shared" si="16"/>
        <v>248.84598668028781</v>
      </c>
      <c r="P22" s="3">
        <f t="shared" si="17"/>
        <v>104061.42046048051</v>
      </c>
      <c r="Q22" s="4">
        <f t="shared" si="2"/>
        <v>0.10406142046048052</v>
      </c>
      <c r="R22" s="4">
        <f t="shared" si="3"/>
        <v>0.17739743484570988</v>
      </c>
      <c r="S22" s="3">
        <f t="shared" si="18"/>
        <v>1.4499999999999988</v>
      </c>
      <c r="U22" s="3">
        <f t="shared" si="19"/>
        <v>101.98424473370189</v>
      </c>
      <c r="V22" s="3">
        <f t="shared" si="20"/>
        <v>2.5294822265314119E-2</v>
      </c>
      <c r="W22">
        <f t="shared" si="21"/>
        <v>102.00953955596719</v>
      </c>
      <c r="X22" s="3">
        <f t="shared" si="22"/>
        <v>51651.049036313838</v>
      </c>
      <c r="Y22" s="4">
        <f t="shared" si="4"/>
        <v>5.1651049036313838E-2</v>
      </c>
      <c r="Z22" s="4">
        <f t="shared" si="5"/>
        <v>2.4796526261581842E-4</v>
      </c>
      <c r="AA22" s="3">
        <f t="shared" si="23"/>
        <v>1.4500000000000082</v>
      </c>
      <c r="AC22" s="3">
        <f t="shared" si="24"/>
        <v>110.0799897303406</v>
      </c>
      <c r="AD22" s="3">
        <f t="shared" si="25"/>
        <v>0.27327380806598006</v>
      </c>
      <c r="AE22">
        <f t="shared" si="26"/>
        <v>110.35326353840658</v>
      </c>
      <c r="AF22" s="3">
        <f t="shared" si="27"/>
        <v>41703.694326979414</v>
      </c>
      <c r="AG22" s="4">
        <f t="shared" si="6"/>
        <v>2.0851847163489708E-2</v>
      </c>
      <c r="AH22" s="4">
        <f t="shared" si="7"/>
        <v>2.4763545662686427E-3</v>
      </c>
      <c r="AI22" s="3">
        <f t="shared" si="28"/>
        <v>1.4500000000000028</v>
      </c>
    </row>
    <row r="23" spans="3:35" x14ac:dyDescent="0.2">
      <c r="C23">
        <v>12</v>
      </c>
      <c r="D23" s="3">
        <f t="shared" si="8"/>
        <v>390.26242732199313</v>
      </c>
      <c r="E23" s="3">
        <f t="shared" si="9"/>
        <v>44.828505829064326</v>
      </c>
      <c r="F23" s="3">
        <f t="shared" si="10"/>
        <v>435.09093315105747</v>
      </c>
      <c r="G23">
        <f t="shared" si="11"/>
        <v>197877.37261354842</v>
      </c>
      <c r="H23" s="4">
        <f t="shared" si="0"/>
        <v>4.9469343153387108E-2</v>
      </c>
      <c r="I23" s="4">
        <f t="shared" si="1"/>
        <v>0.10303249829731685</v>
      </c>
      <c r="J23" s="3">
        <f t="shared" si="12"/>
        <v>1.3972619808522388</v>
      </c>
      <c r="K23" s="3">
        <f t="shared" si="13"/>
        <v>0.76925629555625807</v>
      </c>
      <c r="M23" s="3">
        <f t="shared" si="14"/>
        <v>190.08747275413106</v>
      </c>
      <c r="N23" s="3">
        <f t="shared" si="15"/>
        <v>44.521555459957497</v>
      </c>
      <c r="O23">
        <f t="shared" si="16"/>
        <v>234.60902821408854</v>
      </c>
      <c r="P23" s="3">
        <f t="shared" si="17"/>
        <v>104310.2664471608</v>
      </c>
      <c r="Q23" s="4">
        <f t="shared" si="2"/>
        <v>0.10431026644716081</v>
      </c>
      <c r="R23" s="4">
        <f t="shared" si="3"/>
        <v>0.18976914826709096</v>
      </c>
      <c r="S23" s="3">
        <f t="shared" si="18"/>
        <v>1.4500000000000015</v>
      </c>
      <c r="U23" s="3">
        <f t="shared" si="19"/>
        <v>95.911119228404544</v>
      </c>
      <c r="V23" s="3">
        <f t="shared" si="20"/>
        <v>2.5836106329927451E-2</v>
      </c>
      <c r="W23">
        <f t="shared" si="21"/>
        <v>95.936955334734478</v>
      </c>
      <c r="X23" s="3">
        <f t="shared" si="22"/>
        <v>51753.058575869807</v>
      </c>
      <c r="Y23" s="4">
        <f t="shared" si="4"/>
        <v>5.1753058575869808E-2</v>
      </c>
      <c r="Z23" s="4">
        <f t="shared" si="5"/>
        <v>2.6930296296961336E-4</v>
      </c>
      <c r="AA23" s="3">
        <f t="shared" si="23"/>
        <v>1.4499999999999962</v>
      </c>
      <c r="AC23" s="3">
        <f t="shared" si="24"/>
        <v>104.26383533945757</v>
      </c>
      <c r="AD23" s="3">
        <f t="shared" si="25"/>
        <v>0.28111426277690227</v>
      </c>
      <c r="AE23">
        <f t="shared" si="26"/>
        <v>104.54494960223447</v>
      </c>
      <c r="AF23" s="3">
        <f t="shared" si="27"/>
        <v>41814.047590517817</v>
      </c>
      <c r="AG23" s="4">
        <f t="shared" si="6"/>
        <v>2.0907023795258908E-2</v>
      </c>
      <c r="AH23" s="4">
        <f t="shared" si="7"/>
        <v>2.6889320225077034E-3</v>
      </c>
      <c r="AI23" s="3">
        <f t="shared" si="28"/>
        <v>1.4499999999999962</v>
      </c>
    </row>
    <row r="24" spans="3:35" x14ac:dyDescent="0.2">
      <c r="C24">
        <v>13</v>
      </c>
      <c r="D24" s="3">
        <f t="shared" si="8"/>
        <v>365.45805304565823</v>
      </c>
      <c r="E24" s="3">
        <f t="shared" si="9"/>
        <v>45.214640153673109</v>
      </c>
      <c r="F24" s="3">
        <f t="shared" si="10"/>
        <v>410.67269319933132</v>
      </c>
      <c r="G24">
        <f t="shared" si="11"/>
        <v>198312.46354669947</v>
      </c>
      <c r="H24" s="4">
        <f t="shared" si="0"/>
        <v>4.9578115886674864E-2</v>
      </c>
      <c r="I24" s="4">
        <f t="shared" si="1"/>
        <v>0.11009896908759632</v>
      </c>
      <c r="J24" s="3">
        <f t="shared" si="12"/>
        <v>1.3966837853637182</v>
      </c>
      <c r="K24" s="3">
        <f t="shared" si="13"/>
        <v>0.77111840576333801</v>
      </c>
      <c r="M24" s="3">
        <f t="shared" si="14"/>
        <v>176.50662496036793</v>
      </c>
      <c r="N24" s="3">
        <f t="shared" si="15"/>
        <v>44.899075537894731</v>
      </c>
      <c r="O24">
        <f t="shared" si="16"/>
        <v>221.40570049826266</v>
      </c>
      <c r="P24" s="3">
        <f t="shared" si="17"/>
        <v>104544.87547537489</v>
      </c>
      <c r="Q24" s="4">
        <f t="shared" si="2"/>
        <v>0.10454487547537489</v>
      </c>
      <c r="R24" s="4">
        <f t="shared" si="3"/>
        <v>0.20279096444604436</v>
      </c>
      <c r="S24" s="3">
        <f t="shared" si="18"/>
        <v>1.4499999999999988</v>
      </c>
      <c r="U24" s="3">
        <f t="shared" si="19"/>
        <v>90.197618159434597</v>
      </c>
      <c r="V24" s="3">
        <f t="shared" si="20"/>
        <v>2.6388380012227167E-2</v>
      </c>
      <c r="W24">
        <f t="shared" si="21"/>
        <v>90.224006539446819</v>
      </c>
      <c r="X24" s="3">
        <f t="shared" si="22"/>
        <v>51848.995531204542</v>
      </c>
      <c r="Y24" s="4">
        <f t="shared" si="4"/>
        <v>5.1848995531204541E-2</v>
      </c>
      <c r="Z24" s="4">
        <f t="shared" si="5"/>
        <v>2.9247626019234592E-4</v>
      </c>
      <c r="AA24" s="3">
        <f t="shared" si="23"/>
        <v>1.4499999999999962</v>
      </c>
      <c r="AC24" s="3">
        <f t="shared" si="24"/>
        <v>98.75380992585572</v>
      </c>
      <c r="AD24" s="3">
        <f t="shared" si="25"/>
        <v>0.28917623576614898</v>
      </c>
      <c r="AE24">
        <f t="shared" si="26"/>
        <v>99.042986161621869</v>
      </c>
      <c r="AF24" s="3">
        <f t="shared" si="27"/>
        <v>41918.592540120051</v>
      </c>
      <c r="AG24" s="4">
        <f t="shared" si="6"/>
        <v>2.0959296270060025E-2</v>
      </c>
      <c r="AH24" s="4">
        <f t="shared" si="7"/>
        <v>2.9197043321599865E-3</v>
      </c>
      <c r="AI24" s="3">
        <f t="shared" si="28"/>
        <v>1.4500000000000028</v>
      </c>
    </row>
    <row r="25" spans="3:35" x14ac:dyDescent="0.2">
      <c r="C25">
        <v>14</v>
      </c>
      <c r="D25" s="3">
        <f t="shared" si="8"/>
        <v>342.24366028895076</v>
      </c>
      <c r="E25" s="3">
        <f t="shared" si="9"/>
        <v>45.601726591837696</v>
      </c>
      <c r="F25" s="3">
        <f t="shared" si="10"/>
        <v>387.84538688078851</v>
      </c>
      <c r="G25">
        <f t="shared" si="11"/>
        <v>198723.1362398988</v>
      </c>
      <c r="H25" s="4">
        <f t="shared" si="0"/>
        <v>4.9680784059974697E-2</v>
      </c>
      <c r="I25" s="4">
        <f t="shared" si="1"/>
        <v>0.11757707616064603</v>
      </c>
      <c r="J25" s="3">
        <f t="shared" si="12"/>
        <v>1.3961095347443919</v>
      </c>
      <c r="K25" s="3">
        <f t="shared" si="13"/>
        <v>0.77309456030805968</v>
      </c>
      <c r="M25" s="3">
        <f t="shared" si="14"/>
        <v>163.88705806418969</v>
      </c>
      <c r="N25" s="3">
        <f t="shared" si="15"/>
        <v>45.277308631285642</v>
      </c>
      <c r="O25">
        <f t="shared" si="16"/>
        <v>209.16436669547534</v>
      </c>
      <c r="P25" s="3">
        <f t="shared" si="17"/>
        <v>104766.28117587316</v>
      </c>
      <c r="Q25" s="4">
        <f t="shared" si="2"/>
        <v>0.10476628117587315</v>
      </c>
      <c r="R25" s="4">
        <f t="shared" si="3"/>
        <v>0.21646760079935301</v>
      </c>
      <c r="S25" s="3">
        <f t="shared" si="18"/>
        <v>1.4500000000000015</v>
      </c>
      <c r="U25" s="3">
        <f t="shared" si="19"/>
        <v>84.822681077785944</v>
      </c>
      <c r="V25" s="3">
        <f t="shared" si="20"/>
        <v>2.695188915684921E-2</v>
      </c>
      <c r="W25">
        <f t="shared" si="21"/>
        <v>84.849632966942792</v>
      </c>
      <c r="X25" s="3">
        <f t="shared" si="22"/>
        <v>51939.219537743986</v>
      </c>
      <c r="Y25" s="4">
        <f t="shared" si="4"/>
        <v>5.1939219537743983E-2</v>
      </c>
      <c r="Z25" s="4">
        <f t="shared" si="5"/>
        <v>3.176429669100584E-4</v>
      </c>
      <c r="AA25" s="3">
        <f t="shared" si="23"/>
        <v>1.4500000000000082</v>
      </c>
      <c r="AC25" s="3">
        <f t="shared" si="24"/>
        <v>93.533921146975146</v>
      </c>
      <c r="AD25" s="3">
        <f t="shared" si="25"/>
        <v>0.29746607139520914</v>
      </c>
      <c r="AE25">
        <f t="shared" si="26"/>
        <v>93.831387218370352</v>
      </c>
      <c r="AF25" s="3">
        <f t="shared" si="27"/>
        <v>42017.635526281672</v>
      </c>
      <c r="AG25" s="4">
        <f t="shared" si="6"/>
        <v>2.1008817763140838E-2</v>
      </c>
      <c r="AH25" s="4">
        <f t="shared" si="7"/>
        <v>3.17021926472138E-3</v>
      </c>
      <c r="AI25" s="3">
        <f t="shared" si="28"/>
        <v>1.4500000000000028</v>
      </c>
    </row>
    <row r="26" spans="3:35" x14ac:dyDescent="0.2">
      <c r="C26">
        <v>15</v>
      </c>
      <c r="D26" s="3">
        <f t="shared" si="8"/>
        <v>320.51729508994765</v>
      </c>
      <c r="E26" s="3">
        <f t="shared" si="9"/>
        <v>45.989874326925715</v>
      </c>
      <c r="F26" s="3">
        <f t="shared" si="10"/>
        <v>366.50716941687341</v>
      </c>
      <c r="G26">
        <f t="shared" si="11"/>
        <v>199110.9816267796</v>
      </c>
      <c r="H26" s="4">
        <f t="shared" si="0"/>
        <v>4.9777745406694898E-2</v>
      </c>
      <c r="I26" s="4">
        <f t="shared" si="1"/>
        <v>0.12548151349971495</v>
      </c>
      <c r="J26" s="3">
        <f t="shared" si="12"/>
        <v>1.3955389343606102</v>
      </c>
      <c r="K26" s="3">
        <f t="shared" si="13"/>
        <v>0.77518846068447533</v>
      </c>
      <c r="M26" s="3">
        <f t="shared" si="14"/>
        <v>152.16184179806137</v>
      </c>
      <c r="N26" s="3">
        <f t="shared" si="15"/>
        <v>45.656357149090006</v>
      </c>
      <c r="O26">
        <f t="shared" si="16"/>
        <v>197.81819894715139</v>
      </c>
      <c r="P26" s="3">
        <f t="shared" si="17"/>
        <v>104975.44554256863</v>
      </c>
      <c r="Q26" s="4">
        <f t="shared" si="2"/>
        <v>0.10497544554256863</v>
      </c>
      <c r="R26" s="4">
        <f t="shared" si="3"/>
        <v>0.23079957957400796</v>
      </c>
      <c r="S26" s="3">
        <f t="shared" si="18"/>
        <v>1.4499999999999973</v>
      </c>
      <c r="U26" s="3">
        <f t="shared" si="19"/>
        <v>79.766453613666698</v>
      </c>
      <c r="V26" s="3">
        <f t="shared" si="20"/>
        <v>2.7526884227691055E-2</v>
      </c>
      <c r="W26">
        <f t="shared" si="21"/>
        <v>79.793980497894395</v>
      </c>
      <c r="X26" s="3">
        <f t="shared" si="22"/>
        <v>52024.069170710929</v>
      </c>
      <c r="Y26" s="4">
        <f t="shared" si="4"/>
        <v>5.2024069170710931E-2</v>
      </c>
      <c r="Z26" s="4">
        <f t="shared" si="5"/>
        <v>3.4497444614155367E-4</v>
      </c>
      <c r="AA26" s="3">
        <f t="shared" si="23"/>
        <v>1.4499999999999909</v>
      </c>
      <c r="AC26" s="3">
        <f t="shared" si="24"/>
        <v>88.588999678219608</v>
      </c>
      <c r="AD26" s="3">
        <f t="shared" si="25"/>
        <v>0.3059902936080206</v>
      </c>
      <c r="AE26">
        <f t="shared" si="26"/>
        <v>88.894989971827627</v>
      </c>
      <c r="AF26" s="3">
        <f t="shared" si="27"/>
        <v>42111.466913500044</v>
      </c>
      <c r="AG26" s="4">
        <f t="shared" si="6"/>
        <v>2.1055733456750023E-2</v>
      </c>
      <c r="AH26" s="4">
        <f t="shared" si="7"/>
        <v>3.4421545432987196E-3</v>
      </c>
      <c r="AI26" s="3">
        <f t="shared" si="28"/>
        <v>1.4499999999999962</v>
      </c>
    </row>
    <row r="27" spans="3:35" x14ac:dyDescent="0.2">
      <c r="C27">
        <v>16</v>
      </c>
      <c r="D27" s="3">
        <f t="shared" si="8"/>
        <v>300.18344048709298</v>
      </c>
      <c r="E27" s="3">
        <f t="shared" si="9"/>
        <v>46.379186779507435</v>
      </c>
      <c r="F27" s="3">
        <f t="shared" si="10"/>
        <v>346.56262726660049</v>
      </c>
      <c r="G27">
        <f t="shared" si="11"/>
        <v>199477.48879619647</v>
      </c>
      <c r="H27" s="4">
        <f t="shared" si="0"/>
        <v>4.986937219904912E-2</v>
      </c>
      <c r="I27" s="4">
        <f t="shared" si="1"/>
        <v>0.13382627880365555</v>
      </c>
      <c r="J27" s="3">
        <f t="shared" si="12"/>
        <v>1.3949717127552106</v>
      </c>
      <c r="K27" s="3">
        <f t="shared" si="13"/>
        <v>0.77740376154425617</v>
      </c>
      <c r="M27" s="3">
        <f t="shared" si="14"/>
        <v>141.26856075314771</v>
      </c>
      <c r="N27" s="3">
        <f t="shared" si="15"/>
        <v>46.036317548032422</v>
      </c>
      <c r="O27">
        <f t="shared" si="16"/>
        <v>187.30487830118014</v>
      </c>
      <c r="P27" s="3">
        <f t="shared" si="17"/>
        <v>105173.26374151578</v>
      </c>
      <c r="Q27" s="4">
        <f t="shared" si="2"/>
        <v>0.10517326374151578</v>
      </c>
      <c r="R27" s="4">
        <f t="shared" si="3"/>
        <v>0.24578280056330151</v>
      </c>
      <c r="S27" s="3">
        <f t="shared" si="18"/>
        <v>1.4500000000000015</v>
      </c>
      <c r="U27" s="3">
        <f t="shared" si="19"/>
        <v>75.010221589166818</v>
      </c>
      <c r="V27" s="3">
        <f t="shared" si="20"/>
        <v>2.8113620421889932E-2</v>
      </c>
      <c r="W27">
        <f t="shared" si="21"/>
        <v>75.038335209588709</v>
      </c>
      <c r="X27" s="3">
        <f t="shared" si="22"/>
        <v>52103.863151208825</v>
      </c>
      <c r="Y27" s="4">
        <f t="shared" si="4"/>
        <v>5.2103863151208824E-2</v>
      </c>
      <c r="Z27" s="4">
        <f t="shared" si="5"/>
        <v>3.746567716803165E-4</v>
      </c>
      <c r="AA27" s="3">
        <f t="shared" si="23"/>
        <v>1.4500000000000028</v>
      </c>
      <c r="AC27" s="3">
        <f t="shared" si="24"/>
        <v>83.904658144778494</v>
      </c>
      <c r="AD27" s="3">
        <f t="shared" si="25"/>
        <v>0.31475561105312067</v>
      </c>
      <c r="AE27">
        <f t="shared" si="26"/>
        <v>84.21941375583161</v>
      </c>
      <c r="AF27" s="3">
        <f t="shared" si="27"/>
        <v>42200.361903471872</v>
      </c>
      <c r="AG27" s="4">
        <f t="shared" si="6"/>
        <v>2.1100180951735936E-2</v>
      </c>
      <c r="AH27" s="4">
        <f t="shared" si="7"/>
        <v>3.7373284497759403E-3</v>
      </c>
      <c r="AI27" s="3">
        <f t="shared" si="28"/>
        <v>1.4500000000000028</v>
      </c>
    </row>
    <row r="28" spans="3:35" x14ac:dyDescent="0.2">
      <c r="C28">
        <v>17</v>
      </c>
      <c r="D28" s="3">
        <f t="shared" si="8"/>
        <v>281.15262983695646</v>
      </c>
      <c r="E28" s="3">
        <f t="shared" si="9"/>
        <v>46.769761926850919</v>
      </c>
      <c r="F28" s="3">
        <f t="shared" si="10"/>
        <v>327.92239176380735</v>
      </c>
      <c r="G28">
        <f t="shared" si="11"/>
        <v>199824.05142346307</v>
      </c>
      <c r="H28" s="4">
        <f t="shared" si="0"/>
        <v>4.9956012855865768E-2</v>
      </c>
      <c r="I28" s="4">
        <f t="shared" si="1"/>
        <v>0.14262448402894601</v>
      </c>
      <c r="J28" s="3">
        <f t="shared" si="12"/>
        <v>1.3944076202909097</v>
      </c>
      <c r="K28" s="3">
        <f t="shared" si="13"/>
        <v>0.77974402450954761</v>
      </c>
      <c r="M28" s="3">
        <f t="shared" si="14"/>
        <v>131.14902951493031</v>
      </c>
      <c r="N28" s="3">
        <f t="shared" si="15"/>
        <v>46.417280646713174</v>
      </c>
      <c r="O28">
        <f t="shared" si="16"/>
        <v>177.56631016164349</v>
      </c>
      <c r="P28" s="3">
        <f t="shared" si="17"/>
        <v>105360.56861981696</v>
      </c>
      <c r="Q28" s="4">
        <f t="shared" si="2"/>
        <v>0.10536056861981696</v>
      </c>
      <c r="R28" s="4">
        <f t="shared" si="3"/>
        <v>0.26140815002833728</v>
      </c>
      <c r="S28" s="3">
        <f t="shared" si="18"/>
        <v>1.4500000000000028</v>
      </c>
      <c r="U28" s="3">
        <f t="shared" si="19"/>
        <v>70.53634835379458</v>
      </c>
      <c r="V28" s="3">
        <f t="shared" si="20"/>
        <v>2.8712357785990763E-2</v>
      </c>
      <c r="W28">
        <f t="shared" si="21"/>
        <v>70.565060711580571</v>
      </c>
      <c r="X28" s="3">
        <f t="shared" si="22"/>
        <v>52178.901486418414</v>
      </c>
      <c r="Y28" s="4">
        <f t="shared" si="4"/>
        <v>5.2178901486418412E-2</v>
      </c>
      <c r="Z28" s="4">
        <f t="shared" si="5"/>
        <v>4.0689198728739593E-4</v>
      </c>
      <c r="AA28" s="3">
        <f t="shared" si="23"/>
        <v>1.4500000000000028</v>
      </c>
      <c r="AC28" s="3">
        <f t="shared" si="24"/>
        <v>79.467251968231579</v>
      </c>
      <c r="AD28" s="3">
        <f t="shared" si="25"/>
        <v>0.32376892235175098</v>
      </c>
      <c r="AE28">
        <f t="shared" si="26"/>
        <v>79.791020890583326</v>
      </c>
      <c r="AF28" s="3">
        <f t="shared" si="27"/>
        <v>42284.581317227705</v>
      </c>
      <c r="AG28" s="4">
        <f t="shared" si="6"/>
        <v>2.1142290658613852E-2</v>
      </c>
      <c r="AH28" s="4">
        <f t="shared" si="7"/>
        <v>4.0577112404130318E-3</v>
      </c>
      <c r="AI28" s="3">
        <f t="shared" si="28"/>
        <v>1.4500000000000028</v>
      </c>
    </row>
    <row r="29" spans="3:35" x14ac:dyDescent="0.2">
      <c r="C29">
        <v>18</v>
      </c>
      <c r="D29" s="3">
        <f t="shared" si="8"/>
        <v>263.3410802953299</v>
      </c>
      <c r="E29" s="3">
        <f t="shared" si="9"/>
        <v>47.161692609022367</v>
      </c>
      <c r="F29" s="3">
        <f t="shared" si="10"/>
        <v>310.50277290435224</v>
      </c>
      <c r="G29">
        <f t="shared" si="11"/>
        <v>200151.97381522687</v>
      </c>
      <c r="H29" s="4">
        <f t="shared" si="0"/>
        <v>5.0037993453806717E-2</v>
      </c>
      <c r="I29" s="4">
        <f t="shared" si="1"/>
        <v>0.15188815277842987</v>
      </c>
      <c r="J29" s="3">
        <f t="shared" si="12"/>
        <v>1.3938464278663467</v>
      </c>
      <c r="K29" s="3">
        <f t="shared" si="13"/>
        <v>0.7822126678949809</v>
      </c>
      <c r="M29" s="3">
        <f t="shared" si="14"/>
        <v>121.74902301087764</v>
      </c>
      <c r="N29" s="3">
        <f t="shared" si="15"/>
        <v>46.799331926172059</v>
      </c>
      <c r="O29">
        <f t="shared" si="16"/>
        <v>168.54835493704968</v>
      </c>
      <c r="P29" s="3">
        <f t="shared" si="17"/>
        <v>105538.13492997859</v>
      </c>
      <c r="Q29" s="4">
        <f t="shared" si="2"/>
        <v>0.1055381349299786</v>
      </c>
      <c r="R29" s="4">
        <f t="shared" si="3"/>
        <v>0.27766116105761413</v>
      </c>
      <c r="S29" s="3">
        <f t="shared" si="18"/>
        <v>1.4500000000000028</v>
      </c>
      <c r="U29" s="3">
        <f t="shared" si="19"/>
        <v>66.328215231411903</v>
      </c>
      <c r="V29" s="3">
        <f t="shared" si="20"/>
        <v>2.9323361334313597E-2</v>
      </c>
      <c r="W29">
        <f t="shared" si="21"/>
        <v>66.357538592746224</v>
      </c>
      <c r="X29" s="3">
        <f t="shared" si="22"/>
        <v>52249.466547129996</v>
      </c>
      <c r="Y29" s="4">
        <f t="shared" si="4"/>
        <v>5.2249466547129995E-2</v>
      </c>
      <c r="Z29" s="4">
        <f t="shared" si="5"/>
        <v>4.4189947300907022E-4</v>
      </c>
      <c r="AA29" s="3">
        <f t="shared" si="23"/>
        <v>1.4499999999999962</v>
      </c>
      <c r="AC29" s="3">
        <f t="shared" si="24"/>
        <v>75.263842053040364</v>
      </c>
      <c r="AD29" s="3">
        <f t="shared" si="25"/>
        <v>0.33303732151599375</v>
      </c>
      <c r="AE29">
        <f t="shared" si="26"/>
        <v>75.596879374556352</v>
      </c>
      <c r="AF29" s="3">
        <f t="shared" si="27"/>
        <v>42364.372338118286</v>
      </c>
      <c r="AG29" s="4">
        <f t="shared" si="6"/>
        <v>2.1182186169059144E-2</v>
      </c>
      <c r="AH29" s="4">
        <f t="shared" si="7"/>
        <v>4.405437423758052E-3</v>
      </c>
      <c r="AI29" s="3">
        <f t="shared" si="28"/>
        <v>1.4499999999999962</v>
      </c>
    </row>
    <row r="30" spans="3:35" x14ac:dyDescent="0.2">
      <c r="C30">
        <v>19</v>
      </c>
      <c r="D30" s="3">
        <f t="shared" si="8"/>
        <v>246.67034587217313</v>
      </c>
      <c r="E30" s="3">
        <f t="shared" si="9"/>
        <v>47.555066821608605</v>
      </c>
      <c r="F30" s="3">
        <f t="shared" si="10"/>
        <v>294.22541269378172</v>
      </c>
      <c r="G30">
        <f t="shared" si="11"/>
        <v>200462.47658813122</v>
      </c>
      <c r="H30" s="4">
        <f t="shared" si="0"/>
        <v>5.0115619147032803E-2</v>
      </c>
      <c r="I30" s="4">
        <f t="shared" si="1"/>
        <v>0.16162800618144449</v>
      </c>
      <c r="J30" s="3">
        <f t="shared" si="12"/>
        <v>1.3932879257014399</v>
      </c>
      <c r="K30" s="3">
        <f t="shared" si="13"/>
        <v>0.78481291246243967</v>
      </c>
      <c r="M30" s="3">
        <f t="shared" si="14"/>
        <v>113.01802166812224</v>
      </c>
      <c r="N30" s="3">
        <f t="shared" si="15"/>
        <v>47.182551816917929</v>
      </c>
      <c r="O30">
        <f t="shared" si="16"/>
        <v>160.20057348504017</v>
      </c>
      <c r="P30" s="3">
        <f t="shared" si="17"/>
        <v>105706.68328491565</v>
      </c>
      <c r="Q30" s="4">
        <f t="shared" si="2"/>
        <v>0.10570668328491564</v>
      </c>
      <c r="R30" s="4">
        <f t="shared" si="3"/>
        <v>0.29452174103062073</v>
      </c>
      <c r="S30" s="3">
        <f t="shared" si="18"/>
        <v>1.4499999999999988</v>
      </c>
      <c r="U30" s="3">
        <f t="shared" si="19"/>
        <v>62.370164964719351</v>
      </c>
      <c r="V30" s="3">
        <f t="shared" si="20"/>
        <v>2.9946901169536182E-2</v>
      </c>
      <c r="W30">
        <f t="shared" si="21"/>
        <v>62.400111865888888</v>
      </c>
      <c r="X30" s="3">
        <f t="shared" si="22"/>
        <v>52315.824085722743</v>
      </c>
      <c r="Y30" s="4">
        <f t="shared" si="4"/>
        <v>5.2315824085722745E-2</v>
      </c>
      <c r="Z30" s="4">
        <f t="shared" si="5"/>
        <v>4.7991742761452799E-4</v>
      </c>
      <c r="AA30" s="3">
        <f t="shared" si="23"/>
        <v>1.4500000000000028</v>
      </c>
      <c r="AC30" s="3">
        <f t="shared" si="24"/>
        <v>71.282159239331534</v>
      </c>
      <c r="AD30" s="3">
        <f t="shared" si="25"/>
        <v>0.34256810352113715</v>
      </c>
      <c r="AE30">
        <f t="shared" si="26"/>
        <v>71.624727342852665</v>
      </c>
      <c r="AF30" s="3">
        <f t="shared" si="27"/>
        <v>42439.969217492842</v>
      </c>
      <c r="AG30" s="4">
        <f t="shared" si="6"/>
        <v>2.1219984608746422E-2</v>
      </c>
      <c r="AH30" s="4">
        <f t="shared" si="7"/>
        <v>4.7828189541488228E-3</v>
      </c>
      <c r="AI30" s="3">
        <f t="shared" si="28"/>
        <v>1.4500000000000028</v>
      </c>
    </row>
    <row r="31" spans="3:35" x14ac:dyDescent="0.2">
      <c r="C31">
        <v>20</v>
      </c>
      <c r="D31" s="3">
        <f t="shared" si="8"/>
        <v>231.06698941082453</v>
      </c>
      <c r="E31" s="3">
        <f t="shared" si="9"/>
        <v>47.949967995181517</v>
      </c>
      <c r="F31" s="3">
        <f t="shared" si="10"/>
        <v>279.01695740600599</v>
      </c>
      <c r="G31">
        <f t="shared" si="11"/>
        <v>200756.702000825</v>
      </c>
      <c r="H31" s="4">
        <f t="shared" si="0"/>
        <v>5.0189175500206247E-2</v>
      </c>
      <c r="I31" s="4">
        <f t="shared" si="1"/>
        <v>0.17185323946246059</v>
      </c>
      <c r="J31" s="3">
        <f t="shared" si="12"/>
        <v>1.3927319221887027</v>
      </c>
      <c r="K31" s="3">
        <f t="shared" si="13"/>
        <v>0.78754772345160062</v>
      </c>
      <c r="M31" s="3">
        <f t="shared" si="14"/>
        <v>104.90897091876334</v>
      </c>
      <c r="N31" s="3">
        <f t="shared" si="15"/>
        <v>47.567015972539416</v>
      </c>
      <c r="O31">
        <f t="shared" si="16"/>
        <v>152.47598689130277</v>
      </c>
      <c r="P31" s="3">
        <f t="shared" si="17"/>
        <v>105866.88385840069</v>
      </c>
      <c r="Q31" s="4">
        <f t="shared" si="2"/>
        <v>0.10586688385840069</v>
      </c>
      <c r="R31" s="4">
        <f t="shared" si="3"/>
        <v>0.31196398162321148</v>
      </c>
      <c r="S31" s="3">
        <f t="shared" si="18"/>
        <v>1.4499999999999988</v>
      </c>
      <c r="U31" s="3">
        <f t="shared" si="19"/>
        <v>58.647448042186639</v>
      </c>
      <c r="V31" s="3">
        <f t="shared" si="20"/>
        <v>3.0583252605512382E-2</v>
      </c>
      <c r="W31">
        <f t="shared" si="21"/>
        <v>58.678031294792149</v>
      </c>
      <c r="X31" s="3">
        <f t="shared" si="22"/>
        <v>52378.224197588628</v>
      </c>
      <c r="Y31" s="4">
        <f t="shared" si="4"/>
        <v>5.2378224197588627E-2</v>
      </c>
      <c r="Z31" s="4">
        <f t="shared" si="5"/>
        <v>5.2120447688276032E-4</v>
      </c>
      <c r="AA31" s="3">
        <f t="shared" si="23"/>
        <v>1.4500000000000028</v>
      </c>
      <c r="AC31" s="3">
        <f t="shared" si="24"/>
        <v>67.510570449874521</v>
      </c>
      <c r="AD31" s="3">
        <f t="shared" si="25"/>
        <v>0.35236877003659317</v>
      </c>
      <c r="AE31">
        <f t="shared" si="26"/>
        <v>67.862939219911112</v>
      </c>
      <c r="AF31" s="3">
        <f t="shared" si="27"/>
        <v>42511.593944835695</v>
      </c>
      <c r="AG31" s="4">
        <f t="shared" si="6"/>
        <v>2.1255796972417848E-2</v>
      </c>
      <c r="AH31" s="4">
        <f t="shared" si="7"/>
        <v>5.1923593950850798E-3</v>
      </c>
      <c r="AI31" s="3">
        <f t="shared" si="28"/>
        <v>1.4500000000000028</v>
      </c>
    </row>
    <row r="32" spans="3:35" x14ac:dyDescent="0.2">
      <c r="C32">
        <v>21</v>
      </c>
      <c r="D32" s="3">
        <f t="shared" si="8"/>
        <v>216.46227279841949</v>
      </c>
      <c r="E32" s="3">
        <f t="shared" si="9"/>
        <v>48.34647526170874</v>
      </c>
      <c r="F32" s="3">
        <f t="shared" si="10"/>
        <v>264.80874806012821</v>
      </c>
      <c r="G32">
        <f t="shared" si="11"/>
        <v>201035.71895823101</v>
      </c>
      <c r="H32" s="4">
        <f t="shared" si="0"/>
        <v>5.0258929739557749E-2</v>
      </c>
      <c r="I32" s="4">
        <f t="shared" si="1"/>
        <v>0.18257129198288818</v>
      </c>
      <c r="J32" s="3">
        <f t="shared" si="12"/>
        <v>1.392178242807278</v>
      </c>
      <c r="K32" s="3">
        <f t="shared" si="13"/>
        <v>0.79041974926515146</v>
      </c>
      <c r="M32" s="3">
        <f t="shared" si="14"/>
        <v>97.378054545586096</v>
      </c>
      <c r="N32" s="3">
        <f t="shared" si="15"/>
        <v>47.952795530096573</v>
      </c>
      <c r="O32">
        <f t="shared" si="16"/>
        <v>145.33085007568266</v>
      </c>
      <c r="P32" s="3">
        <f t="shared" si="17"/>
        <v>106019.359845292</v>
      </c>
      <c r="Q32" s="4">
        <f t="shared" si="2"/>
        <v>0.106019359845292</v>
      </c>
      <c r="R32" s="4">
        <f t="shared" si="3"/>
        <v>0.32995606579831205</v>
      </c>
      <c r="S32" s="3">
        <f t="shared" si="18"/>
        <v>1.4500000000000002</v>
      </c>
      <c r="U32" s="3">
        <f t="shared" si="19"/>
        <v>55.146171792023786</v>
      </c>
      <c r="V32" s="3">
        <f t="shared" si="20"/>
        <v>3.1232696292352091E-2</v>
      </c>
      <c r="W32">
        <f t="shared" si="21"/>
        <v>55.177404488316135</v>
      </c>
      <c r="X32" s="3">
        <f t="shared" si="22"/>
        <v>52436.902228883417</v>
      </c>
      <c r="Y32" s="4">
        <f t="shared" si="4"/>
        <v>5.243690222888342E-2</v>
      </c>
      <c r="Z32" s="4">
        <f t="shared" si="5"/>
        <v>5.6604141825782408E-4</v>
      </c>
      <c r="AA32" s="3">
        <f t="shared" si="23"/>
        <v>1.4499999999999962</v>
      </c>
      <c r="AC32" s="3">
        <f t="shared" si="24"/>
        <v>63.938046460809609</v>
      </c>
      <c r="AD32" s="3">
        <f t="shared" si="25"/>
        <v>0.36244703531981537</v>
      </c>
      <c r="AE32">
        <f t="shared" si="26"/>
        <v>64.30049349612942</v>
      </c>
      <c r="AF32" s="3">
        <f t="shared" si="27"/>
        <v>42579.456884055609</v>
      </c>
      <c r="AG32" s="4">
        <f t="shared" si="6"/>
        <v>2.1289728442027804E-2</v>
      </c>
      <c r="AH32" s="4">
        <f t="shared" si="7"/>
        <v>5.636769107248499E-3</v>
      </c>
      <c r="AI32" s="3">
        <f t="shared" si="28"/>
        <v>1.4499999999999962</v>
      </c>
    </row>
    <row r="33" spans="3:35" x14ac:dyDescent="0.2">
      <c r="C33">
        <v>22</v>
      </c>
      <c r="D33" s="3">
        <f t="shared" si="8"/>
        <v>202.79186468498921</v>
      </c>
      <c r="E33" s="3">
        <f t="shared" si="9"/>
        <v>48.744663708182664</v>
      </c>
      <c r="F33" s="3">
        <f t="shared" si="10"/>
        <v>251.53652839317186</v>
      </c>
      <c r="G33">
        <f t="shared" si="11"/>
        <v>201300.52770629115</v>
      </c>
      <c r="H33" s="4">
        <f t="shared" si="0"/>
        <v>5.0325131926572786E-2</v>
      </c>
      <c r="I33" s="4">
        <f t="shared" si="1"/>
        <v>0.19378761414720183</v>
      </c>
      <c r="J33" s="3">
        <f t="shared" si="12"/>
        <v>1.3916267290965958</v>
      </c>
      <c r="K33" s="3">
        <f t="shared" si="13"/>
        <v>0.79343125733865483</v>
      </c>
      <c r="M33" s="3">
        <f t="shared" si="14"/>
        <v>90.384481329230525</v>
      </c>
      <c r="N33" s="3">
        <f t="shared" si="15"/>
        <v>48.339957357561069</v>
      </c>
      <c r="O33">
        <f t="shared" si="16"/>
        <v>138.72443868679159</v>
      </c>
      <c r="P33" s="3">
        <f t="shared" si="17"/>
        <v>106164.69069536768</v>
      </c>
      <c r="Q33" s="4">
        <f t="shared" si="2"/>
        <v>0.10616469069536769</v>
      </c>
      <c r="R33" s="4">
        <f t="shared" si="3"/>
        <v>0.34846028439662141</v>
      </c>
      <c r="S33" s="3">
        <f t="shared" si="18"/>
        <v>1.4500000000000002</v>
      </c>
      <c r="U33" s="3">
        <f t="shared" si="19"/>
        <v>51.853252128293057</v>
      </c>
      <c r="V33" s="3">
        <f t="shared" si="20"/>
        <v>3.1895518343792631E-2</v>
      </c>
      <c r="W33">
        <f t="shared" si="21"/>
        <v>51.885147646636852</v>
      </c>
      <c r="X33" s="3">
        <f t="shared" si="22"/>
        <v>52492.07963337173</v>
      </c>
      <c r="Y33" s="4">
        <f t="shared" si="4"/>
        <v>5.2492079633371727E-2</v>
      </c>
      <c r="Z33" s="4">
        <f t="shared" si="5"/>
        <v>6.1473311324112742E-4</v>
      </c>
      <c r="AA33" s="3">
        <f t="shared" si="23"/>
        <v>1.4500000000000028</v>
      </c>
      <c r="AC33" s="3">
        <f t="shared" si="24"/>
        <v>60.554131227465618</v>
      </c>
      <c r="AD33" s="3">
        <f t="shared" si="25"/>
        <v>0.37281083227779827</v>
      </c>
      <c r="AE33">
        <f t="shared" si="26"/>
        <v>60.926942059743418</v>
      </c>
      <c r="AF33" s="3">
        <f t="shared" si="27"/>
        <v>42643.757377551738</v>
      </c>
      <c r="AG33" s="4">
        <f t="shared" si="6"/>
        <v>2.1321878688775869E-2</v>
      </c>
      <c r="AH33" s="4">
        <f t="shared" si="7"/>
        <v>6.1189815158001759E-3</v>
      </c>
      <c r="AI33" s="3">
        <f t="shared" si="28"/>
        <v>1.4500000000000028</v>
      </c>
    </row>
    <row r="34" spans="3:35" x14ac:dyDescent="0.2">
      <c r="C34">
        <v>23</v>
      </c>
      <c r="D34" s="3">
        <f t="shared" si="8"/>
        <v>189.99556497095756</v>
      </c>
      <c r="E34" s="3">
        <f t="shared" si="9"/>
        <v>49.144604617794322</v>
      </c>
      <c r="F34" s="3">
        <f t="shared" si="10"/>
        <v>239.14016958875192</v>
      </c>
      <c r="G34">
        <f t="shared" si="11"/>
        <v>201552.06423468431</v>
      </c>
      <c r="H34" s="4">
        <f t="shared" si="0"/>
        <v>5.0388016058671076E-2</v>
      </c>
      <c r="I34" s="4">
        <f t="shared" si="1"/>
        <v>0.20550543516929021</v>
      </c>
      <c r="J34" s="3">
        <f t="shared" si="12"/>
        <v>1.3910772376866822</v>
      </c>
      <c r="K34" s="3">
        <f t="shared" si="13"/>
        <v>0.79658406788854119</v>
      </c>
      <c r="M34" s="3">
        <f t="shared" si="14"/>
        <v>83.890284437030161</v>
      </c>
      <c r="N34" s="3">
        <f t="shared" si="15"/>
        <v>48.728564288626558</v>
      </c>
      <c r="O34">
        <f t="shared" si="16"/>
        <v>132.61884872565673</v>
      </c>
      <c r="P34" s="3">
        <f t="shared" si="17"/>
        <v>106303.41513405448</v>
      </c>
      <c r="Q34" s="4">
        <f t="shared" si="2"/>
        <v>0.10630341513405447</v>
      </c>
      <c r="R34" s="4">
        <f t="shared" si="3"/>
        <v>0.36743317225916639</v>
      </c>
      <c r="S34" s="3">
        <f t="shared" si="18"/>
        <v>1.4500000000000002</v>
      </c>
      <c r="U34" s="3">
        <f t="shared" si="19"/>
        <v>48.756367835440024</v>
      </c>
      <c r="V34" s="3">
        <f t="shared" si="20"/>
        <v>3.2572010466895805E-2</v>
      </c>
      <c r="W34">
        <f t="shared" si="21"/>
        <v>48.788939845906917</v>
      </c>
      <c r="X34" s="3">
        <f t="shared" si="22"/>
        <v>52543.964781018367</v>
      </c>
      <c r="Y34" s="4">
        <f t="shared" si="4"/>
        <v>5.2543964781018367E-2</v>
      </c>
      <c r="Z34" s="4">
        <f t="shared" si="5"/>
        <v>6.676105398020529E-4</v>
      </c>
      <c r="AA34" s="3">
        <f t="shared" si="23"/>
        <v>1.4499999999999962</v>
      </c>
      <c r="AC34" s="3">
        <f t="shared" si="24"/>
        <v>57.348912698487382</v>
      </c>
      <c r="AD34" s="3">
        <f t="shared" si="25"/>
        <v>0.38346831870087028</v>
      </c>
      <c r="AE34">
        <f t="shared" si="26"/>
        <v>57.732381017188253</v>
      </c>
      <c r="AF34" s="3">
        <f t="shared" si="27"/>
        <v>42704.684319611479</v>
      </c>
      <c r="AG34" s="4">
        <f t="shared" si="6"/>
        <v>2.1352342159805738E-2</v>
      </c>
      <c r="AH34" s="4">
        <f t="shared" si="7"/>
        <v>6.6421705106308191E-3</v>
      </c>
      <c r="AI34" s="3">
        <f t="shared" si="28"/>
        <v>1.4499999999999962</v>
      </c>
    </row>
    <row r="35" spans="3:35" x14ac:dyDescent="0.2">
      <c r="C35">
        <v>24</v>
      </c>
      <c r="D35" s="3">
        <f t="shared" si="8"/>
        <v>178.01704531474127</v>
      </c>
      <c r="E35" s="3">
        <f t="shared" si="9"/>
        <v>49.546365699020761</v>
      </c>
      <c r="F35" s="3">
        <f t="shared" si="10"/>
        <v>227.56341101376205</v>
      </c>
      <c r="G35">
        <f t="shared" si="11"/>
        <v>201791.20440427307</v>
      </c>
      <c r="H35" s="4">
        <f t="shared" si="0"/>
        <v>5.0447801101068265E-2</v>
      </c>
      <c r="I35" s="4">
        <f t="shared" si="1"/>
        <v>0.21772553627272009</v>
      </c>
      <c r="J35" s="3">
        <f t="shared" si="12"/>
        <v>1.3905296393822149</v>
      </c>
      <c r="K35" s="3">
        <f t="shared" si="13"/>
        <v>0.79987948640385687</v>
      </c>
      <c r="M35" s="3">
        <f t="shared" si="14"/>
        <v>77.860132982032482</v>
      </c>
      <c r="N35" s="3">
        <f t="shared" si="15"/>
        <v>49.118675345253024</v>
      </c>
      <c r="O35">
        <f t="shared" si="16"/>
        <v>126.97880832728551</v>
      </c>
      <c r="P35" s="3">
        <f t="shared" si="17"/>
        <v>106436.03398278014</v>
      </c>
      <c r="Q35" s="4">
        <f t="shared" si="2"/>
        <v>0.10643603398278013</v>
      </c>
      <c r="R35" s="4">
        <f t="shared" si="3"/>
        <v>0.38682577031791443</v>
      </c>
      <c r="S35" s="3">
        <f t="shared" si="18"/>
        <v>1.4500000000000015</v>
      </c>
      <c r="U35" s="3">
        <f t="shared" si="19"/>
        <v>45.843917279258072</v>
      </c>
      <c r="V35" s="3">
        <f t="shared" si="20"/>
        <v>3.3262470094108584E-2</v>
      </c>
      <c r="W35">
        <f t="shared" si="21"/>
        <v>45.87717974935218</v>
      </c>
      <c r="X35" s="3">
        <f t="shared" si="22"/>
        <v>52592.753720864275</v>
      </c>
      <c r="Y35" s="4">
        <f t="shared" si="4"/>
        <v>5.2592753720864277E-2</v>
      </c>
      <c r="Z35" s="4">
        <f t="shared" si="5"/>
        <v>7.2503301806773062E-4</v>
      </c>
      <c r="AA35" s="3">
        <f t="shared" si="23"/>
        <v>1.4500000000000028</v>
      </c>
      <c r="AC35" s="3">
        <f t="shared" si="24"/>
        <v>54.312995053450727</v>
      </c>
      <c r="AD35" s="3">
        <f t="shared" si="25"/>
        <v>0.39442788367363169</v>
      </c>
      <c r="AE35">
        <f t="shared" si="26"/>
        <v>54.707422937124356</v>
      </c>
      <c r="AF35" s="3">
        <f t="shared" si="27"/>
        <v>42762.416700628666</v>
      </c>
      <c r="AG35" s="4">
        <f t="shared" si="6"/>
        <v>2.1381208350314332E-2</v>
      </c>
      <c r="AH35" s="4">
        <f t="shared" si="7"/>
        <v>7.2097690312875927E-3</v>
      </c>
      <c r="AI35" s="3">
        <f t="shared" si="28"/>
        <v>1.4500000000000028</v>
      </c>
    </row>
    <row r="36" spans="3:35" x14ac:dyDescent="0.2">
      <c r="C36">
        <v>25</v>
      </c>
      <c r="D36" s="3">
        <f t="shared" si="8"/>
        <v>166.80360491216913</v>
      </c>
      <c r="E36" s="3">
        <f t="shared" si="9"/>
        <v>49.950011303026358</v>
      </c>
      <c r="F36" s="3">
        <f t="shared" si="10"/>
        <v>216.75361621519551</v>
      </c>
      <c r="G36">
        <f t="shared" si="11"/>
        <v>202018.76781528685</v>
      </c>
      <c r="H36" s="4">
        <f t="shared" si="0"/>
        <v>5.0504691953821713E-2</v>
      </c>
      <c r="I36" s="4">
        <f t="shared" si="1"/>
        <v>0.23044603442018427</v>
      </c>
      <c r="J36" s="3">
        <f t="shared" si="12"/>
        <v>1.3899838182975333</v>
      </c>
      <c r="K36" s="3">
        <f t="shared" si="13"/>
        <v>0.80331823592309881</v>
      </c>
      <c r="M36" s="3">
        <f t="shared" si="14"/>
        <v>72.261155176520433</v>
      </c>
      <c r="N36" s="3">
        <f t="shared" si="15"/>
        <v>49.5103459483406</v>
      </c>
      <c r="O36">
        <f t="shared" si="16"/>
        <v>121.77150112486103</v>
      </c>
      <c r="P36" s="3">
        <f t="shared" si="17"/>
        <v>106563.01279110742</v>
      </c>
      <c r="Q36" s="4">
        <f t="shared" si="2"/>
        <v>0.10656301279110743</v>
      </c>
      <c r="R36" s="4">
        <f t="shared" si="3"/>
        <v>0.40658401589033627</v>
      </c>
      <c r="S36" s="3">
        <f t="shared" si="18"/>
        <v>1.4499999999999988</v>
      </c>
      <c r="U36" s="3">
        <f t="shared" si="19"/>
        <v>43.10497743449482</v>
      </c>
      <c r="V36" s="3">
        <f t="shared" si="20"/>
        <v>3.3967200517728904E-2</v>
      </c>
      <c r="W36">
        <f t="shared" si="21"/>
        <v>43.13894463501255</v>
      </c>
      <c r="X36" s="3">
        <f t="shared" si="22"/>
        <v>52638.630900613629</v>
      </c>
      <c r="Y36" s="4">
        <f t="shared" si="4"/>
        <v>5.2638630900613631E-2</v>
      </c>
      <c r="Z36" s="4">
        <f t="shared" si="5"/>
        <v>7.8739062360279322E-4</v>
      </c>
      <c r="AA36" s="3">
        <f t="shared" si="23"/>
        <v>1.4499999999999962</v>
      </c>
      <c r="AC36" s="3">
        <f t="shared" si="24"/>
        <v>51.437472301153889</v>
      </c>
      <c r="AD36" s="3">
        <f t="shared" si="25"/>
        <v>0.40569815416802807</v>
      </c>
      <c r="AE36">
        <f t="shared" si="26"/>
        <v>51.843170455321918</v>
      </c>
      <c r="AF36" s="3">
        <f t="shared" si="27"/>
        <v>42817.124123565787</v>
      </c>
      <c r="AG36" s="4">
        <f t="shared" si="6"/>
        <v>2.1408562061782894E-2</v>
      </c>
      <c r="AH36" s="4">
        <f t="shared" si="7"/>
        <v>7.8254888851301239E-3</v>
      </c>
      <c r="AI36" s="3">
        <f t="shared" si="28"/>
        <v>1.4500000000000028</v>
      </c>
    </row>
    <row r="37" spans="3:35" x14ac:dyDescent="0.2">
      <c r="C37">
        <v>26</v>
      </c>
      <c r="D37" s="3">
        <f t="shared" si="8"/>
        <v>156.30594080600238</v>
      </c>
      <c r="E37" s="3">
        <f t="shared" si="9"/>
        <v>50.355602629801993</v>
      </c>
      <c r="F37" s="3">
        <f t="shared" si="10"/>
        <v>206.66154343580439</v>
      </c>
      <c r="G37">
        <f t="shared" si="11"/>
        <v>202235.52143150204</v>
      </c>
      <c r="H37" s="4">
        <f t="shared" si="0"/>
        <v>5.0558880357875507E-2</v>
      </c>
      <c r="I37" s="4">
        <f t="shared" si="1"/>
        <v>0.24366218210038693</v>
      </c>
      <c r="J37" s="3">
        <f t="shared" si="12"/>
        <v>1.3894396710400307</v>
      </c>
      <c r="K37" s="3">
        <f t="shared" si="13"/>
        <v>0.80690039031008787</v>
      </c>
      <c r="M37" s="3">
        <f t="shared" si="14"/>
        <v>67.062772506308917</v>
      </c>
      <c r="N37" s="3">
        <f t="shared" si="15"/>
        <v>49.903628116951481</v>
      </c>
      <c r="O37">
        <f t="shared" si="16"/>
        <v>116.9664006232604</v>
      </c>
      <c r="P37" s="3">
        <f t="shared" si="17"/>
        <v>106684.78429223229</v>
      </c>
      <c r="Q37" s="4">
        <f t="shared" si="2"/>
        <v>0.10668478429223228</v>
      </c>
      <c r="R37" s="4">
        <f t="shared" si="3"/>
        <v>0.4266492586848693</v>
      </c>
      <c r="S37" s="3">
        <f t="shared" si="18"/>
        <v>1.4500000000000015</v>
      </c>
      <c r="U37" s="3">
        <f t="shared" si="19"/>
        <v>40.529265121871639</v>
      </c>
      <c r="V37" s="3">
        <f t="shared" si="20"/>
        <v>3.4686511026821396E-2</v>
      </c>
      <c r="W37">
        <f t="shared" si="21"/>
        <v>40.563951632898458</v>
      </c>
      <c r="X37" s="3">
        <f t="shared" si="22"/>
        <v>52681.769845248644</v>
      </c>
      <c r="Y37" s="4">
        <f t="shared" si="4"/>
        <v>5.2681769845248645E-2</v>
      </c>
      <c r="Z37" s="4">
        <f t="shared" si="5"/>
        <v>8.5510680371410613E-4</v>
      </c>
      <c r="AA37" s="3">
        <f t="shared" si="23"/>
        <v>1.4500000000000028</v>
      </c>
      <c r="AC37" s="3">
        <f t="shared" si="24"/>
        <v>48.713903177821841</v>
      </c>
      <c r="AD37" s="3">
        <f t="shared" si="25"/>
        <v>0.41728800182369569</v>
      </c>
      <c r="AE37">
        <f t="shared" si="26"/>
        <v>49.131191179645533</v>
      </c>
      <c r="AF37" s="3">
        <f t="shared" si="27"/>
        <v>42868.967294021109</v>
      </c>
      <c r="AG37" s="4">
        <f t="shared" si="6"/>
        <v>2.1434483647010553E-2</v>
      </c>
      <c r="AH37" s="4">
        <f t="shared" si="7"/>
        <v>8.4933418426169395E-3</v>
      </c>
      <c r="AI37" s="3">
        <f t="shared" si="28"/>
        <v>1.4499999999999962</v>
      </c>
    </row>
    <row r="38" spans="3:35" x14ac:dyDescent="0.2">
      <c r="C38">
        <v>27</v>
      </c>
      <c r="D38" s="3">
        <f t="shared" si="8"/>
        <v>146.47793199568846</v>
      </c>
      <c r="E38" s="3">
        <f t="shared" si="9"/>
        <v>50.763197923481883</v>
      </c>
      <c r="F38" s="3">
        <f t="shared" si="10"/>
        <v>197.24112991917036</v>
      </c>
      <c r="G38">
        <f t="shared" si="11"/>
        <v>202442.18297493784</v>
      </c>
      <c r="H38" s="4">
        <f t="shared" si="0"/>
        <v>5.0610545743734463E-2</v>
      </c>
      <c r="I38" s="4">
        <f t="shared" si="1"/>
        <v>0.25736618901080471</v>
      </c>
      <c r="J38" s="3">
        <f t="shared" si="12"/>
        <v>1.388897105939344</v>
      </c>
      <c r="K38" s="3">
        <f t="shared" si="13"/>
        <v>0.81062530990468895</v>
      </c>
      <c r="M38" s="3">
        <f t="shared" si="14"/>
        <v>62.236544359017437</v>
      </c>
      <c r="N38" s="3">
        <f t="shared" si="15"/>
        <v>50.298570656514386</v>
      </c>
      <c r="O38">
        <f t="shared" si="16"/>
        <v>112.53511501553183</v>
      </c>
      <c r="P38" s="3">
        <f t="shared" si="17"/>
        <v>106801.75069285555</v>
      </c>
      <c r="Q38" s="4">
        <f t="shared" si="2"/>
        <v>0.10680175069285555</v>
      </c>
      <c r="R38" s="4">
        <f t="shared" si="3"/>
        <v>0.44695889500421532</v>
      </c>
      <c r="S38" s="3">
        <f t="shared" si="18"/>
        <v>1.4499999999999973</v>
      </c>
      <c r="U38" s="3">
        <f t="shared" si="19"/>
        <v>38.10710035014381</v>
      </c>
      <c r="V38" s="3">
        <f t="shared" si="20"/>
        <v>3.5420717046630926E-2</v>
      </c>
      <c r="W38">
        <f t="shared" si="21"/>
        <v>38.142521067190444</v>
      </c>
      <c r="X38" s="3">
        <f t="shared" si="22"/>
        <v>52722.333796881539</v>
      </c>
      <c r="Y38" s="4">
        <f t="shared" si="4"/>
        <v>5.2722333796881536E-2</v>
      </c>
      <c r="Z38" s="4">
        <f t="shared" si="5"/>
        <v>9.2864121341730695E-4</v>
      </c>
      <c r="AA38" s="3">
        <f t="shared" si="23"/>
        <v>1.4500000000000028</v>
      </c>
      <c r="AC38" s="3">
        <f t="shared" si="24"/>
        <v>46.134287286527218</v>
      </c>
      <c r="AD38" s="3">
        <f t="shared" si="25"/>
        <v>0.42920654992086149</v>
      </c>
      <c r="AE38">
        <f t="shared" si="26"/>
        <v>46.563493836448082</v>
      </c>
      <c r="AF38" s="3">
        <f t="shared" si="27"/>
        <v>42918.098485200753</v>
      </c>
      <c r="AG38" s="4">
        <f t="shared" si="6"/>
        <v>2.1459049242600378E-2</v>
      </c>
      <c r="AH38" s="4">
        <f t="shared" si="7"/>
        <v>9.2176620471914709E-3</v>
      </c>
      <c r="AI38" s="3">
        <f t="shared" si="28"/>
        <v>1.4500000000000028</v>
      </c>
    </row>
    <row r="39" spans="3:35" x14ac:dyDescent="0.2">
      <c r="C39">
        <v>28</v>
      </c>
      <c r="D39" s="3">
        <f t="shared" si="8"/>
        <v>137.27643663353666</v>
      </c>
      <c r="E39" s="3">
        <f t="shared" si="9"/>
        <v>51.172852657287102</v>
      </c>
      <c r="F39" s="3">
        <f t="shared" si="10"/>
        <v>188.44928929082377</v>
      </c>
      <c r="G39">
        <f t="shared" si="11"/>
        <v>202639.424104857</v>
      </c>
      <c r="H39" s="4">
        <f t="shared" si="0"/>
        <v>5.0659856026214249E-2</v>
      </c>
      <c r="I39" s="4">
        <f t="shared" si="1"/>
        <v>0.27154707162792618</v>
      </c>
      <c r="J39" s="3">
        <f t="shared" si="12"/>
        <v>1.3883560423198797</v>
      </c>
      <c r="K39" s="3">
        <f t="shared" si="13"/>
        <v>0.81449158106617581</v>
      </c>
      <c r="M39" s="3">
        <f t="shared" si="14"/>
        <v>57.75602255041936</v>
      </c>
      <c r="N39" s="3">
        <f t="shared" si="15"/>
        <v>50.695219336455324</v>
      </c>
      <c r="O39">
        <f t="shared" si="16"/>
        <v>108.45124188687468</v>
      </c>
      <c r="P39" s="3">
        <f t="shared" si="17"/>
        <v>106914.28580787109</v>
      </c>
      <c r="Q39" s="4">
        <f t="shared" si="2"/>
        <v>0.10691428580787109</v>
      </c>
      <c r="R39" s="4">
        <f t="shared" si="3"/>
        <v>0.4674471076074484</v>
      </c>
      <c r="S39" s="3">
        <f t="shared" si="18"/>
        <v>1.4500000000000002</v>
      </c>
      <c r="U39" s="3">
        <f t="shared" si="19"/>
        <v>35.829371661911971</v>
      </c>
      <c r="V39" s="3">
        <f t="shared" si="20"/>
        <v>3.6170140280544737E-2</v>
      </c>
      <c r="W39">
        <f t="shared" si="21"/>
        <v>35.865541802192517</v>
      </c>
      <c r="X39" s="3">
        <f t="shared" si="22"/>
        <v>52760.476317948727</v>
      </c>
      <c r="Y39" s="4">
        <f t="shared" si="4"/>
        <v>5.276047631794873E-2</v>
      </c>
      <c r="Z39" s="4">
        <f t="shared" si="5"/>
        <v>1.0084927889848188E-3</v>
      </c>
      <c r="AA39" s="3">
        <f t="shared" si="23"/>
        <v>1.4499999999999962</v>
      </c>
      <c r="AC39" s="3">
        <f t="shared" si="24"/>
        <v>43.691042421205346</v>
      </c>
      <c r="AD39" s="3">
        <f t="shared" si="25"/>
        <v>0.4414631805512344</v>
      </c>
      <c r="AE39">
        <f t="shared" si="26"/>
        <v>44.132505601756577</v>
      </c>
      <c r="AF39" s="3">
        <f t="shared" si="27"/>
        <v>42964.661979037199</v>
      </c>
      <c r="AG39" s="4">
        <f t="shared" si="6"/>
        <v>2.14823309895186E-2</v>
      </c>
      <c r="AH39" s="4">
        <f t="shared" si="7"/>
        <v>1.0003129768676971E-2</v>
      </c>
      <c r="AI39" s="3">
        <f t="shared" si="28"/>
        <v>1.4499999999999962</v>
      </c>
    </row>
    <row r="40" spans="3:35" x14ac:dyDescent="0.2">
      <c r="C40">
        <v>29</v>
      </c>
      <c r="D40" s="3">
        <f t="shared" si="8"/>
        <v>128.66110161284257</v>
      </c>
      <c r="E40" s="3">
        <f t="shared" si="9"/>
        <v>51.584619708550093</v>
      </c>
      <c r="F40" s="3">
        <f t="shared" si="10"/>
        <v>180.24572132139267</v>
      </c>
      <c r="G40">
        <f t="shared" si="11"/>
        <v>202827.87339414781</v>
      </c>
      <c r="H40" s="4">
        <f t="shared" si="0"/>
        <v>5.0706968348536954E-2</v>
      </c>
      <c r="I40" s="4">
        <f t="shared" si="1"/>
        <v>0.28619053662067545</v>
      </c>
      <c r="J40" s="3">
        <f t="shared" si="12"/>
        <v>1.3878164098144747</v>
      </c>
      <c r="K40" s="3">
        <f t="shared" si="13"/>
        <v>0.81849696123958726</v>
      </c>
      <c r="M40" s="3">
        <f t="shared" si="14"/>
        <v>53.596615206985497</v>
      </c>
      <c r="N40" s="3">
        <f t="shared" si="15"/>
        <v>51.093617057702957</v>
      </c>
      <c r="O40">
        <f t="shared" si="16"/>
        <v>104.69023226468846</v>
      </c>
      <c r="P40" s="3">
        <f t="shared" si="17"/>
        <v>107022.73704975795</v>
      </c>
      <c r="Q40" s="4">
        <f t="shared" si="2"/>
        <v>0.10702273704975795</v>
      </c>
      <c r="R40" s="4">
        <f t="shared" si="3"/>
        <v>0.48804569397193515</v>
      </c>
      <c r="S40" s="3">
        <f t="shared" si="18"/>
        <v>1.4500000000000002</v>
      </c>
      <c r="U40" s="3">
        <f t="shared" si="19"/>
        <v>33.687503385148275</v>
      </c>
      <c r="V40" s="3">
        <f t="shared" si="20"/>
        <v>3.6935108854656618E-2</v>
      </c>
      <c r="W40">
        <f t="shared" si="21"/>
        <v>33.724438494002932</v>
      </c>
      <c r="X40" s="3">
        <f t="shared" si="22"/>
        <v>52796.341859750923</v>
      </c>
      <c r="Y40" s="4">
        <f t="shared" si="4"/>
        <v>5.279634185975092E-2</v>
      </c>
      <c r="Z40" s="4">
        <f t="shared" si="5"/>
        <v>1.0952030783618421E-3</v>
      </c>
      <c r="AA40" s="3">
        <f t="shared" si="23"/>
        <v>1.4499999999999962</v>
      </c>
      <c r="AC40" s="3">
        <f t="shared" si="24"/>
        <v>41.376983020708806</v>
      </c>
      <c r="AD40" s="3">
        <f t="shared" si="25"/>
        <v>0.45406754199247912</v>
      </c>
      <c r="AE40">
        <f t="shared" si="26"/>
        <v>41.831050562701286</v>
      </c>
      <c r="AF40" s="3">
        <f t="shared" si="27"/>
        <v>43008.794484638958</v>
      </c>
      <c r="AG40" s="4">
        <f t="shared" si="6"/>
        <v>2.1504397242319478E-2</v>
      </c>
      <c r="AH40" s="4">
        <f t="shared" si="7"/>
        <v>1.0854796518004476E-2</v>
      </c>
      <c r="AI40" s="3">
        <f t="shared" si="28"/>
        <v>1.4500000000000028</v>
      </c>
    </row>
    <row r="41" spans="3:35" x14ac:dyDescent="0.2">
      <c r="C41">
        <v>30</v>
      </c>
      <c r="D41" s="3">
        <f t="shared" si="8"/>
        <v>120.59418387532659</v>
      </c>
      <c r="E41" s="3">
        <f t="shared" si="9"/>
        <v>51.99854952427367</v>
      </c>
      <c r="F41" s="3">
        <f t="shared" si="10"/>
        <v>172.59273339960029</v>
      </c>
      <c r="G41">
        <f t="shared" si="11"/>
        <v>203008.11911546919</v>
      </c>
      <c r="H41" s="4">
        <f t="shared" si="0"/>
        <v>5.0752029778867301E-2</v>
      </c>
      <c r="I41" s="4">
        <f t="shared" si="1"/>
        <v>0.30127890381040862</v>
      </c>
      <c r="J41" s="3">
        <f t="shared" si="12"/>
        <v>1.3872781477168667</v>
      </c>
      <c r="K41" s="3">
        <f t="shared" si="13"/>
        <v>0.82263833124813357</v>
      </c>
      <c r="M41" s="3">
        <f t="shared" si="14"/>
        <v>49.735459479152361</v>
      </c>
      <c r="N41" s="3">
        <f t="shared" si="15"/>
        <v>51.493804010516655</v>
      </c>
      <c r="O41">
        <f t="shared" si="16"/>
        <v>101.22926348966902</v>
      </c>
      <c r="P41" s="3">
        <f t="shared" si="17"/>
        <v>107127.42728202265</v>
      </c>
      <c r="Q41" s="4">
        <f t="shared" si="2"/>
        <v>0.10712742728202265</v>
      </c>
      <c r="R41" s="4">
        <f t="shared" si="3"/>
        <v>0.50868496159484422</v>
      </c>
      <c r="S41" s="3">
        <f t="shared" si="18"/>
        <v>1.4499999999999973</v>
      </c>
      <c r="U41" s="3">
        <f t="shared" si="19"/>
        <v>31.673424695774536</v>
      </c>
      <c r="V41" s="3">
        <f t="shared" si="20"/>
        <v>3.7715957464989174E-2</v>
      </c>
      <c r="W41">
        <f t="shared" si="21"/>
        <v>31.711140653239525</v>
      </c>
      <c r="X41" s="3">
        <f t="shared" si="22"/>
        <v>52830.066298244928</v>
      </c>
      <c r="Y41" s="4">
        <f t="shared" si="4"/>
        <v>5.2830066298244931E-2</v>
      </c>
      <c r="Z41" s="4">
        <f t="shared" si="5"/>
        <v>1.1893598491902943E-3</v>
      </c>
      <c r="AA41" s="3">
        <f t="shared" si="23"/>
        <v>1.4500000000000028</v>
      </c>
      <c r="AC41" s="3">
        <f t="shared" si="24"/>
        <v>39.185299700399703</v>
      </c>
      <c r="AD41" s="3">
        <f t="shared" si="25"/>
        <v>0.46702955629202508</v>
      </c>
      <c r="AE41">
        <f t="shared" si="26"/>
        <v>39.652329256691729</v>
      </c>
      <c r="AF41" s="3">
        <f t="shared" si="27"/>
        <v>43050.62553520166</v>
      </c>
      <c r="AG41" s="4">
        <f t="shared" si="6"/>
        <v>2.1525312767600831E-2</v>
      </c>
      <c r="AH41" s="4">
        <f t="shared" si="7"/>
        <v>1.1778111527034925E-2</v>
      </c>
      <c r="AI41" s="3">
        <f t="shared" si="28"/>
        <v>1.4499999999999962</v>
      </c>
    </row>
    <row r="42" spans="3:35" x14ac:dyDescent="0.2">
      <c r="C42">
        <v>31</v>
      </c>
      <c r="D42" s="3">
        <f t="shared" si="8"/>
        <v>113.04038278893209</v>
      </c>
      <c r="E42" s="3">
        <f t="shared" si="9"/>
        <v>52.414690277675511</v>
      </c>
      <c r="F42" s="3">
        <f t="shared" si="10"/>
        <v>165.45507306660761</v>
      </c>
      <c r="G42">
        <f t="shared" si="11"/>
        <v>203180.71184886878</v>
      </c>
      <c r="H42" s="4">
        <f t="shared" si="0"/>
        <v>5.0795177962217199E-2</v>
      </c>
      <c r="I42" s="4">
        <f t="shared" si="1"/>
        <v>0.3167910738921545</v>
      </c>
      <c r="J42" s="3">
        <f t="shared" si="12"/>
        <v>1.3867412043709382</v>
      </c>
      <c r="K42" s="3">
        <f t="shared" si="13"/>
        <v>0.82691165653791776</v>
      </c>
      <c r="M42" s="3">
        <f t="shared" si="14"/>
        <v>46.151302578044088</v>
      </c>
      <c r="N42" s="3">
        <f t="shared" si="15"/>
        <v>51.895817823081956</v>
      </c>
      <c r="O42">
        <f t="shared" si="16"/>
        <v>98.047120401126051</v>
      </c>
      <c r="P42" s="3">
        <f t="shared" si="17"/>
        <v>107228.65654551232</v>
      </c>
      <c r="Q42" s="4">
        <f t="shared" si="2"/>
        <v>0.10722865654551232</v>
      </c>
      <c r="R42" s="4">
        <f t="shared" si="3"/>
        <v>0.52929466577670081</v>
      </c>
      <c r="S42" s="3">
        <f t="shared" si="18"/>
        <v>1.4500000000000015</v>
      </c>
      <c r="U42" s="3">
        <f t="shared" si="19"/>
        <v>29.779540400081959</v>
      </c>
      <c r="V42" s="3">
        <f t="shared" si="20"/>
        <v>3.8513027527432686E-2</v>
      </c>
      <c r="W42">
        <f t="shared" si="21"/>
        <v>29.818053427609392</v>
      </c>
      <c r="X42" s="3">
        <f t="shared" si="22"/>
        <v>52861.777438898171</v>
      </c>
      <c r="Y42" s="4">
        <f t="shared" si="4"/>
        <v>5.2861777438898173E-2</v>
      </c>
      <c r="Z42" s="4">
        <f t="shared" si="5"/>
        <v>1.2916009967227561E-3</v>
      </c>
      <c r="AA42" s="3">
        <f t="shared" si="23"/>
        <v>1.4499999999999962</v>
      </c>
      <c r="AC42" s="3">
        <f t="shared" si="24"/>
        <v>37.109539810806041</v>
      </c>
      <c r="AD42" s="3">
        <f t="shared" si="25"/>
        <v>0.4803594270661265</v>
      </c>
      <c r="AE42">
        <f t="shared" si="26"/>
        <v>37.589899237872167</v>
      </c>
      <c r="AF42" s="3">
        <f t="shared" si="27"/>
        <v>43090.277864458352</v>
      </c>
      <c r="AG42" s="4">
        <f t="shared" si="6"/>
        <v>2.1545138932229178E-2</v>
      </c>
      <c r="AH42" s="4">
        <f t="shared" si="7"/>
        <v>1.2778949579682831E-2</v>
      </c>
      <c r="AI42" s="3">
        <f t="shared" si="28"/>
        <v>1.4500000000000028</v>
      </c>
    </row>
    <row r="43" spans="3:35" x14ac:dyDescent="0.2">
      <c r="C43">
        <v>32</v>
      </c>
      <c r="D43" s="3">
        <f t="shared" si="8"/>
        <v>105.96668297199368</v>
      </c>
      <c r="E43" s="3">
        <f t="shared" si="9"/>
        <v>52.833088016162243</v>
      </c>
      <c r="F43" s="3">
        <f t="shared" si="10"/>
        <v>158.7997709881559</v>
      </c>
      <c r="G43">
        <f t="shared" si="11"/>
        <v>203346.16692193539</v>
      </c>
      <c r="H43" s="4">
        <f t="shared" ref="H43:H74" si="29">G43/E$6</f>
        <v>5.0836541730483846E-2</v>
      </c>
      <c r="I43" s="4">
        <f t="shared" ref="I43:I74" si="30">E43/F43</f>
        <v>0.33270254539663541</v>
      </c>
      <c r="J43" s="3">
        <f t="shared" si="12"/>
        <v>1.3862055365947503</v>
      </c>
      <c r="K43" s="3">
        <f t="shared" si="13"/>
        <v>0.83131195906556254</v>
      </c>
      <c r="M43" s="3">
        <f t="shared" si="14"/>
        <v>42.824390647850308</v>
      </c>
      <c r="N43" s="3">
        <f t="shared" si="15"/>
        <v>52.299693701311519</v>
      </c>
      <c r="O43">
        <f t="shared" si="16"/>
        <v>95.124084349161819</v>
      </c>
      <c r="P43" s="3">
        <f t="shared" si="17"/>
        <v>107326.70366591345</v>
      </c>
      <c r="Q43" s="4">
        <f t="shared" ref="Q43:Q74" si="31">P43/N$6</f>
        <v>0.10732670366591344</v>
      </c>
      <c r="R43" s="4">
        <f t="shared" ref="R43:R74" si="32">N43/O43</f>
        <v>0.54980496326609163</v>
      </c>
      <c r="S43" s="3">
        <f t="shared" si="18"/>
        <v>1.4500000000000002</v>
      </c>
      <c r="U43" s="3">
        <f t="shared" si="19"/>
        <v>27.99870334927747</v>
      </c>
      <c r="V43" s="3">
        <f t="shared" si="20"/>
        <v>3.9326667330461217E-2</v>
      </c>
      <c r="W43">
        <f t="shared" si="21"/>
        <v>28.03803001660793</v>
      </c>
      <c r="X43" s="3">
        <f t="shared" si="22"/>
        <v>52891.595492325781</v>
      </c>
      <c r="Y43" s="4">
        <f t="shared" ref="Y43:Y74" si="33">X43/V$6</f>
        <v>5.2891595492325784E-2</v>
      </c>
      <c r="Z43" s="4">
        <f t="shared" ref="Z43:Z74" si="34">V43/W43</f>
        <v>1.4026187755404578E-3</v>
      </c>
      <c r="AA43" s="3">
        <f t="shared" si="23"/>
        <v>1.4500000000000028</v>
      </c>
      <c r="AC43" s="3">
        <f t="shared" si="24"/>
        <v>35.143588974865892</v>
      </c>
      <c r="AD43" s="3">
        <f t="shared" si="25"/>
        <v>0.49406764752025989</v>
      </c>
      <c r="AE43">
        <f t="shared" si="26"/>
        <v>35.637656622386153</v>
      </c>
      <c r="AF43" s="3">
        <f t="shared" si="27"/>
        <v>43127.867763696224</v>
      </c>
      <c r="AG43" s="4">
        <f t="shared" ref="AG43:AG74" si="35">AF43/AD$6</f>
        <v>2.1563933881848112E-2</v>
      </c>
      <c r="AH43" s="4">
        <f t="shared" ref="AH43:AH74" si="36">AD43/AE43</f>
        <v>1.3863640158929706E-2</v>
      </c>
      <c r="AI43" s="3">
        <f t="shared" si="28"/>
        <v>1.4499999999999962</v>
      </c>
    </row>
    <row r="44" spans="3:35" x14ac:dyDescent="0.2">
      <c r="C44">
        <v>33</v>
      </c>
      <c r="D44" s="3">
        <f t="shared" ref="D44:D75" si="37">M44+U44+AC44</f>
        <v>99.342206965575954</v>
      </c>
      <c r="E44" s="3">
        <f t="shared" ref="E44:E75" si="38">N44+V44+AD44</f>
        <v>53.253786801168786</v>
      </c>
      <c r="F44" s="3">
        <f t="shared" ref="F44:F75" si="39">O44+W44+AE44</f>
        <v>152.59599376674475</v>
      </c>
      <c r="G44">
        <f t="shared" ref="G44:G75" si="40">G43+F43</f>
        <v>203504.96669292354</v>
      </c>
      <c r="H44" s="4">
        <f t="shared" si="29"/>
        <v>5.0876241673230883E-2</v>
      </c>
      <c r="I44" s="4">
        <f t="shared" si="30"/>
        <v>0.34898548439332872</v>
      </c>
      <c r="J44" s="3">
        <f t="shared" ref="J44:J75" si="41">POWER(EXP(-(LN(1/I44 - 1)-LN(1/I43 - 1))),$B$3)</f>
        <v>1.3856711091373737</v>
      </c>
      <c r="K44" s="3">
        <f t="shared" ref="K44:K75" si="42">POWER(F44/F43,$B$3)</f>
        <v>0.83583330141761192</v>
      </c>
      <c r="M44" s="3">
        <f t="shared" ref="M44:M75" si="43">M43*$B$5*MAX(0,POWER(1-P44/N$6,1/$B$3))</f>
        <v>39.736365006383053</v>
      </c>
      <c r="N44" s="3">
        <f t="shared" ref="N44:N75" si="44">N43*$B$6*MAX(0,POWER(1-P44/N$6,1/$B$3))</f>
        <v>52.70546456028098</v>
      </c>
      <c r="O44">
        <f t="shared" ref="O44:O75" si="45">N44+M44</f>
        <v>92.44182956666404</v>
      </c>
      <c r="P44" s="3">
        <f t="shared" ref="P44:P75" si="46">MIN(P43+O43,N$6)</f>
        <v>107421.82775026262</v>
      </c>
      <c r="Q44" s="4">
        <f t="shared" si="31"/>
        <v>0.10742182775026261</v>
      </c>
      <c r="R44" s="4">
        <f t="shared" si="32"/>
        <v>0.57014735436702557</v>
      </c>
      <c r="S44" s="3">
        <f t="shared" ref="S44:S75" si="47">POWER(EXP(-(LN(1/R44 - 1)-LN(1/R43 - 1))),$B$3)</f>
        <v>1.4500000000000015</v>
      </c>
      <c r="U44" s="3">
        <f t="shared" ref="U44:U75" si="48">U43*$B$5*MAX(0,POWER(1-X44/V$6,1/$B$3))</f>
        <v>26.324188401949879</v>
      </c>
      <c r="V44" s="3">
        <f t="shared" ref="V44:V75" si="49">V43*$B$6*MAX(0,POWER(1-X44/V$6,1/$B$3))</f>
        <v>4.0157232190689021E-2</v>
      </c>
      <c r="W44">
        <f t="shared" ref="W44:W75" si="50">V44+U44</f>
        <v>26.36434563414057</v>
      </c>
      <c r="X44" s="3">
        <f t="shared" ref="X44:X75" si="51">MIN(X43+W43,V$6)</f>
        <v>52919.633522342388</v>
      </c>
      <c r="Y44" s="4">
        <f t="shared" si="33"/>
        <v>5.2919633522342385E-2</v>
      </c>
      <c r="Z44" s="4">
        <f t="shared" si="34"/>
        <v>1.5231643807114758E-3</v>
      </c>
      <c r="AA44" s="3">
        <f t="shared" ref="AA44:AA75" si="52">POWER(EXP(-(LN(1/Z44 - 1)-LN(1/Z43 - 1))),$B$3)</f>
        <v>1.4500000000000028</v>
      </c>
      <c r="AC44" s="3">
        <f t="shared" ref="AC44:AC75" si="53">AC43*$B$5*MAX(0,POWER(1-AF44/AD$6,1/$B$3))</f>
        <v>33.281653557243018</v>
      </c>
      <c r="AD44" s="3">
        <f t="shared" ref="AD44:AD75" si="54">AD43*$B$6*MAX(0,POWER(1-AF44/AD$6,1/$B$3))</f>
        <v>0.50816500869711778</v>
      </c>
      <c r="AE44">
        <f t="shared" ref="AE44:AE75" si="55">AD44+AC44</f>
        <v>33.789818565940138</v>
      </c>
      <c r="AF44" s="3">
        <f t="shared" ref="AF44:AF75" si="56">MIN(AF43+AE43,AD$6)</f>
        <v>43163.505420318608</v>
      </c>
      <c r="AG44" s="4">
        <f t="shared" si="35"/>
        <v>2.1581752710159306E-2</v>
      </c>
      <c r="AH44" s="4">
        <f t="shared" si="36"/>
        <v>1.5038997847989156E-2</v>
      </c>
      <c r="AI44" s="3">
        <f t="shared" ref="AI44:AI75" si="57">POWER(EXP(-(LN(1/AH44 - 1)-LN(1/AH43 - 1))),$B$3)</f>
        <v>1.4500000000000028</v>
      </c>
    </row>
    <row r="45" spans="3:35" x14ac:dyDescent="0.2">
      <c r="C45">
        <v>34</v>
      </c>
      <c r="D45" s="3">
        <f t="shared" si="37"/>
        <v>93.138077182010178</v>
      </c>
      <c r="E45" s="3">
        <f t="shared" si="38"/>
        <v>53.676828840288451</v>
      </c>
      <c r="F45" s="3">
        <f t="shared" si="39"/>
        <v>146.8149060222986</v>
      </c>
      <c r="G45">
        <f t="shared" si="40"/>
        <v>203657.56268669027</v>
      </c>
      <c r="H45" s="4">
        <f t="shared" si="29"/>
        <v>5.0914390671672569E-2</v>
      </c>
      <c r="I45" s="4">
        <f t="shared" si="30"/>
        <v>0.36560884922772002</v>
      </c>
      <c r="J45" s="3">
        <f t="shared" si="41"/>
        <v>1.3851378941668746</v>
      </c>
      <c r="K45" s="3">
        <f t="shared" si="42"/>
        <v>0.84046878457778151</v>
      </c>
      <c r="M45" s="3">
        <f t="shared" si="43"/>
        <v>36.870165307150415</v>
      </c>
      <c r="N45" s="3">
        <f t="shared" si="44"/>
        <v>53.113161147718479</v>
      </c>
      <c r="O45">
        <f t="shared" si="45"/>
        <v>89.983326454868887</v>
      </c>
      <c r="P45" s="3">
        <f t="shared" si="46"/>
        <v>107514.26957982928</v>
      </c>
      <c r="Q45" s="4">
        <f t="shared" si="31"/>
        <v>0.10751426957982928</v>
      </c>
      <c r="R45" s="4">
        <f t="shared" si="32"/>
        <v>0.59025558667646472</v>
      </c>
      <c r="S45" s="3">
        <f t="shared" si="47"/>
        <v>1.4500000000000015</v>
      </c>
      <c r="U45" s="3">
        <f t="shared" si="48"/>
        <v>24.749667853744523</v>
      </c>
      <c r="V45" s="3">
        <f t="shared" si="49"/>
        <v>4.1005084611332281E-2</v>
      </c>
      <c r="W45">
        <f t="shared" si="50"/>
        <v>24.790672938355854</v>
      </c>
      <c r="X45" s="3">
        <f t="shared" si="51"/>
        <v>52945.997867976526</v>
      </c>
      <c r="Y45" s="4">
        <f t="shared" si="33"/>
        <v>5.2945997867976526E-2</v>
      </c>
      <c r="Z45" s="4">
        <f t="shared" si="34"/>
        <v>1.6540529058366006E-3</v>
      </c>
      <c r="AA45" s="3">
        <f t="shared" si="52"/>
        <v>1.4499999999999962</v>
      </c>
      <c r="AC45" s="3">
        <f t="shared" si="53"/>
        <v>31.518244021115233</v>
      </c>
      <c r="AD45" s="3">
        <f t="shared" si="54"/>
        <v>0.5226626079586365</v>
      </c>
      <c r="AE45">
        <f t="shared" si="55"/>
        <v>32.040906629073866</v>
      </c>
      <c r="AF45" s="3">
        <f t="shared" si="56"/>
        <v>43197.295238884552</v>
      </c>
      <c r="AG45" s="4">
        <f t="shared" si="35"/>
        <v>2.1598647619442277E-2</v>
      </c>
      <c r="AH45" s="4">
        <f t="shared" si="36"/>
        <v>1.6312353892145276E-2</v>
      </c>
      <c r="AI45" s="3">
        <f t="shared" si="57"/>
        <v>1.4500000000000028</v>
      </c>
    </row>
    <row r="46" spans="3:35" x14ac:dyDescent="0.2">
      <c r="C46">
        <v>35</v>
      </c>
      <c r="D46" s="3">
        <f t="shared" si="37"/>
        <v>87.327286584007169</v>
      </c>
      <c r="E46" s="3">
        <f t="shared" si="38"/>
        <v>54.10225461210689</v>
      </c>
      <c r="F46" s="3">
        <f t="shared" si="39"/>
        <v>141.42954119611406</v>
      </c>
      <c r="G46">
        <f t="shared" si="40"/>
        <v>203804.37759271258</v>
      </c>
      <c r="H46" s="4">
        <f t="shared" si="29"/>
        <v>5.0951094398178146E-2</v>
      </c>
      <c r="I46" s="4">
        <f t="shared" si="30"/>
        <v>0.38253857118213869</v>
      </c>
      <c r="J46" s="3">
        <f t="shared" si="41"/>
        <v>1.3846058707875331</v>
      </c>
      <c r="K46" s="3">
        <f t="shared" si="42"/>
        <v>0.84521056051260868</v>
      </c>
      <c r="M46" s="3">
        <f t="shared" si="43"/>
        <v>34.209939197301949</v>
      </c>
      <c r="N46" s="3">
        <f t="shared" si="44"/>
        <v>53.522812159954569</v>
      </c>
      <c r="O46">
        <f t="shared" si="45"/>
        <v>87.732751357256518</v>
      </c>
      <c r="P46" s="3">
        <f t="shared" si="46"/>
        <v>107604.25290628415</v>
      </c>
      <c r="Q46" s="4">
        <f t="shared" si="31"/>
        <v>0.10760425290628416</v>
      </c>
      <c r="R46" s="4">
        <f t="shared" si="32"/>
        <v>0.61006649548700842</v>
      </c>
      <c r="S46" s="3">
        <f t="shared" si="47"/>
        <v>1.4499999999999962</v>
      </c>
      <c r="U46" s="3">
        <f t="shared" si="48"/>
        <v>23.269188256996415</v>
      </c>
      <c r="V46" s="3">
        <f t="shared" si="49"/>
        <v>4.1870594443643168E-2</v>
      </c>
      <c r="W46">
        <f t="shared" si="50"/>
        <v>23.311058851440059</v>
      </c>
      <c r="X46" s="3">
        <f t="shared" si="51"/>
        <v>52970.78854091488</v>
      </c>
      <c r="Y46" s="4">
        <f t="shared" si="33"/>
        <v>5.297078854091488E-2</v>
      </c>
      <c r="Z46" s="4">
        <f t="shared" si="34"/>
        <v>1.7961687073282206E-3</v>
      </c>
      <c r="AA46" s="3">
        <f t="shared" si="52"/>
        <v>1.4500000000000028</v>
      </c>
      <c r="AC46" s="3">
        <f t="shared" si="53"/>
        <v>29.848159129708808</v>
      </c>
      <c r="AD46" s="3">
        <f t="shared" si="54"/>
        <v>0.53757185770867766</v>
      </c>
      <c r="AE46">
        <f t="shared" si="55"/>
        <v>30.385730987417485</v>
      </c>
      <c r="AF46" s="3">
        <f t="shared" si="56"/>
        <v>43229.336145513626</v>
      </c>
      <c r="AG46" s="4">
        <f t="shared" si="35"/>
        <v>2.1614668072756811E-2</v>
      </c>
      <c r="AH46" s="4">
        <f t="shared" si="36"/>
        <v>1.769158878985937E-2</v>
      </c>
      <c r="AI46" s="3">
        <f t="shared" si="57"/>
        <v>1.4500000000000028</v>
      </c>
    </row>
    <row r="47" spans="3:35" x14ac:dyDescent="0.2">
      <c r="C47">
        <v>36</v>
      </c>
      <c r="D47" s="3">
        <f t="shared" si="37"/>
        <v>81.88457757493947</v>
      </c>
      <c r="E47" s="3">
        <f t="shared" si="38"/>
        <v>54.530102984140527</v>
      </c>
      <c r="F47" s="3">
        <f t="shared" si="39"/>
        <v>136.41468055908001</v>
      </c>
      <c r="G47">
        <f t="shared" si="40"/>
        <v>203945.8071339087</v>
      </c>
      <c r="H47" s="4">
        <f t="shared" si="29"/>
        <v>5.0986451783477174E-2</v>
      </c>
      <c r="I47" s="4">
        <f t="shared" si="30"/>
        <v>0.39973779039510349</v>
      </c>
      <c r="J47" s="3">
        <f t="shared" si="41"/>
        <v>1.3840750245848887</v>
      </c>
      <c r="K47" s="3">
        <f t="shared" si="42"/>
        <v>0.85004986042990294</v>
      </c>
      <c r="M47" s="3">
        <f t="shared" si="43"/>
        <v>31.740958066783008</v>
      </c>
      <c r="N47" s="3">
        <f t="shared" si="44"/>
        <v>53.934444350725968</v>
      </c>
      <c r="O47">
        <f t="shared" si="45"/>
        <v>85.675402417508977</v>
      </c>
      <c r="P47" s="3">
        <f t="shared" si="46"/>
        <v>107691.9856576414</v>
      </c>
      <c r="Q47" s="4">
        <f t="shared" si="31"/>
        <v>0.1076919856576414</v>
      </c>
      <c r="R47" s="4">
        <f t="shared" si="32"/>
        <v>0.62952075892092574</v>
      </c>
      <c r="S47" s="3">
        <f t="shared" si="47"/>
        <v>1.4500000000000015</v>
      </c>
      <c r="U47" s="3">
        <f t="shared" si="48"/>
        <v>21.877148556481863</v>
      </c>
      <c r="V47" s="3">
        <f t="shared" si="49"/>
        <v>4.2754139051385469E-2</v>
      </c>
      <c r="W47">
        <f t="shared" si="50"/>
        <v>21.919902695533249</v>
      </c>
      <c r="X47" s="3">
        <f t="shared" si="51"/>
        <v>52994.099599766319</v>
      </c>
      <c r="Y47" s="4">
        <f t="shared" si="33"/>
        <v>5.2994099599766323E-2</v>
      </c>
      <c r="Z47" s="4">
        <f t="shared" si="34"/>
        <v>1.9504712062475412E-3</v>
      </c>
      <c r="AA47" s="3">
        <f t="shared" si="52"/>
        <v>1.4499999999999962</v>
      </c>
      <c r="AC47" s="3">
        <f t="shared" si="53"/>
        <v>28.266470951674602</v>
      </c>
      <c r="AD47" s="3">
        <f t="shared" si="54"/>
        <v>0.55290449436317268</v>
      </c>
      <c r="AE47">
        <f t="shared" si="55"/>
        <v>28.819375446037775</v>
      </c>
      <c r="AF47" s="3">
        <f t="shared" si="56"/>
        <v>43259.72187650104</v>
      </c>
      <c r="AG47" s="4">
        <f t="shared" si="35"/>
        <v>2.162986093825052E-2</v>
      </c>
      <c r="AH47" s="4">
        <f t="shared" si="36"/>
        <v>1.9185165736795611E-2</v>
      </c>
      <c r="AI47" s="3">
        <f t="shared" si="57"/>
        <v>1.4499999999999962</v>
      </c>
    </row>
    <row r="48" spans="3:35" x14ac:dyDescent="0.2">
      <c r="C48">
        <v>37</v>
      </c>
      <c r="D48" s="3">
        <f t="shared" si="37"/>
        <v>76.786328606755404</v>
      </c>
      <c r="E48" s="3">
        <f t="shared" si="38"/>
        <v>54.960411324266076</v>
      </c>
      <c r="F48" s="3">
        <f t="shared" si="39"/>
        <v>131.74673993102149</v>
      </c>
      <c r="G48">
        <f t="shared" si="40"/>
        <v>204082.22181446778</v>
      </c>
      <c r="H48" s="4">
        <f t="shared" si="29"/>
        <v>5.1020555453616945E-2</v>
      </c>
      <c r="I48" s="4">
        <f t="shared" si="30"/>
        <v>0.4171671447281477</v>
      </c>
      <c r="J48" s="3">
        <f t="shared" si="41"/>
        <v>1.3835453471969019</v>
      </c>
      <c r="K48" s="3">
        <f t="shared" si="42"/>
        <v>0.8549770391845356</v>
      </c>
      <c r="M48" s="3">
        <f t="shared" si="43"/>
        <v>29.449538504790496</v>
      </c>
      <c r="N48" s="3">
        <f t="shared" si="44"/>
        <v>54.348082633212925</v>
      </c>
      <c r="O48">
        <f t="shared" si="45"/>
        <v>83.797621138003421</v>
      </c>
      <c r="P48" s="3">
        <f t="shared" si="46"/>
        <v>107777.6610600589</v>
      </c>
      <c r="Q48" s="4">
        <f t="shared" si="31"/>
        <v>0.1077776610600589</v>
      </c>
      <c r="R48" s="4">
        <f t="shared" si="32"/>
        <v>0.6485635498376372</v>
      </c>
      <c r="S48" s="3">
        <f t="shared" si="47"/>
        <v>1.4499999999999988</v>
      </c>
      <c r="U48" s="3">
        <f t="shared" si="48"/>
        <v>20.568279470792373</v>
      </c>
      <c r="V48" s="3">
        <f t="shared" si="49"/>
        <v>4.3656103478422477E-2</v>
      </c>
      <c r="W48">
        <f t="shared" si="50"/>
        <v>20.611935574270795</v>
      </c>
      <c r="X48" s="3">
        <f t="shared" si="51"/>
        <v>53016.019502461852</v>
      </c>
      <c r="Y48" s="4">
        <f t="shared" si="33"/>
        <v>5.3016019502461854E-2</v>
      </c>
      <c r="Z48" s="4">
        <f t="shared" si="34"/>
        <v>2.1180011610805226E-3</v>
      </c>
      <c r="AA48" s="3">
        <f t="shared" si="52"/>
        <v>1.4500000000000028</v>
      </c>
      <c r="AC48" s="3">
        <f t="shared" si="53"/>
        <v>26.768510631172539</v>
      </c>
      <c r="AD48" s="3">
        <f t="shared" si="54"/>
        <v>0.56867258757473271</v>
      </c>
      <c r="AE48">
        <f t="shared" si="55"/>
        <v>27.337183218747271</v>
      </c>
      <c r="AF48" s="3">
        <f t="shared" si="56"/>
        <v>43288.541251947077</v>
      </c>
      <c r="AG48" s="4">
        <f t="shared" si="35"/>
        <v>2.1644270625973537E-2</v>
      </c>
      <c r="AH48" s="4">
        <f t="shared" si="36"/>
        <v>2.0802164693571972E-2</v>
      </c>
      <c r="AI48" s="3">
        <f t="shared" si="57"/>
        <v>1.4500000000000028</v>
      </c>
    </row>
    <row r="49" spans="3:35" x14ac:dyDescent="0.2">
      <c r="C49">
        <v>38</v>
      </c>
      <c r="D49" s="3">
        <f t="shared" si="37"/>
        <v>72.010448037347672</v>
      </c>
      <c r="E49" s="3">
        <f t="shared" si="38"/>
        <v>55.39321560601374</v>
      </c>
      <c r="F49" s="3">
        <f t="shared" si="39"/>
        <v>127.40366364336143</v>
      </c>
      <c r="G49">
        <f t="shared" si="40"/>
        <v>204213.9685543988</v>
      </c>
      <c r="H49" s="4">
        <f t="shared" si="29"/>
        <v>5.10534921385997E-2</v>
      </c>
      <c r="I49" s="4">
        <f t="shared" si="30"/>
        <v>0.43478510760157479</v>
      </c>
      <c r="J49" s="3">
        <f t="shared" si="41"/>
        <v>1.3830168359098571</v>
      </c>
      <c r="K49" s="3">
        <f t="shared" si="42"/>
        <v>0.85998163587303167</v>
      </c>
      <c r="M49" s="3">
        <f t="shared" si="43"/>
        <v>27.322969099997955</v>
      </c>
      <c r="N49" s="3">
        <f t="shared" si="44"/>
        <v>54.763750175675327</v>
      </c>
      <c r="O49">
        <f t="shared" si="45"/>
        <v>82.086719275673289</v>
      </c>
      <c r="P49" s="3">
        <f t="shared" si="46"/>
        <v>107861.45868119691</v>
      </c>
      <c r="Q49" s="4">
        <f t="shared" si="31"/>
        <v>0.10786145868119691</v>
      </c>
      <c r="R49" s="4">
        <f t="shared" si="32"/>
        <v>0.66714507119916988</v>
      </c>
      <c r="S49" s="3">
        <f t="shared" si="47"/>
        <v>1.4500000000000002</v>
      </c>
      <c r="U49" s="3">
        <f t="shared" si="48"/>
        <v>19.337624052101127</v>
      </c>
      <c r="V49" s="3">
        <f t="shared" si="49"/>
        <v>4.4576880619490195E-2</v>
      </c>
      <c r="W49">
        <f t="shared" si="50"/>
        <v>19.382200932720618</v>
      </c>
      <c r="X49" s="3">
        <f t="shared" si="51"/>
        <v>53036.631438036122</v>
      </c>
      <c r="Y49" s="4">
        <f t="shared" si="33"/>
        <v>5.3036631438036122E-2</v>
      </c>
      <c r="Z49" s="4">
        <f t="shared" si="34"/>
        <v>2.2998874469532743E-3</v>
      </c>
      <c r="AA49" s="3">
        <f t="shared" si="52"/>
        <v>1.4499999999999962</v>
      </c>
      <c r="AC49" s="3">
        <f t="shared" si="53"/>
        <v>25.34985488524859</v>
      </c>
      <c r="AD49" s="3">
        <f t="shared" si="54"/>
        <v>0.58488854971892223</v>
      </c>
      <c r="AE49">
        <f t="shared" si="55"/>
        <v>25.934743434967512</v>
      </c>
      <c r="AF49" s="3">
        <f t="shared" si="56"/>
        <v>43315.878435165825</v>
      </c>
      <c r="AG49" s="4">
        <f t="shared" si="35"/>
        <v>2.1657939217582911E-2</v>
      </c>
      <c r="AH49" s="4">
        <f t="shared" si="36"/>
        <v>2.2552316786381772E-2</v>
      </c>
      <c r="AI49" s="3">
        <f t="shared" si="57"/>
        <v>1.4499999999999988</v>
      </c>
    </row>
    <row r="50" spans="3:35" x14ac:dyDescent="0.2">
      <c r="C50">
        <v>39</v>
      </c>
      <c r="D50" s="3">
        <f t="shared" si="37"/>
        <v>67.536274793916675</v>
      </c>
      <c r="E50" s="3">
        <f t="shared" si="38"/>
        <v>55.828550508081811</v>
      </c>
      <c r="F50" s="3">
        <f t="shared" si="39"/>
        <v>123.36482530199848</v>
      </c>
      <c r="G50">
        <f t="shared" si="40"/>
        <v>204341.37221804218</v>
      </c>
      <c r="H50" s="4">
        <f t="shared" si="29"/>
        <v>5.1085343054510547E-2</v>
      </c>
      <c r="I50" s="4">
        <f t="shared" si="30"/>
        <v>0.45254836920826413</v>
      </c>
      <c r="J50" s="3">
        <f t="shared" si="41"/>
        <v>1.3824894932776601</v>
      </c>
      <c r="K50" s="3">
        <f t="shared" si="42"/>
        <v>0.86505245018807997</v>
      </c>
      <c r="M50" s="3">
        <f t="shared" si="43"/>
        <v>25.349442240893573</v>
      </c>
      <c r="N50" s="3">
        <f t="shared" si="44"/>
        <v>55.181468491037982</v>
      </c>
      <c r="O50">
        <f t="shared" si="45"/>
        <v>80.530910731931556</v>
      </c>
      <c r="P50" s="3">
        <f t="shared" si="46"/>
        <v>107943.54540047258</v>
      </c>
      <c r="Q50" s="4">
        <f t="shared" si="31"/>
        <v>0.10794354540047257</v>
      </c>
      <c r="R50" s="4">
        <f t="shared" si="32"/>
        <v>0.6852209665767236</v>
      </c>
      <c r="S50" s="3">
        <f t="shared" si="47"/>
        <v>1.4500000000000042</v>
      </c>
      <c r="U50" s="3">
        <f t="shared" si="48"/>
        <v>18.180519360271912</v>
      </c>
      <c r="V50" s="3">
        <f t="shared" si="49"/>
        <v>4.551687139423026E-2</v>
      </c>
      <c r="W50">
        <f t="shared" si="50"/>
        <v>18.226036231666143</v>
      </c>
      <c r="X50" s="3">
        <f t="shared" si="51"/>
        <v>53056.013638968841</v>
      </c>
      <c r="Y50" s="4">
        <f t="shared" si="33"/>
        <v>5.3056013638968842E-2</v>
      </c>
      <c r="Z50" s="4">
        <f t="shared" si="34"/>
        <v>2.4973543789597367E-3</v>
      </c>
      <c r="AA50" s="3">
        <f t="shared" si="52"/>
        <v>1.4500000000000028</v>
      </c>
      <c r="AC50" s="3">
        <f t="shared" si="53"/>
        <v>24.006313192751186</v>
      </c>
      <c r="AD50" s="3">
        <f t="shared" si="54"/>
        <v>0.60156514564960284</v>
      </c>
      <c r="AE50">
        <f t="shared" si="55"/>
        <v>24.607878338400788</v>
      </c>
      <c r="AF50" s="3">
        <f t="shared" si="56"/>
        <v>43341.813178600794</v>
      </c>
      <c r="AG50" s="4">
        <f t="shared" si="35"/>
        <v>2.1670906589300397E-2</v>
      </c>
      <c r="AH50" s="4">
        <f t="shared" si="36"/>
        <v>2.4446038678225084E-2</v>
      </c>
      <c r="AI50" s="3">
        <f t="shared" si="57"/>
        <v>1.4499999999999988</v>
      </c>
    </row>
    <row r="51" spans="3:35" x14ac:dyDescent="0.2">
      <c r="C51">
        <v>40</v>
      </c>
      <c r="D51" s="3">
        <f t="shared" si="37"/>
        <v>63.34448542284612</v>
      </c>
      <c r="E51" s="3">
        <f t="shared" si="38"/>
        <v>56.266449508416208</v>
      </c>
      <c r="F51" s="3">
        <f t="shared" si="39"/>
        <v>119.61093493126234</v>
      </c>
      <c r="G51">
        <f t="shared" si="40"/>
        <v>204464.73704334418</v>
      </c>
      <c r="H51" s="4">
        <f t="shared" si="29"/>
        <v>5.1116184260836042E-2</v>
      </c>
      <c r="I51" s="4">
        <f t="shared" si="30"/>
        <v>0.47041225403639936</v>
      </c>
      <c r="J51" s="3">
        <f t="shared" si="41"/>
        <v>1.3819633267631199</v>
      </c>
      <c r="K51" s="3">
        <f t="shared" si="42"/>
        <v>0.87017763361520151</v>
      </c>
      <c r="M51" s="3">
        <f t="shared" si="43"/>
        <v>23.517990591858336</v>
      </c>
      <c r="N51" s="3">
        <f t="shared" si="44"/>
        <v>55.60125752076069</v>
      </c>
      <c r="O51">
        <f t="shared" si="45"/>
        <v>79.119248112619033</v>
      </c>
      <c r="P51" s="3">
        <f t="shared" si="46"/>
        <v>108024.07631120451</v>
      </c>
      <c r="Q51" s="4">
        <f t="shared" si="31"/>
        <v>0.1080240763112045</v>
      </c>
      <c r="R51" s="4">
        <f t="shared" si="32"/>
        <v>0.70275260252242755</v>
      </c>
      <c r="S51" s="3">
        <f t="shared" si="47"/>
        <v>1.4499999999999988</v>
      </c>
      <c r="U51" s="3">
        <f t="shared" si="48"/>
        <v>17.092579190346367</v>
      </c>
      <c r="V51" s="3">
        <f t="shared" si="49"/>
        <v>4.6476484924559178E-2</v>
      </c>
      <c r="W51">
        <f t="shared" si="50"/>
        <v>17.139055675270924</v>
      </c>
      <c r="X51" s="3">
        <f t="shared" si="51"/>
        <v>53074.239675200508</v>
      </c>
      <c r="Y51" s="4">
        <f t="shared" si="33"/>
        <v>5.3074239675200509E-2</v>
      </c>
      <c r="Z51" s="4">
        <f t="shared" si="34"/>
        <v>2.7117296194805961E-3</v>
      </c>
      <c r="AA51" s="3">
        <f t="shared" si="52"/>
        <v>1.4500000000000028</v>
      </c>
      <c r="AC51" s="3">
        <f t="shared" si="53"/>
        <v>22.73391564064141</v>
      </c>
      <c r="AD51" s="3">
        <f t="shared" si="54"/>
        <v>0.61871550273095921</v>
      </c>
      <c r="AE51">
        <f t="shared" si="55"/>
        <v>23.352631143372371</v>
      </c>
      <c r="AF51" s="3">
        <f t="shared" si="56"/>
        <v>43366.421056939194</v>
      </c>
      <c r="AG51" s="4">
        <f t="shared" si="35"/>
        <v>2.1683210528469596E-2</v>
      </c>
      <c r="AH51" s="4">
        <f t="shared" si="36"/>
        <v>2.6494466466428761E-2</v>
      </c>
      <c r="AI51" s="3">
        <f t="shared" si="57"/>
        <v>1.4499999999999962</v>
      </c>
    </row>
    <row r="52" spans="3:35" x14ac:dyDescent="0.2">
      <c r="C52">
        <v>41</v>
      </c>
      <c r="D52" s="3">
        <f t="shared" si="37"/>
        <v>59.417007129769345</v>
      </c>
      <c r="E52" s="3">
        <f t="shared" si="38"/>
        <v>56.706944973183177</v>
      </c>
      <c r="F52" s="3">
        <f t="shared" si="39"/>
        <v>116.12395210295252</v>
      </c>
      <c r="G52">
        <f t="shared" si="40"/>
        <v>204584.34797827544</v>
      </c>
      <c r="H52" s="4">
        <f t="shared" si="29"/>
        <v>5.1146086994568858E-2</v>
      </c>
      <c r="I52" s="4">
        <f t="shared" si="30"/>
        <v>0.48833116636357893</v>
      </c>
      <c r="J52" s="3">
        <f t="shared" si="41"/>
        <v>1.3814383484001433</v>
      </c>
      <c r="K52" s="3">
        <f t="shared" si="42"/>
        <v>0.87534479406839172</v>
      </c>
      <c r="M52" s="3">
        <f t="shared" si="43"/>
        <v>21.818427939234489</v>
      </c>
      <c r="N52" s="3">
        <f t="shared" si="44"/>
        <v>56.023135713313685</v>
      </c>
      <c r="O52">
        <f t="shared" si="45"/>
        <v>77.841563652548174</v>
      </c>
      <c r="P52" s="3">
        <f t="shared" si="46"/>
        <v>108103.19555931713</v>
      </c>
      <c r="Q52" s="4">
        <f t="shared" si="31"/>
        <v>0.10810319555931713</v>
      </c>
      <c r="R52" s="4">
        <f t="shared" si="32"/>
        <v>0.71970722432269318</v>
      </c>
      <c r="S52" s="3">
        <f t="shared" si="47"/>
        <v>1.4500000000000042</v>
      </c>
      <c r="U52" s="3">
        <f t="shared" si="48"/>
        <v>16.069677795432071</v>
      </c>
      <c r="V52" s="3">
        <f t="shared" si="49"/>
        <v>4.7456138715451922E-2</v>
      </c>
      <c r="W52">
        <f t="shared" si="50"/>
        <v>16.117133934147521</v>
      </c>
      <c r="X52" s="3">
        <f t="shared" si="51"/>
        <v>53091.378730875782</v>
      </c>
      <c r="Y52" s="4">
        <f t="shared" si="33"/>
        <v>5.3091378730875785E-2</v>
      </c>
      <c r="Z52" s="4">
        <f t="shared" si="34"/>
        <v>2.9444527115895067E-3</v>
      </c>
      <c r="AA52" s="3">
        <f t="shared" si="52"/>
        <v>1.4499999999999962</v>
      </c>
      <c r="AC52" s="3">
        <f t="shared" si="53"/>
        <v>21.528901395102785</v>
      </c>
      <c r="AD52" s="3">
        <f t="shared" si="54"/>
        <v>0.63635312115403631</v>
      </c>
      <c r="AE52">
        <f t="shared" si="55"/>
        <v>22.165254516256823</v>
      </c>
      <c r="AF52" s="3">
        <f t="shared" si="56"/>
        <v>43389.773688082569</v>
      </c>
      <c r="AG52" s="4">
        <f t="shared" si="35"/>
        <v>2.1694886844041285E-2</v>
      </c>
      <c r="AH52" s="4">
        <f t="shared" si="36"/>
        <v>2.8709488568575255E-2</v>
      </c>
      <c r="AI52" s="3">
        <f t="shared" si="57"/>
        <v>1.4500000000000028</v>
      </c>
    </row>
    <row r="53" spans="3:35" x14ac:dyDescent="0.2">
      <c r="C53">
        <v>42</v>
      </c>
      <c r="D53" s="3">
        <f t="shared" si="37"/>
        <v>55.73693643579783</v>
      </c>
      <c r="E53" s="3">
        <f t="shared" si="38"/>
        <v>57.150068240949444</v>
      </c>
      <c r="F53" s="3">
        <f t="shared" si="39"/>
        <v>112.88700467674728</v>
      </c>
      <c r="G53">
        <f t="shared" si="40"/>
        <v>204700.47193037841</v>
      </c>
      <c r="H53" s="4">
        <f t="shared" si="29"/>
        <v>5.1175117982594602E-2</v>
      </c>
      <c r="I53" s="4">
        <f t="shared" si="30"/>
        <v>0.50625905439336494</v>
      </c>
      <c r="J53" s="3">
        <f t="shared" si="41"/>
        <v>1.3809145744754583</v>
      </c>
      <c r="K53" s="3">
        <f t="shared" si="42"/>
        <v>0.88054111210318575</v>
      </c>
      <c r="M53" s="3">
        <f t="shared" si="43"/>
        <v>20.241294119547547</v>
      </c>
      <c r="N53" s="3">
        <f t="shared" si="44"/>
        <v>56.447120097564387</v>
      </c>
      <c r="O53">
        <f t="shared" si="45"/>
        <v>76.688414217111927</v>
      </c>
      <c r="P53" s="3">
        <f t="shared" si="46"/>
        <v>108181.03712296968</v>
      </c>
      <c r="Q53" s="4">
        <f t="shared" si="31"/>
        <v>0.10818103712296967</v>
      </c>
      <c r="R53" s="4">
        <f t="shared" si="32"/>
        <v>0.73605799094707347</v>
      </c>
      <c r="S53" s="3">
        <f t="shared" si="47"/>
        <v>1.4500000000000015</v>
      </c>
      <c r="U53" s="3">
        <f t="shared" si="48"/>
        <v>15.107934549897966</v>
      </c>
      <c r="V53" s="3">
        <f t="shared" si="49"/>
        <v>4.8456258839219918E-2</v>
      </c>
      <c r="W53">
        <f t="shared" si="50"/>
        <v>15.156390808737186</v>
      </c>
      <c r="X53" s="3">
        <f t="shared" si="51"/>
        <v>53107.495864809927</v>
      </c>
      <c r="Y53" s="4">
        <f t="shared" si="33"/>
        <v>5.310749586480993E-2</v>
      </c>
      <c r="Z53" s="4">
        <f t="shared" si="34"/>
        <v>3.1970842828416908E-3</v>
      </c>
      <c r="AA53" s="3">
        <f t="shared" si="52"/>
        <v>1.4500000000000028</v>
      </c>
      <c r="AC53" s="3">
        <f t="shared" si="53"/>
        <v>20.387707766352325</v>
      </c>
      <c r="AD53" s="3">
        <f t="shared" si="54"/>
        <v>0.65449188454583962</v>
      </c>
      <c r="AE53">
        <f t="shared" si="55"/>
        <v>21.042199650898166</v>
      </c>
      <c r="AF53" s="3">
        <f t="shared" si="56"/>
        <v>43411.938942598827</v>
      </c>
      <c r="AG53" s="4">
        <f t="shared" si="35"/>
        <v>2.1705969471299415E-2</v>
      </c>
      <c r="AH53" s="4">
        <f t="shared" si="36"/>
        <v>3.1103776953180999E-2</v>
      </c>
      <c r="AI53" s="3">
        <f t="shared" si="57"/>
        <v>1.4499999999999988</v>
      </c>
    </row>
    <row r="54" spans="3:35" x14ac:dyDescent="0.2">
      <c r="C54">
        <v>43</v>
      </c>
      <c r="D54" s="3">
        <f t="shared" si="37"/>
        <v>52.288463097271915</v>
      </c>
      <c r="E54" s="3">
        <f t="shared" si="38"/>
        <v>57.595849702369406</v>
      </c>
      <c r="F54" s="3">
        <f t="shared" si="39"/>
        <v>109.88431279964132</v>
      </c>
      <c r="G54">
        <f t="shared" si="40"/>
        <v>204813.35893505515</v>
      </c>
      <c r="H54" s="4">
        <f t="shared" si="29"/>
        <v>5.1203339733763786E-2</v>
      </c>
      <c r="I54" s="4">
        <f t="shared" si="30"/>
        <v>0.52414988304461063</v>
      </c>
      <c r="J54" s="3">
        <f t="shared" si="41"/>
        <v>1.380392025229066</v>
      </c>
      <c r="K54" s="3">
        <f t="shared" si="42"/>
        <v>0.88575346643729436</v>
      </c>
      <c r="M54" s="3">
        <f t="shared" si="43"/>
        <v>18.777803759215299</v>
      </c>
      <c r="N54" s="3">
        <f t="shared" si="44"/>
        <v>56.873226351366768</v>
      </c>
      <c r="O54">
        <f t="shared" si="45"/>
        <v>75.65103011058207</v>
      </c>
      <c r="P54" s="3">
        <f t="shared" si="46"/>
        <v>108257.72553718679</v>
      </c>
      <c r="Q54" s="4">
        <f t="shared" si="31"/>
        <v>0.10825772553718679</v>
      </c>
      <c r="R54" s="4">
        <f t="shared" si="32"/>
        <v>0.75178389862283368</v>
      </c>
      <c r="S54" s="3">
        <f t="shared" si="47"/>
        <v>1.4499999999999988</v>
      </c>
      <c r="U54" s="3">
        <f t="shared" si="48"/>
        <v>14.203699500562111</v>
      </c>
      <c r="V54" s="3">
        <f t="shared" si="49"/>
        <v>4.9477280123365004E-2</v>
      </c>
      <c r="W54">
        <f t="shared" si="50"/>
        <v>14.253176780685477</v>
      </c>
      <c r="X54" s="3">
        <f t="shared" si="51"/>
        <v>53122.652255618661</v>
      </c>
      <c r="Y54" s="4">
        <f t="shared" si="33"/>
        <v>5.3122652255618658E-2</v>
      </c>
      <c r="Z54" s="4">
        <f t="shared" si="34"/>
        <v>3.4713159658843083E-3</v>
      </c>
      <c r="AA54" s="3">
        <f t="shared" si="52"/>
        <v>1.4499999999999962</v>
      </c>
      <c r="AC54" s="3">
        <f t="shared" si="53"/>
        <v>19.306959837494507</v>
      </c>
      <c r="AD54" s="3">
        <f t="shared" si="54"/>
        <v>0.67314607087927314</v>
      </c>
      <c r="AE54">
        <f t="shared" si="55"/>
        <v>19.98010590837378</v>
      </c>
      <c r="AF54" s="3">
        <f t="shared" si="56"/>
        <v>43432.981142249722</v>
      </c>
      <c r="AG54" s="4">
        <f t="shared" si="35"/>
        <v>2.1716490571124861E-2</v>
      </c>
      <c r="AH54" s="4">
        <f t="shared" si="36"/>
        <v>3.3690815952940149E-2</v>
      </c>
      <c r="AI54" s="3">
        <f t="shared" si="57"/>
        <v>1.4499999999999988</v>
      </c>
    </row>
    <row r="55" spans="3:35" x14ac:dyDescent="0.2">
      <c r="C55">
        <v>44</v>
      </c>
      <c r="D55" s="3">
        <f t="shared" si="37"/>
        <v>49.056798956859112</v>
      </c>
      <c r="E55" s="3">
        <f t="shared" si="38"/>
        <v>58.044318875665034</v>
      </c>
      <c r="F55" s="3">
        <f t="shared" si="39"/>
        <v>107.10111783252415</v>
      </c>
      <c r="G55">
        <f t="shared" si="40"/>
        <v>204923.24324785479</v>
      </c>
      <c r="H55" s="4">
        <f t="shared" si="29"/>
        <v>5.1230810811963699E-2</v>
      </c>
      <c r="I55" s="4">
        <f t="shared" si="30"/>
        <v>0.54195810510988252</v>
      </c>
      <c r="J55" s="3">
        <f t="shared" si="41"/>
        <v>1.3798707245720656</v>
      </c>
      <c r="K55" s="3">
        <f t="shared" si="42"/>
        <v>0.89096856617296227</v>
      </c>
      <c r="M55" s="3">
        <f t="shared" si="43"/>
        <v>17.419798571485334</v>
      </c>
      <c r="N55" s="3">
        <f t="shared" si="44"/>
        <v>57.301468865630511</v>
      </c>
      <c r="O55">
        <f t="shared" si="45"/>
        <v>74.721267437115841</v>
      </c>
      <c r="P55" s="3">
        <f t="shared" si="46"/>
        <v>108333.37656729738</v>
      </c>
      <c r="Q55" s="4">
        <f t="shared" si="31"/>
        <v>0.10833337656729738</v>
      </c>
      <c r="R55" s="4">
        <f t="shared" si="32"/>
        <v>0.76686960528144765</v>
      </c>
      <c r="S55" s="3">
        <f t="shared" si="47"/>
        <v>1.4499999999999988</v>
      </c>
      <c r="U55" s="3">
        <f t="shared" si="48"/>
        <v>13.353539756228598</v>
      </c>
      <c r="V55" s="3">
        <f t="shared" si="49"/>
        <v>5.0519646342092814E-2</v>
      </c>
      <c r="W55">
        <f t="shared" si="50"/>
        <v>13.40405940257069</v>
      </c>
      <c r="X55" s="3">
        <f t="shared" si="51"/>
        <v>53136.905432399348</v>
      </c>
      <c r="Y55" s="4">
        <f t="shared" si="33"/>
        <v>5.3136905432399351E-2</v>
      </c>
      <c r="Z55" s="4">
        <f t="shared" si="34"/>
        <v>3.7689810843723904E-3</v>
      </c>
      <c r="AA55" s="3">
        <f t="shared" si="52"/>
        <v>1.4500000000000028</v>
      </c>
      <c r="AC55" s="3">
        <f t="shared" si="53"/>
        <v>18.283460629145186</v>
      </c>
      <c r="AD55" s="3">
        <f t="shared" si="54"/>
        <v>0.6923303636924284</v>
      </c>
      <c r="AE55">
        <f t="shared" si="55"/>
        <v>18.975790992837613</v>
      </c>
      <c r="AF55" s="3">
        <f t="shared" si="56"/>
        <v>43452.961248158099</v>
      </c>
      <c r="AG55" s="4">
        <f t="shared" si="35"/>
        <v>2.1726480624079048E-2</v>
      </c>
      <c r="AH55" s="4">
        <f t="shared" si="36"/>
        <v>3.6484927766845004E-2</v>
      </c>
      <c r="AI55" s="3">
        <f t="shared" si="57"/>
        <v>1.4500000000000028</v>
      </c>
    </row>
    <row r="56" spans="3:35" x14ac:dyDescent="0.2">
      <c r="C56">
        <v>45</v>
      </c>
      <c r="D56" s="3">
        <f t="shared" si="37"/>
        <v>46.028111413358289</v>
      </c>
      <c r="E56" s="3">
        <f t="shared" si="38"/>
        <v>58.495504478170616</v>
      </c>
      <c r="F56" s="3">
        <f t="shared" si="39"/>
        <v>104.52361589152891</v>
      </c>
      <c r="G56">
        <f t="shared" si="40"/>
        <v>205030.34436568731</v>
      </c>
      <c r="H56" s="4">
        <f t="shared" si="29"/>
        <v>5.1257586091421829E-2</v>
      </c>
      <c r="I56" s="4">
        <f t="shared" si="30"/>
        <v>0.55963912058759313</v>
      </c>
      <c r="J56" s="3">
        <f t="shared" si="41"/>
        <v>1.3793506998211564</v>
      </c>
      <c r="K56" s="3">
        <f t="shared" si="42"/>
        <v>0.89617308686945041</v>
      </c>
      <c r="M56" s="3">
        <f t="shared" si="43"/>
        <v>16.159702971979907</v>
      </c>
      <c r="N56" s="3">
        <f t="shared" si="44"/>
        <v>57.731860804133071</v>
      </c>
      <c r="O56">
        <f t="shared" si="45"/>
        <v>73.891563776112974</v>
      </c>
      <c r="P56" s="3">
        <f t="shared" si="46"/>
        <v>108408.09783473449</v>
      </c>
      <c r="Q56" s="4">
        <f t="shared" si="31"/>
        <v>0.1084080978347345</v>
      </c>
      <c r="R56" s="4">
        <f t="shared" si="32"/>
        <v>0.78130517008757805</v>
      </c>
      <c r="S56" s="3">
        <f t="shared" si="47"/>
        <v>1.4500000000000028</v>
      </c>
      <c r="U56" s="3">
        <f t="shared" si="48"/>
        <v>12.554226668495248</v>
      </c>
      <c r="V56" s="3">
        <f t="shared" si="49"/>
        <v>5.1583810411570771E-2</v>
      </c>
      <c r="W56">
        <f t="shared" si="50"/>
        <v>12.60581047890682</v>
      </c>
      <c r="X56" s="3">
        <f t="shared" si="51"/>
        <v>53150.30949180192</v>
      </c>
      <c r="Y56" s="4">
        <f t="shared" si="33"/>
        <v>5.3150309491801918E-2</v>
      </c>
      <c r="Z56" s="4">
        <f t="shared" si="34"/>
        <v>4.0920661545630456E-3</v>
      </c>
      <c r="AA56" s="3">
        <f t="shared" si="52"/>
        <v>1.4500000000000028</v>
      </c>
      <c r="AC56" s="3">
        <f t="shared" si="53"/>
        <v>17.314181772883135</v>
      </c>
      <c r="AD56" s="3">
        <f t="shared" si="54"/>
        <v>0.71205986362597273</v>
      </c>
      <c r="AE56">
        <f t="shared" si="55"/>
        <v>18.026241636509109</v>
      </c>
      <c r="AF56" s="3">
        <f t="shared" si="56"/>
        <v>43471.937039150936</v>
      </c>
      <c r="AG56" s="4">
        <f t="shared" si="35"/>
        <v>2.1735968519575467E-2</v>
      </c>
      <c r="AH56" s="4">
        <f t="shared" si="36"/>
        <v>3.9501293613185329E-2</v>
      </c>
      <c r="AI56" s="3">
        <f t="shared" si="57"/>
        <v>1.4499999999999962</v>
      </c>
    </row>
    <row r="57" spans="3:35" x14ac:dyDescent="0.2">
      <c r="C57">
        <v>46</v>
      </c>
      <c r="D57" s="3">
        <f t="shared" si="37"/>
        <v>43.189461216170884</v>
      </c>
      <c r="E57" s="3">
        <f t="shared" si="38"/>
        <v>58.949434494201157</v>
      </c>
      <c r="F57" s="3">
        <f t="shared" si="39"/>
        <v>102.13889571037204</v>
      </c>
      <c r="G57">
        <f t="shared" si="40"/>
        <v>205134.86798157883</v>
      </c>
      <c r="H57" s="4">
        <f t="shared" si="29"/>
        <v>5.1283716995394711E-2</v>
      </c>
      <c r="I57" s="4">
        <f t="shared" si="30"/>
        <v>0.57714971445706498</v>
      </c>
      <c r="J57" s="3">
        <f t="shared" si="41"/>
        <v>1.3788319814487189</v>
      </c>
      <c r="K57" s="3">
        <f t="shared" si="42"/>
        <v>0.90135380747275506</v>
      </c>
      <c r="M57" s="3">
        <f t="shared" si="43"/>
        <v>14.990482789094493</v>
      </c>
      <c r="N57" s="3">
        <f t="shared" si="44"/>
        <v>58.164414159324501</v>
      </c>
      <c r="O57">
        <f t="shared" si="45"/>
        <v>73.154896948418994</v>
      </c>
      <c r="P57" s="3">
        <f t="shared" si="46"/>
        <v>108481.9893985106</v>
      </c>
      <c r="Q57" s="4">
        <f t="shared" si="31"/>
        <v>0.1084819893985106</v>
      </c>
      <c r="R57" s="4">
        <f t="shared" si="32"/>
        <v>0.79508572338412042</v>
      </c>
      <c r="S57" s="3">
        <f t="shared" si="47"/>
        <v>1.4499999999999948</v>
      </c>
      <c r="U57" s="3">
        <f t="shared" si="48"/>
        <v>11.802723759211769</v>
      </c>
      <c r="V57" s="3">
        <f t="shared" si="49"/>
        <v>5.2670234589017463E-2</v>
      </c>
      <c r="W57">
        <f t="shared" si="50"/>
        <v>11.855393993800787</v>
      </c>
      <c r="X57" s="3">
        <f t="shared" si="51"/>
        <v>53162.915302280824</v>
      </c>
      <c r="Y57" s="4">
        <f t="shared" si="33"/>
        <v>5.3162915302280823E-2</v>
      </c>
      <c r="Z57" s="4">
        <f t="shared" si="34"/>
        <v>4.4427232546264466E-3</v>
      </c>
      <c r="AA57" s="3">
        <f t="shared" si="52"/>
        <v>1.4499999999999962</v>
      </c>
      <c r="AC57" s="3">
        <f t="shared" si="53"/>
        <v>16.396254667864618</v>
      </c>
      <c r="AD57" s="3">
        <f t="shared" si="54"/>
        <v>0.7323501002876367</v>
      </c>
      <c r="AE57">
        <f t="shared" si="55"/>
        <v>17.128604768152254</v>
      </c>
      <c r="AF57" s="3">
        <f t="shared" si="56"/>
        <v>43489.963280787444</v>
      </c>
      <c r="AG57" s="4">
        <f t="shared" si="35"/>
        <v>2.1744981640393721E-2</v>
      </c>
      <c r="AH57" s="4">
        <f t="shared" si="36"/>
        <v>4.27559693390391E-2</v>
      </c>
      <c r="AI57" s="3">
        <f t="shared" si="57"/>
        <v>1.4500000000000028</v>
      </c>
    </row>
    <row r="58" spans="3:35" x14ac:dyDescent="0.2">
      <c r="C58">
        <v>47</v>
      </c>
      <c r="D58" s="3">
        <f t="shared" si="37"/>
        <v>40.528744308083432</v>
      </c>
      <c r="E58" s="3">
        <f t="shared" si="38"/>
        <v>59.406136239490408</v>
      </c>
      <c r="F58" s="3">
        <f t="shared" si="39"/>
        <v>99.93488054757384</v>
      </c>
      <c r="G58">
        <f t="shared" si="40"/>
        <v>205237.00687728921</v>
      </c>
      <c r="H58" s="4">
        <f t="shared" si="29"/>
        <v>5.1309251719322303E-2</v>
      </c>
      <c r="I58" s="4">
        <f t="shared" si="30"/>
        <v>0.59444846397960327</v>
      </c>
      <c r="J58" s="3">
        <f t="shared" si="41"/>
        <v>1.3783146028476501</v>
      </c>
      <c r="K58" s="3">
        <f t="shared" si="42"/>
        <v>0.90649774508050207</v>
      </c>
      <c r="M58" s="3">
        <f t="shared" si="43"/>
        <v>13.905606859601475</v>
      </c>
      <c r="N58" s="3">
        <f t="shared" si="44"/>
        <v>58.599139804361641</v>
      </c>
      <c r="O58">
        <f t="shared" si="45"/>
        <v>72.504746663963118</v>
      </c>
      <c r="P58" s="3">
        <f t="shared" si="46"/>
        <v>108555.14429545902</v>
      </c>
      <c r="Q58" s="4">
        <f t="shared" si="31"/>
        <v>0.10855514429545901</v>
      </c>
      <c r="R58" s="4">
        <f t="shared" si="32"/>
        <v>0.80821108273021591</v>
      </c>
      <c r="S58" s="3">
        <f t="shared" si="47"/>
        <v>1.4500000000000015</v>
      </c>
      <c r="U58" s="3">
        <f t="shared" si="48"/>
        <v>11.096175352320369</v>
      </c>
      <c r="V58" s="3">
        <f t="shared" si="49"/>
        <v>5.3779390675712149E-2</v>
      </c>
      <c r="W58">
        <f t="shared" si="50"/>
        <v>11.149954742996082</v>
      </c>
      <c r="X58" s="3">
        <f t="shared" si="51"/>
        <v>53174.770696274623</v>
      </c>
      <c r="Y58" s="4">
        <f t="shared" si="33"/>
        <v>5.3174770696274624E-2</v>
      </c>
      <c r="Z58" s="4">
        <f t="shared" si="34"/>
        <v>4.8232833150730079E-3</v>
      </c>
      <c r="AA58" s="3">
        <f t="shared" si="52"/>
        <v>1.4500000000000028</v>
      </c>
      <c r="AC58" s="3">
        <f t="shared" si="53"/>
        <v>15.526962096161586</v>
      </c>
      <c r="AD58" s="3">
        <f t="shared" si="54"/>
        <v>0.75321704445304893</v>
      </c>
      <c r="AE58">
        <f t="shared" si="55"/>
        <v>16.280179140614635</v>
      </c>
      <c r="AF58" s="3">
        <f t="shared" si="56"/>
        <v>43507.091885555594</v>
      </c>
      <c r="AG58" s="4">
        <f t="shared" si="35"/>
        <v>2.1753545942777796E-2</v>
      </c>
      <c r="AH58" s="4">
        <f t="shared" si="36"/>
        <v>4.6265894124836532E-2</v>
      </c>
      <c r="AI58" s="3">
        <f t="shared" si="57"/>
        <v>1.4499999999999988</v>
      </c>
    </row>
    <row r="59" spans="3:35" x14ac:dyDescent="0.2">
      <c r="C59">
        <v>48</v>
      </c>
      <c r="D59" s="3">
        <f t="shared" si="37"/>
        <v>38.034637456784765</v>
      </c>
      <c r="E59" s="3">
        <f t="shared" si="38"/>
        <v>59.865636422432381</v>
      </c>
      <c r="F59" s="3">
        <f t="shared" si="39"/>
        <v>97.900273879217139</v>
      </c>
      <c r="G59">
        <f t="shared" si="40"/>
        <v>205336.94175783679</v>
      </c>
      <c r="H59" s="4">
        <f t="shared" si="29"/>
        <v>5.1334235439459197E-2</v>
      </c>
      <c r="I59" s="4">
        <f t="shared" si="30"/>
        <v>0.6114961077258132</v>
      </c>
      <c r="J59" s="3">
        <f t="shared" si="41"/>
        <v>1.3777986001102549</v>
      </c>
      <c r="K59" s="3">
        <f t="shared" si="42"/>
        <v>0.91159228460469444</v>
      </c>
      <c r="M59" s="3">
        <f t="shared" si="43"/>
        <v>12.899011313167289</v>
      </c>
      <c r="N59" s="3">
        <f t="shared" si="44"/>
        <v>59.036047541595934</v>
      </c>
      <c r="O59">
        <f t="shared" si="45"/>
        <v>71.935058854763227</v>
      </c>
      <c r="P59" s="3">
        <f t="shared" si="46"/>
        <v>108627.64904212298</v>
      </c>
      <c r="Q59" s="4">
        <f t="shared" si="31"/>
        <v>0.10862764904212298</v>
      </c>
      <c r="R59" s="4">
        <f t="shared" si="32"/>
        <v>0.82068533037262992</v>
      </c>
      <c r="S59" s="3">
        <f t="shared" si="47"/>
        <v>1.4500000000000042</v>
      </c>
      <c r="U59" s="3">
        <f t="shared" si="48"/>
        <v>10.431895870059195</v>
      </c>
      <c r="V59" s="3">
        <f t="shared" si="49"/>
        <v>5.4911760224014783E-2</v>
      </c>
      <c r="W59">
        <f t="shared" si="50"/>
        <v>10.486807630283209</v>
      </c>
      <c r="X59" s="3">
        <f t="shared" si="51"/>
        <v>53185.920651017623</v>
      </c>
      <c r="Y59" s="4">
        <f t="shared" si="33"/>
        <v>5.3185920651017619E-2</v>
      </c>
      <c r="Z59" s="4">
        <f t="shared" si="34"/>
        <v>5.2362703846539254E-3</v>
      </c>
      <c r="AA59" s="3">
        <f t="shared" si="52"/>
        <v>1.4500000000000028</v>
      </c>
      <c r="AC59" s="3">
        <f t="shared" si="53"/>
        <v>14.703730273558278</v>
      </c>
      <c r="AD59" s="3">
        <f t="shared" si="54"/>
        <v>0.77467712061243055</v>
      </c>
      <c r="AE59">
        <f t="shared" si="55"/>
        <v>15.478407394170709</v>
      </c>
      <c r="AF59" s="3">
        <f t="shared" si="56"/>
        <v>43523.37206469621</v>
      </c>
      <c r="AG59" s="4">
        <f t="shared" si="35"/>
        <v>2.1761686032348106E-2</v>
      </c>
      <c r="AH59" s="4">
        <f t="shared" si="36"/>
        <v>5.0048890747259961E-2</v>
      </c>
      <c r="AI59" s="3">
        <f t="shared" si="57"/>
        <v>1.4500000000000028</v>
      </c>
    </row>
    <row r="60" spans="3:35" x14ac:dyDescent="0.2">
      <c r="C60">
        <v>49</v>
      </c>
      <c r="D60" s="3">
        <f t="shared" si="37"/>
        <v>35.696547431438375</v>
      </c>
      <c r="E60" s="3">
        <f t="shared" si="38"/>
        <v>60.327961202348234</v>
      </c>
      <c r="F60" s="3">
        <f t="shared" si="39"/>
        <v>96.02450863378661</v>
      </c>
      <c r="G60">
        <f t="shared" si="40"/>
        <v>205434.84203171599</v>
      </c>
      <c r="H60" s="4">
        <f t="shared" si="29"/>
        <v>5.1358710507928999E-2</v>
      </c>
      <c r="I60" s="4">
        <f t="shared" si="30"/>
        <v>0.6282558698886338</v>
      </c>
      <c r="J60" s="3">
        <f t="shared" si="41"/>
        <v>1.3772840118201748</v>
      </c>
      <c r="K60" s="3">
        <f t="shared" si="42"/>
        <v>0.91662530058851199</v>
      </c>
      <c r="M60" s="3">
        <f t="shared" si="43"/>
        <v>11.965066362117707</v>
      </c>
      <c r="N60" s="3">
        <f t="shared" si="44"/>
        <v>59.475146147726818</v>
      </c>
      <c r="O60">
        <f t="shared" si="45"/>
        <v>71.440212509844528</v>
      </c>
      <c r="P60" s="3">
        <f t="shared" si="46"/>
        <v>108699.58410097775</v>
      </c>
      <c r="Q60" s="4">
        <f t="shared" si="31"/>
        <v>0.10869958410097776</v>
      </c>
      <c r="R60" s="4">
        <f t="shared" si="32"/>
        <v>0.83251636659858885</v>
      </c>
      <c r="S60" s="3">
        <f t="shared" si="47"/>
        <v>1.4499999999999962</v>
      </c>
      <c r="U60" s="3">
        <f t="shared" si="48"/>
        <v>9.8073597556551437</v>
      </c>
      <c r="V60" s="3">
        <f t="shared" si="49"/>
        <v>5.6067834748488671E-2</v>
      </c>
      <c r="W60">
        <f t="shared" si="50"/>
        <v>9.8634275904036333</v>
      </c>
      <c r="X60" s="3">
        <f t="shared" si="51"/>
        <v>53196.407458647904</v>
      </c>
      <c r="Y60" s="4">
        <f t="shared" si="33"/>
        <v>5.3196407458647905E-2</v>
      </c>
      <c r="Z60" s="4">
        <f t="shared" si="34"/>
        <v>5.6844169265295183E-3</v>
      </c>
      <c r="AA60" s="3">
        <f t="shared" si="52"/>
        <v>1.4499999999999962</v>
      </c>
      <c r="AC60" s="3">
        <f t="shared" si="53"/>
        <v>13.924121313665522</v>
      </c>
      <c r="AD60" s="3">
        <f t="shared" si="54"/>
        <v>0.79674721987292618</v>
      </c>
      <c r="AE60">
        <f t="shared" si="55"/>
        <v>14.720868533538448</v>
      </c>
      <c r="AF60" s="3">
        <f t="shared" si="56"/>
        <v>43538.85047209038</v>
      </c>
      <c r="AG60" s="4">
        <f t="shared" si="35"/>
        <v>2.1769425236045189E-2</v>
      </c>
      <c r="AH60" s="4">
        <f t="shared" si="36"/>
        <v>5.4123655683610161E-2</v>
      </c>
      <c r="AI60" s="3">
        <f t="shared" si="57"/>
        <v>1.4499999999999988</v>
      </c>
    </row>
    <row r="61" spans="3:35" x14ac:dyDescent="0.2">
      <c r="C61">
        <v>50</v>
      </c>
      <c r="D61" s="3">
        <f t="shared" si="37"/>
        <v>33.504563495670716</v>
      </c>
      <c r="E61" s="3">
        <f t="shared" si="38"/>
        <v>60.793136244989171</v>
      </c>
      <c r="F61" s="3">
        <f t="shared" si="39"/>
        <v>94.29769974065988</v>
      </c>
      <c r="G61">
        <f t="shared" si="40"/>
        <v>205530.86654034979</v>
      </c>
      <c r="H61" s="4">
        <f t="shared" si="29"/>
        <v>5.138271663508745E-2</v>
      </c>
      <c r="I61" s="4">
        <f t="shared" si="30"/>
        <v>0.64469373497109816</v>
      </c>
      <c r="J61" s="3">
        <f t="shared" si="41"/>
        <v>1.3767708788569684</v>
      </c>
      <c r="K61" s="3">
        <f t="shared" si="42"/>
        <v>0.92158526872467705</v>
      </c>
      <c r="M61" s="3">
        <f t="shared" si="43"/>
        <v>11.098545424703593</v>
      </c>
      <c r="N61" s="3">
        <f t="shared" si="44"/>
        <v>59.916443415821327</v>
      </c>
      <c r="O61">
        <f t="shared" si="45"/>
        <v>71.014988840524921</v>
      </c>
      <c r="P61" s="3">
        <f t="shared" si="46"/>
        <v>108771.02431348759</v>
      </c>
      <c r="Q61" s="4">
        <f t="shared" si="31"/>
        <v>0.10877102431348759</v>
      </c>
      <c r="R61" s="4">
        <f t="shared" si="32"/>
        <v>0.84371545210508891</v>
      </c>
      <c r="S61" s="3">
        <f t="shared" si="47"/>
        <v>1.4500000000000028</v>
      </c>
      <c r="U61" s="3">
        <f t="shared" si="48"/>
        <v>9.2201919866791613</v>
      </c>
      <c r="V61" s="3">
        <f t="shared" si="49"/>
        <v>5.7248115941219826E-2</v>
      </c>
      <c r="W61">
        <f t="shared" si="50"/>
        <v>9.2774401026203819</v>
      </c>
      <c r="X61" s="3">
        <f t="shared" si="51"/>
        <v>53206.270886238308</v>
      </c>
      <c r="Y61" s="4">
        <f t="shared" si="33"/>
        <v>5.3206270886238305E-2</v>
      </c>
      <c r="Z61" s="4">
        <f t="shared" si="34"/>
        <v>6.1706801992772002E-3</v>
      </c>
      <c r="AA61" s="3">
        <f t="shared" si="52"/>
        <v>1.4500000000000028</v>
      </c>
      <c r="AC61" s="3">
        <f t="shared" si="53"/>
        <v>13.185826084287962</v>
      </c>
      <c r="AD61" s="3">
        <f t="shared" si="54"/>
        <v>0.81944471322662649</v>
      </c>
      <c r="AE61">
        <f t="shared" si="55"/>
        <v>14.005270797514589</v>
      </c>
      <c r="AF61" s="3">
        <f t="shared" si="56"/>
        <v>43553.571340623916</v>
      </c>
      <c r="AG61" s="4">
        <f t="shared" si="35"/>
        <v>2.1776785670311959E-2</v>
      </c>
      <c r="AH61" s="4">
        <f t="shared" si="36"/>
        <v>5.8509737160672912E-2</v>
      </c>
      <c r="AI61" s="3">
        <f t="shared" si="57"/>
        <v>1.4499999999999962</v>
      </c>
    </row>
    <row r="62" spans="3:35" x14ac:dyDescent="0.2">
      <c r="C62">
        <v>51</v>
      </c>
      <c r="D62" s="3">
        <f t="shared" si="37"/>
        <v>31.449413002547978</v>
      </c>
      <c r="E62" s="3">
        <f t="shared" si="38"/>
        <v>61.261186775475231</v>
      </c>
      <c r="F62" s="3">
        <f t="shared" si="39"/>
        <v>92.710599778023209</v>
      </c>
      <c r="G62">
        <f t="shared" si="40"/>
        <v>205625.16424009044</v>
      </c>
      <c r="H62" s="4">
        <f t="shared" si="29"/>
        <v>5.1406291060022612E-2</v>
      </c>
      <c r="I62" s="4">
        <f t="shared" si="30"/>
        <v>0.66077866956046838</v>
      </c>
      <c r="J62" s="3">
        <f t="shared" si="41"/>
        <v>1.376259244212297</v>
      </c>
      <c r="K62" s="3">
        <f t="shared" si="42"/>
        <v>0.92646136499568266</v>
      </c>
      <c r="M62" s="3">
        <f t="shared" si="43"/>
        <v>10.294596421352747</v>
      </c>
      <c r="N62" s="3">
        <f t="shared" si="44"/>
        <v>60.359946194389181</v>
      </c>
      <c r="O62">
        <f t="shared" si="45"/>
        <v>70.654542615741931</v>
      </c>
      <c r="P62" s="3">
        <f t="shared" si="46"/>
        <v>108842.03930232812</v>
      </c>
      <c r="Q62" s="4">
        <f t="shared" si="31"/>
        <v>0.10884203930232812</v>
      </c>
      <c r="R62" s="4">
        <f t="shared" si="32"/>
        <v>0.85429675092031376</v>
      </c>
      <c r="S62" s="3">
        <f t="shared" si="47"/>
        <v>1.4499999999999935</v>
      </c>
      <c r="U62" s="3">
        <f t="shared" si="48"/>
        <v>8.6681591451867259</v>
      </c>
      <c r="V62" s="3">
        <f t="shared" si="49"/>
        <v>5.8453115891428833E-2</v>
      </c>
      <c r="W62">
        <f t="shared" si="50"/>
        <v>8.726612261078154</v>
      </c>
      <c r="X62" s="3">
        <f t="shared" si="51"/>
        <v>53215.548326340926</v>
      </c>
      <c r="Y62" s="4">
        <f t="shared" si="33"/>
        <v>5.3215548326340928E-2</v>
      </c>
      <c r="Z62" s="4">
        <f t="shared" si="34"/>
        <v>6.698259776263633E-3</v>
      </c>
      <c r="AA62" s="3">
        <f t="shared" si="52"/>
        <v>1.4500000000000028</v>
      </c>
      <c r="AC62" s="3">
        <f t="shared" si="53"/>
        <v>12.486657436008507</v>
      </c>
      <c r="AD62" s="3">
        <f t="shared" si="54"/>
        <v>0.842787465194615</v>
      </c>
      <c r="AE62">
        <f t="shared" si="55"/>
        <v>13.329444901203122</v>
      </c>
      <c r="AF62" s="3">
        <f t="shared" si="56"/>
        <v>43567.576611421428</v>
      </c>
      <c r="AG62" s="4">
        <f t="shared" si="35"/>
        <v>2.1783788305710712E-2</v>
      </c>
      <c r="AH62" s="4">
        <f t="shared" si="36"/>
        <v>6.322749907751557E-2</v>
      </c>
      <c r="AI62" s="3">
        <f t="shared" si="57"/>
        <v>1.4500000000000028</v>
      </c>
    </row>
    <row r="63" spans="3:35" x14ac:dyDescent="0.2">
      <c r="C63">
        <v>52</v>
      </c>
      <c r="D63" s="3">
        <f t="shared" si="37"/>
        <v>29.522419890527424</v>
      </c>
      <c r="E63" s="3">
        <f t="shared" si="38"/>
        <v>61.732137628859377</v>
      </c>
      <c r="F63" s="3">
        <f t="shared" si="39"/>
        <v>91.254557519386793</v>
      </c>
      <c r="G63">
        <f t="shared" si="40"/>
        <v>205717.87483986845</v>
      </c>
      <c r="H63" s="4">
        <f t="shared" si="29"/>
        <v>5.1429468709967112E-2</v>
      </c>
      <c r="I63" s="4">
        <f t="shared" si="30"/>
        <v>0.67648278953897234</v>
      </c>
      <c r="J63" s="3">
        <f t="shared" si="41"/>
        <v>1.3757491528174275</v>
      </c>
      <c r="K63" s="3">
        <f t="shared" si="42"/>
        <v>0.93124355079002907</v>
      </c>
      <c r="M63" s="3">
        <f t="shared" si="43"/>
        <v>9.5487150939681076</v>
      </c>
      <c r="N63" s="3">
        <f t="shared" si="44"/>
        <v>60.805660423692238</v>
      </c>
      <c r="O63">
        <f t="shared" si="45"/>
        <v>70.354375517660344</v>
      </c>
      <c r="P63" s="3">
        <f t="shared" si="46"/>
        <v>108912.69384494386</v>
      </c>
      <c r="Q63" s="4">
        <f t="shared" si="31"/>
        <v>0.10891269384494386</v>
      </c>
      <c r="R63" s="4">
        <f t="shared" si="32"/>
        <v>0.86427688365208799</v>
      </c>
      <c r="S63" s="3">
        <f t="shared" si="47"/>
        <v>1.4500000000000082</v>
      </c>
      <c r="U63" s="3">
        <f t="shared" si="48"/>
        <v>8.1491610126215424</v>
      </c>
      <c r="V63" s="3">
        <f t="shared" si="49"/>
        <v>5.9683357309472863E-2</v>
      </c>
      <c r="W63">
        <f t="shared" si="50"/>
        <v>8.2088443699310147</v>
      </c>
      <c r="X63" s="3">
        <f t="shared" si="51"/>
        <v>53224.274938602008</v>
      </c>
      <c r="Y63" s="4">
        <f t="shared" si="33"/>
        <v>5.3224274938602011E-2</v>
      </c>
      <c r="Z63" s="4">
        <f t="shared" si="34"/>
        <v>7.2706162548400741E-3</v>
      </c>
      <c r="AA63" s="3">
        <f t="shared" si="52"/>
        <v>1.4499999999999962</v>
      </c>
      <c r="AC63" s="3">
        <f t="shared" si="53"/>
        <v>11.824543783937774</v>
      </c>
      <c r="AD63" s="3">
        <f t="shared" si="54"/>
        <v>0.86679384785766689</v>
      </c>
      <c r="AE63">
        <f t="shared" si="55"/>
        <v>12.69133763179544</v>
      </c>
      <c r="AF63" s="3">
        <f t="shared" si="56"/>
        <v>43580.90605632263</v>
      </c>
      <c r="AG63" s="4">
        <f t="shared" si="35"/>
        <v>2.1790453028161315E-2</v>
      </c>
      <c r="AH63" s="4">
        <f t="shared" si="36"/>
        <v>6.8298068572858681E-2</v>
      </c>
      <c r="AI63" s="3">
        <f t="shared" si="57"/>
        <v>1.4499999999999988</v>
      </c>
    </row>
    <row r="64" spans="3:35" x14ac:dyDescent="0.2">
      <c r="C64">
        <v>53</v>
      </c>
      <c r="D64" s="3">
        <f t="shared" si="37"/>
        <v>27.715465892016788</v>
      </c>
      <c r="E64" s="3">
        <f t="shared" si="38"/>
        <v>62.206013298496984</v>
      </c>
      <c r="F64" s="3">
        <f t="shared" si="39"/>
        <v>89.921479190513779</v>
      </c>
      <c r="G64">
        <f t="shared" si="40"/>
        <v>205809.12939738785</v>
      </c>
      <c r="H64" s="4">
        <f t="shared" si="29"/>
        <v>5.1452282349346963E-2</v>
      </c>
      <c r="I64" s="4">
        <f t="shared" si="30"/>
        <v>0.6917814726635344</v>
      </c>
      <c r="J64" s="3">
        <f t="shared" si="41"/>
        <v>1.3752406513811481</v>
      </c>
      <c r="K64" s="3">
        <f t="shared" si="42"/>
        <v>0.93592264282116466</v>
      </c>
      <c r="M64" s="3">
        <f t="shared" si="43"/>
        <v>8.8567202082761849</v>
      </c>
      <c r="N64" s="3">
        <f t="shared" si="44"/>
        <v>61.253591169457124</v>
      </c>
      <c r="O64">
        <f t="shared" si="45"/>
        <v>70.110311377733311</v>
      </c>
      <c r="P64" s="3">
        <f t="shared" si="46"/>
        <v>108983.04822046153</v>
      </c>
      <c r="Q64" s="4">
        <f t="shared" si="31"/>
        <v>0.10898304822046152</v>
      </c>
      <c r="R64" s="4">
        <f t="shared" si="32"/>
        <v>0.87367449902541672</v>
      </c>
      <c r="S64" s="3">
        <f t="shared" si="47"/>
        <v>1.4499999999999973</v>
      </c>
      <c r="U64" s="3">
        <f t="shared" si="48"/>
        <v>7.661222659224852</v>
      </c>
      <c r="V64" s="3">
        <f t="shared" si="49"/>
        <v>6.0939373755337423E-2</v>
      </c>
      <c r="W64">
        <f t="shared" si="50"/>
        <v>7.7221620329801892</v>
      </c>
      <c r="X64" s="3">
        <f t="shared" si="51"/>
        <v>53232.48378297194</v>
      </c>
      <c r="Y64" s="4">
        <f t="shared" si="33"/>
        <v>5.3232483782971941E-2</v>
      </c>
      <c r="Z64" s="4">
        <f t="shared" si="34"/>
        <v>7.891491203509399E-3</v>
      </c>
      <c r="AA64" s="3">
        <f t="shared" si="52"/>
        <v>1.4500000000000028</v>
      </c>
      <c r="AC64" s="3">
        <f t="shared" si="53"/>
        <v>11.19752302451575</v>
      </c>
      <c r="AD64" s="3">
        <f t="shared" si="54"/>
        <v>0.89148275528452237</v>
      </c>
      <c r="AE64">
        <f t="shared" si="55"/>
        <v>12.089005779800273</v>
      </c>
      <c r="AF64" s="3">
        <f t="shared" si="56"/>
        <v>43593.597393954427</v>
      </c>
      <c r="AG64" s="4">
        <f t="shared" si="35"/>
        <v>2.1796798696977215E-2</v>
      </c>
      <c r="AH64" s="4">
        <f t="shared" si="36"/>
        <v>7.3743264874115311E-2</v>
      </c>
      <c r="AI64" s="3">
        <f t="shared" si="57"/>
        <v>1.4499999999999988</v>
      </c>
    </row>
    <row r="65" spans="3:35" x14ac:dyDescent="0.2">
      <c r="C65">
        <v>54</v>
      </c>
      <c r="D65" s="3">
        <f t="shared" si="37"/>
        <v>26.020954278089071</v>
      </c>
      <c r="E65" s="3">
        <f t="shared" si="38"/>
        <v>62.68283798239068</v>
      </c>
      <c r="F65" s="3">
        <f t="shared" si="39"/>
        <v>88.70379226047973</v>
      </c>
      <c r="G65">
        <f t="shared" si="40"/>
        <v>205899.05087657837</v>
      </c>
      <c r="H65" s="4">
        <f t="shared" si="29"/>
        <v>5.1474762719144591E-2</v>
      </c>
      <c r="I65" s="4">
        <f t="shared" si="30"/>
        <v>0.70665341790936953</v>
      </c>
      <c r="J65" s="3">
        <f t="shared" si="41"/>
        <v>1.3747337882378028</v>
      </c>
      <c r="K65" s="3">
        <f t="shared" si="42"/>
        <v>0.94049036716318879</v>
      </c>
      <c r="M65" s="3">
        <f t="shared" si="43"/>
        <v>8.2147305085700868</v>
      </c>
      <c r="N65" s="3">
        <f t="shared" si="44"/>
        <v>61.703742654149991</v>
      </c>
      <c r="O65">
        <f t="shared" si="45"/>
        <v>69.918473162720076</v>
      </c>
      <c r="P65" s="3">
        <f t="shared" si="46"/>
        <v>109053.15853183926</v>
      </c>
      <c r="Q65" s="4">
        <f t="shared" si="31"/>
        <v>0.10905315853183926</v>
      </c>
      <c r="R65" s="4">
        <f t="shared" si="32"/>
        <v>0.88250986989587021</v>
      </c>
      <c r="S65" s="3">
        <f t="shared" si="47"/>
        <v>1.4499999999999948</v>
      </c>
      <c r="U65" s="3">
        <f t="shared" si="48"/>
        <v>7.2024869993691087</v>
      </c>
      <c r="V65" s="3">
        <f t="shared" si="49"/>
        <v>6.2221709871719336E-2</v>
      </c>
      <c r="W65">
        <f t="shared" si="50"/>
        <v>7.2647087092408285</v>
      </c>
      <c r="X65" s="3">
        <f t="shared" si="51"/>
        <v>53240.20594500492</v>
      </c>
      <c r="Y65" s="4">
        <f t="shared" si="33"/>
        <v>5.324020594500492E-2</v>
      </c>
      <c r="Z65" s="4">
        <f t="shared" si="34"/>
        <v>8.5649283903940013E-3</v>
      </c>
      <c r="AA65" s="3">
        <f t="shared" si="52"/>
        <v>1.4499999999999962</v>
      </c>
      <c r="AC65" s="3">
        <f t="shared" si="53"/>
        <v>10.603736770149874</v>
      </c>
      <c r="AD65" s="3">
        <f t="shared" si="54"/>
        <v>0.91687361836896408</v>
      </c>
      <c r="AE65">
        <f t="shared" si="55"/>
        <v>11.520610388518838</v>
      </c>
      <c r="AF65" s="3">
        <f t="shared" si="56"/>
        <v>43605.68639973423</v>
      </c>
      <c r="AG65" s="4">
        <f t="shared" si="35"/>
        <v>2.1802843199867115E-2</v>
      </c>
      <c r="AH65" s="4">
        <f t="shared" si="36"/>
        <v>7.9585506969552425E-2</v>
      </c>
      <c r="AI65" s="3">
        <f t="shared" si="57"/>
        <v>1.4500000000000028</v>
      </c>
    </row>
    <row r="66" spans="3:35" x14ac:dyDescent="0.2">
      <c r="C66">
        <v>55</v>
      </c>
      <c r="D66" s="3">
        <f t="shared" si="37"/>
        <v>24.431775974113094</v>
      </c>
      <c r="E66" s="3">
        <f t="shared" si="38"/>
        <v>63.162635627672678</v>
      </c>
      <c r="F66" s="3">
        <f t="shared" si="39"/>
        <v>87.594411601785779</v>
      </c>
      <c r="G66">
        <f t="shared" si="40"/>
        <v>205987.75466883887</v>
      </c>
      <c r="H66" s="4">
        <f t="shared" si="29"/>
        <v>5.1496938667209717E-2</v>
      </c>
      <c r="I66" s="4">
        <f t="shared" si="30"/>
        <v>0.72108065426385015</v>
      </c>
      <c r="J66" s="3">
        <f t="shared" si="41"/>
        <v>1.3742286132046102</v>
      </c>
      <c r="K66" s="3">
        <f t="shared" si="42"/>
        <v>0.944939397197465</v>
      </c>
      <c r="M66" s="3">
        <f t="shared" si="43"/>
        <v>7.6191433029571272</v>
      </c>
      <c r="N66" s="3">
        <f t="shared" si="44"/>
        <v>62.156118285963629</v>
      </c>
      <c r="O66">
        <f t="shared" si="45"/>
        <v>69.775261588920756</v>
      </c>
      <c r="P66" s="3">
        <f t="shared" si="46"/>
        <v>109123.07700500198</v>
      </c>
      <c r="Q66" s="4">
        <f t="shared" si="31"/>
        <v>0.10912307700500198</v>
      </c>
      <c r="R66" s="4">
        <f t="shared" si="32"/>
        <v>0.89080451825684115</v>
      </c>
      <c r="S66" s="3">
        <f t="shared" si="47"/>
        <v>1.4500000000000055</v>
      </c>
      <c r="U66" s="3">
        <f t="shared" si="48"/>
        <v>6.7712077858264204</v>
      </c>
      <c r="V66" s="3">
        <f t="shared" si="49"/>
        <v>6.3530921621804293E-2</v>
      </c>
      <c r="W66">
        <f t="shared" si="50"/>
        <v>6.8347387074482242</v>
      </c>
      <c r="X66" s="3">
        <f t="shared" si="51"/>
        <v>53247.470653714161</v>
      </c>
      <c r="Y66" s="4">
        <f t="shared" si="33"/>
        <v>5.3247470653714164E-2</v>
      </c>
      <c r="Z66" s="4">
        <f t="shared" si="34"/>
        <v>9.2952963297003345E-3</v>
      </c>
      <c r="AA66" s="3">
        <f t="shared" si="52"/>
        <v>1.4500000000000028</v>
      </c>
      <c r="AC66" s="3">
        <f t="shared" si="53"/>
        <v>10.041424885329549</v>
      </c>
      <c r="AD66" s="3">
        <f t="shared" si="54"/>
        <v>0.94298642008724431</v>
      </c>
      <c r="AE66">
        <f t="shared" si="55"/>
        <v>10.984411305416794</v>
      </c>
      <c r="AF66" s="3">
        <f t="shared" si="56"/>
        <v>43617.207010122751</v>
      </c>
      <c r="AG66" s="4">
        <f t="shared" si="35"/>
        <v>2.1808603505061374E-2</v>
      </c>
      <c r="AH66" s="4">
        <f t="shared" si="36"/>
        <v>8.5847697602348977E-2</v>
      </c>
      <c r="AI66" s="3">
        <f t="shared" si="57"/>
        <v>1.4499999999999988</v>
      </c>
    </row>
    <row r="67" spans="3:35" x14ac:dyDescent="0.2">
      <c r="C67">
        <v>56</v>
      </c>
      <c r="D67" s="3">
        <f t="shared" si="37"/>
        <v>22.941277891606212</v>
      </c>
      <c r="E67" s="3">
        <f t="shared" si="38"/>
        <v>63.645429973377674</v>
      </c>
      <c r="F67" s="3">
        <f t="shared" si="39"/>
        <v>86.586707864983879</v>
      </c>
      <c r="G67">
        <f t="shared" si="40"/>
        <v>206075.34908044065</v>
      </c>
      <c r="H67" s="4">
        <f t="shared" si="29"/>
        <v>5.1518837270110161E-2</v>
      </c>
      <c r="I67" s="4">
        <f t="shared" si="30"/>
        <v>0.73504850274040989</v>
      </c>
      <c r="J67" s="3">
        <f t="shared" si="41"/>
        <v>1.3737251774481865</v>
      </c>
      <c r="K67" s="3">
        <f t="shared" si="42"/>
        <v>0.94926337571605057</v>
      </c>
      <c r="M67" s="3">
        <f t="shared" si="43"/>
        <v>7.0666145654402461</v>
      </c>
      <c r="N67" s="3">
        <f t="shared" si="44"/>
        <v>62.610720685658102</v>
      </c>
      <c r="O67">
        <f t="shared" si="45"/>
        <v>69.677335251098341</v>
      </c>
      <c r="P67" s="3">
        <f t="shared" si="46"/>
        <v>109192.8522665909</v>
      </c>
      <c r="Q67" s="4">
        <f t="shared" si="31"/>
        <v>0.1091928522665909</v>
      </c>
      <c r="R67" s="4">
        <f t="shared" si="32"/>
        <v>0.89858087224527083</v>
      </c>
      <c r="S67" s="3">
        <f t="shared" si="47"/>
        <v>1.4500000000000135</v>
      </c>
      <c r="U67" s="3">
        <f t="shared" si="48"/>
        <v>6.3657430174923864</v>
      </c>
      <c r="V67" s="3">
        <f t="shared" si="49"/>
        <v>6.4867576531844481E-2</v>
      </c>
      <c r="W67">
        <f t="shared" si="50"/>
        <v>6.4306105940242304</v>
      </c>
      <c r="X67" s="3">
        <f t="shared" si="51"/>
        <v>53254.305392421607</v>
      </c>
      <c r="Y67" s="4">
        <f t="shared" si="33"/>
        <v>5.3254305392421604E-2</v>
      </c>
      <c r="Z67" s="4">
        <f t="shared" si="34"/>
        <v>1.0087312174076274E-2</v>
      </c>
      <c r="AA67" s="3">
        <f t="shared" si="52"/>
        <v>1.4500000000000028</v>
      </c>
      <c r="AC67" s="3">
        <f t="shared" si="53"/>
        <v>9.5089203086735825</v>
      </c>
      <c r="AD67" s="3">
        <f t="shared" si="54"/>
        <v>0.96984171118772811</v>
      </c>
      <c r="AE67">
        <f t="shared" si="55"/>
        <v>10.478762019861311</v>
      </c>
      <c r="AF67" s="3">
        <f t="shared" si="56"/>
        <v>43628.191421428164</v>
      </c>
      <c r="AG67" s="4">
        <f t="shared" si="35"/>
        <v>2.1814095710714083E-2</v>
      </c>
      <c r="AH67" s="4">
        <f t="shared" si="36"/>
        <v>9.2553081112969518E-2</v>
      </c>
      <c r="AI67" s="3">
        <f t="shared" si="57"/>
        <v>1.4500000000000028</v>
      </c>
    </row>
    <row r="68" spans="3:35" x14ac:dyDescent="0.2">
      <c r="C68">
        <v>57</v>
      </c>
      <c r="D68" s="3">
        <f t="shared" si="37"/>
        <v>21.543233331526661</v>
      </c>
      <c r="E68" s="3">
        <f t="shared" si="38"/>
        <v>64.131244591651765</v>
      </c>
      <c r="F68" s="3">
        <f t="shared" si="39"/>
        <v>85.674477923178415</v>
      </c>
      <c r="G68">
        <f t="shared" si="40"/>
        <v>206161.93578830562</v>
      </c>
      <c r="H68" s="4">
        <f t="shared" si="29"/>
        <v>5.1540483947076408E-2</v>
      </c>
      <c r="I68" s="4">
        <f t="shared" si="30"/>
        <v>0.74854549623466882</v>
      </c>
      <c r="J68" s="3">
        <f t="shared" si="41"/>
        <v>1.3732235333592273</v>
      </c>
      <c r="K68" s="3">
        <f t="shared" si="42"/>
        <v>0.95345692183485398</v>
      </c>
      <c r="M68" s="3">
        <f t="shared" si="43"/>
        <v>6.5540404488633044</v>
      </c>
      <c r="N68" s="3">
        <f t="shared" si="44"/>
        <v>63.067551711388163</v>
      </c>
      <c r="O68">
        <f t="shared" si="45"/>
        <v>69.621592160251467</v>
      </c>
      <c r="P68" s="3">
        <f t="shared" si="46"/>
        <v>109262.52960184199</v>
      </c>
      <c r="Q68" s="4">
        <f t="shared" si="31"/>
        <v>0.10926252960184199</v>
      </c>
      <c r="R68" s="4">
        <f t="shared" si="32"/>
        <v>0.90586195682256809</v>
      </c>
      <c r="S68" s="3">
        <f t="shared" si="47"/>
        <v>1.4499999999999855</v>
      </c>
      <c r="U68" s="3">
        <f t="shared" si="48"/>
        <v>5.9845487365180183</v>
      </c>
      <c r="V68" s="3">
        <f t="shared" si="49"/>
        <v>6.623225393864364E-2</v>
      </c>
      <c r="W68">
        <f t="shared" si="50"/>
        <v>6.0507809904566621</v>
      </c>
      <c r="X68" s="3">
        <f t="shared" si="51"/>
        <v>53260.736003015634</v>
      </c>
      <c r="Y68" s="4">
        <f t="shared" si="33"/>
        <v>5.3260736003015632E-2</v>
      </c>
      <c r="Z68" s="4">
        <f t="shared" si="34"/>
        <v>1.0946066969388853E-2</v>
      </c>
      <c r="AA68" s="3">
        <f t="shared" si="52"/>
        <v>1.4499999999999962</v>
      </c>
      <c r="AC68" s="3">
        <f t="shared" si="53"/>
        <v>9.0046441461453384</v>
      </c>
      <c r="AD68" s="3">
        <f t="shared" si="54"/>
        <v>0.99746062632495436</v>
      </c>
      <c r="AE68">
        <f t="shared" si="55"/>
        <v>10.002104772470293</v>
      </c>
      <c r="AF68" s="3">
        <f t="shared" si="56"/>
        <v>43638.670183448026</v>
      </c>
      <c r="AG68" s="4">
        <f t="shared" si="35"/>
        <v>2.1819335091724013E-2</v>
      </c>
      <c r="AH68" s="4">
        <f t="shared" si="36"/>
        <v>9.9725072773718226E-2</v>
      </c>
      <c r="AI68" s="3">
        <f t="shared" si="57"/>
        <v>1.4499999999999988</v>
      </c>
    </row>
    <row r="69" spans="3:35" x14ac:dyDescent="0.2">
      <c r="C69">
        <v>58</v>
      </c>
      <c r="D69" s="3">
        <f t="shared" si="37"/>
        <v>20.231814323532028</v>
      </c>
      <c r="E69" s="3">
        <f t="shared" si="38"/>
        <v>64.620102927535413</v>
      </c>
      <c r="F69" s="3">
        <f t="shared" si="39"/>
        <v>84.851917251067434</v>
      </c>
      <c r="G69">
        <f t="shared" si="40"/>
        <v>206247.61026622879</v>
      </c>
      <c r="H69" s="4">
        <f t="shared" si="29"/>
        <v>5.1561902566557197E-2</v>
      </c>
      <c r="I69" s="4">
        <f t="shared" si="30"/>
        <v>0.7615632624579558</v>
      </c>
      <c r="J69" s="3">
        <f t="shared" si="41"/>
        <v>1.3727237344355618</v>
      </c>
      <c r="K69" s="3">
        <f t="shared" si="42"/>
        <v>0.95751562371779519</v>
      </c>
      <c r="M69" s="3">
        <f t="shared" si="43"/>
        <v>6.0785401099602243</v>
      </c>
      <c r="N69" s="3">
        <f t="shared" si="44"/>
        <v>63.526612481642694</v>
      </c>
      <c r="O69">
        <f t="shared" si="45"/>
        <v>69.605152591602916</v>
      </c>
      <c r="P69" s="3">
        <f t="shared" si="46"/>
        <v>109332.15119400225</v>
      </c>
      <c r="Q69" s="4">
        <f t="shared" si="31"/>
        <v>0.10933215119400225</v>
      </c>
      <c r="R69" s="4">
        <f t="shared" si="32"/>
        <v>0.91267111867960293</v>
      </c>
      <c r="S69" s="3">
        <f t="shared" si="47"/>
        <v>1.4500000000000108</v>
      </c>
      <c r="U69" s="3">
        <f t="shared" si="48"/>
        <v>5.6261731921595564</v>
      </c>
      <c r="V69" s="3">
        <f t="shared" si="49"/>
        <v>6.7625545242059132E-2</v>
      </c>
      <c r="W69">
        <f t="shared" si="50"/>
        <v>5.6937987374016155</v>
      </c>
      <c r="X69" s="3">
        <f t="shared" si="51"/>
        <v>53266.786784006094</v>
      </c>
      <c r="Y69" s="4">
        <f t="shared" si="33"/>
        <v>5.3266786784006093E-2</v>
      </c>
      <c r="Z69" s="4">
        <f t="shared" si="34"/>
        <v>1.1877052274053558E-2</v>
      </c>
      <c r="AA69" s="3">
        <f t="shared" si="52"/>
        <v>1.4500000000000028</v>
      </c>
      <c r="AC69" s="3">
        <f t="shared" si="53"/>
        <v>8.5271010214122462</v>
      </c>
      <c r="AD69" s="3">
        <f t="shared" si="54"/>
        <v>1.0258649006506546</v>
      </c>
      <c r="AE69">
        <f t="shared" si="55"/>
        <v>9.5529659220629011</v>
      </c>
      <c r="AF69" s="3">
        <f t="shared" si="56"/>
        <v>43648.672288220499</v>
      </c>
      <c r="AG69" s="4">
        <f t="shared" si="35"/>
        <v>2.1824336144110251E-2</v>
      </c>
      <c r="AH69" s="4">
        <f t="shared" si="36"/>
        <v>0.1073870574877049</v>
      </c>
      <c r="AI69" s="3">
        <f t="shared" si="57"/>
        <v>1.4499999999999988</v>
      </c>
    </row>
    <row r="70" spans="3:35" x14ac:dyDescent="0.2">
      <c r="C70">
        <v>59</v>
      </c>
      <c r="D70" s="3">
        <f t="shared" si="37"/>
        <v>19.001565774468475</v>
      </c>
      <c r="E70" s="3">
        <f t="shared" si="38"/>
        <v>65.112028337451505</v>
      </c>
      <c r="F70" s="3">
        <f t="shared" si="39"/>
        <v>84.11359411191998</v>
      </c>
      <c r="G70">
        <f t="shared" si="40"/>
        <v>206332.46218347986</v>
      </c>
      <c r="H70" s="4">
        <f t="shared" si="29"/>
        <v>5.1583115545869966E-2</v>
      </c>
      <c r="I70" s="4">
        <f t="shared" si="30"/>
        <v>0.77409637556106159</v>
      </c>
      <c r="J70" s="3">
        <f t="shared" si="41"/>
        <v>1.37222583517262</v>
      </c>
      <c r="K70" s="3">
        <f t="shared" si="42"/>
        <v>0.96143601839505866</v>
      </c>
      <c r="M70" s="3">
        <f t="shared" si="43"/>
        <v>5.6374397544939292</v>
      </c>
      <c r="N70" s="3">
        <f t="shared" si="44"/>
        <v>63.987903396414254</v>
      </c>
      <c r="O70">
        <f t="shared" si="45"/>
        <v>69.625343150908179</v>
      </c>
      <c r="P70" s="3">
        <f t="shared" si="46"/>
        <v>109401.75634659384</v>
      </c>
      <c r="Q70" s="4">
        <f t="shared" si="31"/>
        <v>0.10940175634659384</v>
      </c>
      <c r="R70" s="4">
        <f t="shared" si="32"/>
        <v>0.91903178498847526</v>
      </c>
      <c r="S70" s="3">
        <f t="shared" si="47"/>
        <v>1.4499999999999935</v>
      </c>
      <c r="U70" s="3">
        <f t="shared" si="48"/>
        <v>5.2892513499415372</v>
      </c>
      <c r="V70" s="3">
        <f t="shared" si="49"/>
        <v>6.904805416263253E-2</v>
      </c>
      <c r="W70">
        <f t="shared" si="50"/>
        <v>5.3582994041041694</v>
      </c>
      <c r="X70" s="3">
        <f t="shared" si="51"/>
        <v>53272.480582743498</v>
      </c>
      <c r="Y70" s="4">
        <f t="shared" si="33"/>
        <v>5.3272480582743496E-2</v>
      </c>
      <c r="Z70" s="4">
        <f t="shared" si="34"/>
        <v>1.288618812710343E-2</v>
      </c>
      <c r="AA70" s="3">
        <f t="shared" si="52"/>
        <v>1.4499999999999962</v>
      </c>
      <c r="AC70" s="3">
        <f t="shared" si="53"/>
        <v>8.0748746700330098</v>
      </c>
      <c r="AD70" s="3">
        <f t="shared" si="54"/>
        <v>1.0550768868746225</v>
      </c>
      <c r="AE70">
        <f t="shared" si="55"/>
        <v>9.129951556907633</v>
      </c>
      <c r="AF70" s="3">
        <f t="shared" si="56"/>
        <v>43658.225254142562</v>
      </c>
      <c r="AG70" s="4">
        <f t="shared" si="35"/>
        <v>2.1829112627071282E-2</v>
      </c>
      <c r="AH70" s="4">
        <f t="shared" si="36"/>
        <v>0.11556215608574194</v>
      </c>
      <c r="AI70" s="3">
        <f t="shared" si="57"/>
        <v>1.4499999999999988</v>
      </c>
    </row>
    <row r="71" spans="3:35" x14ac:dyDescent="0.2">
      <c r="C71">
        <v>60</v>
      </c>
      <c r="D71" s="3">
        <f t="shared" si="37"/>
        <v>17.847381307553363</v>
      </c>
      <c r="E71" s="3">
        <f t="shared" si="38"/>
        <v>65.607044126522908</v>
      </c>
      <c r="F71" s="3">
        <f t="shared" si="39"/>
        <v>83.454425434076271</v>
      </c>
      <c r="G71">
        <f t="shared" si="40"/>
        <v>206416.57577759179</v>
      </c>
      <c r="H71" s="4">
        <f t="shared" si="29"/>
        <v>5.1604143944397947E-2</v>
      </c>
      <c r="I71" s="4">
        <f t="shared" si="30"/>
        <v>0.78614218221834542</v>
      </c>
      <c r="J71" s="3">
        <f t="shared" si="41"/>
        <v>1.371729890961225</v>
      </c>
      <c r="K71" s="3">
        <f t="shared" si="42"/>
        <v>0.9652155601687622</v>
      </c>
      <c r="M71" s="3">
        <f t="shared" si="43"/>
        <v>5.2282578167790517</v>
      </c>
      <c r="N71" s="3">
        <f t="shared" si="44"/>
        <v>64.451424156709763</v>
      </c>
      <c r="O71">
        <f t="shared" si="45"/>
        <v>69.679681973488812</v>
      </c>
      <c r="P71" s="3">
        <f t="shared" si="46"/>
        <v>109471.38168974475</v>
      </c>
      <c r="Q71" s="4">
        <f t="shared" si="31"/>
        <v>0.10947138168974475</v>
      </c>
      <c r="R71" s="4">
        <f t="shared" si="32"/>
        <v>0.9249672548911998</v>
      </c>
      <c r="S71" s="3">
        <f t="shared" si="47"/>
        <v>1.4499999999999962</v>
      </c>
      <c r="U71" s="3">
        <f t="shared" si="48"/>
        <v>4.972499725945414</v>
      </c>
      <c r="V71" s="3">
        <f t="shared" si="49"/>
        <v>7.0500397004462478E-2</v>
      </c>
      <c r="W71">
        <f t="shared" si="50"/>
        <v>5.0430001229498762</v>
      </c>
      <c r="X71" s="3">
        <f t="shared" si="51"/>
        <v>53277.838882147604</v>
      </c>
      <c r="Y71" s="4">
        <f t="shared" si="33"/>
        <v>5.3277838882147606E-2</v>
      </c>
      <c r="Z71" s="4">
        <f t="shared" si="34"/>
        <v>1.3979852327115082E-2</v>
      </c>
      <c r="AA71" s="3">
        <f t="shared" si="52"/>
        <v>1.4500000000000028</v>
      </c>
      <c r="AC71" s="3">
        <f t="shared" si="53"/>
        <v>7.6466237648288953</v>
      </c>
      <c r="AD71" s="3">
        <f t="shared" si="54"/>
        <v>1.0851195728086858</v>
      </c>
      <c r="AE71">
        <f t="shared" si="55"/>
        <v>8.7317433376375817</v>
      </c>
      <c r="AF71" s="3">
        <f t="shared" si="56"/>
        <v>43667.355205699467</v>
      </c>
      <c r="AG71" s="4">
        <f t="shared" si="35"/>
        <v>2.1833677602849735E-2</v>
      </c>
      <c r="AH71" s="4">
        <f t="shared" si="36"/>
        <v>0.12427295797064397</v>
      </c>
      <c r="AI71" s="3">
        <f t="shared" si="57"/>
        <v>1.4500000000000028</v>
      </c>
    </row>
    <row r="72" spans="3:35" x14ac:dyDescent="0.2">
      <c r="C72">
        <v>61</v>
      </c>
      <c r="D72" s="3">
        <f t="shared" si="37"/>
        <v>16.764480681401704</v>
      </c>
      <c r="E72" s="3">
        <f t="shared" si="38"/>
        <v>66.105173584837587</v>
      </c>
      <c r="F72" s="3">
        <f t="shared" si="39"/>
        <v>82.869654266239294</v>
      </c>
      <c r="G72">
        <f t="shared" si="40"/>
        <v>206500.03020302588</v>
      </c>
      <c r="H72" s="4">
        <f t="shared" si="29"/>
        <v>5.1625007550756469E-2</v>
      </c>
      <c r="I72" s="4">
        <f t="shared" si="30"/>
        <v>0.79770060790236119</v>
      </c>
      <c r="J72" s="3">
        <f t="shared" si="41"/>
        <v>1.371235957992238</v>
      </c>
      <c r="K72" s="3">
        <f t="shared" si="42"/>
        <v>0.96885257923830026</v>
      </c>
      <c r="M72" s="3">
        <f t="shared" si="43"/>
        <v>4.8486911937776629</v>
      </c>
      <c r="N72" s="3">
        <f t="shared" si="44"/>
        <v>64.917173782506751</v>
      </c>
      <c r="O72">
        <f t="shared" si="45"/>
        <v>69.765864976284419</v>
      </c>
      <c r="P72" s="3">
        <f t="shared" si="46"/>
        <v>109541.06137171824</v>
      </c>
      <c r="Q72" s="4">
        <f t="shared" si="31"/>
        <v>0.10954106137171825</v>
      </c>
      <c r="R72" s="4">
        <f t="shared" si="32"/>
        <v>0.93050052206152833</v>
      </c>
      <c r="S72" s="3">
        <f t="shared" si="47"/>
        <v>1.4499999999999813</v>
      </c>
      <c r="U72" s="3">
        <f t="shared" si="48"/>
        <v>4.6747115271877284</v>
      </c>
      <c r="V72" s="3">
        <f t="shared" si="49"/>
        <v>7.1983202923435893E-2</v>
      </c>
      <c r="W72">
        <f t="shared" si="50"/>
        <v>4.7466947301111642</v>
      </c>
      <c r="X72" s="3">
        <f t="shared" si="51"/>
        <v>53282.881882270551</v>
      </c>
      <c r="Y72" s="4">
        <f t="shared" si="33"/>
        <v>5.3282881882270552E-2</v>
      </c>
      <c r="Z72" s="4">
        <f t="shared" si="34"/>
        <v>1.5164910957261012E-2</v>
      </c>
      <c r="AA72" s="3">
        <f t="shared" si="52"/>
        <v>1.4500000000000028</v>
      </c>
      <c r="AC72" s="3">
        <f t="shared" si="53"/>
        <v>7.2410779604363125</v>
      </c>
      <c r="AD72" s="3">
        <f t="shared" si="54"/>
        <v>1.1160165994074038</v>
      </c>
      <c r="AE72">
        <f t="shared" si="55"/>
        <v>8.3570945598437163</v>
      </c>
      <c r="AF72" s="3">
        <f t="shared" si="56"/>
        <v>43676.086949037104</v>
      </c>
      <c r="AG72" s="4">
        <f t="shared" si="35"/>
        <v>2.1838043474518551E-2</v>
      </c>
      <c r="AH72" s="4">
        <f t="shared" si="36"/>
        <v>0.13354121954894743</v>
      </c>
      <c r="AI72" s="3">
        <f t="shared" si="57"/>
        <v>1.4500000000000028</v>
      </c>
    </row>
    <row r="73" spans="3:35" x14ac:dyDescent="0.2">
      <c r="C73">
        <v>62</v>
      </c>
      <c r="D73" s="3">
        <f t="shared" si="37"/>
        <v>15.748388685252866</v>
      </c>
      <c r="E73" s="3">
        <f t="shared" si="38"/>
        <v>66.606440022773853</v>
      </c>
      <c r="F73" s="3">
        <f t="shared" si="39"/>
        <v>82.35482870802673</v>
      </c>
      <c r="G73">
        <f t="shared" si="40"/>
        <v>206582.89985729213</v>
      </c>
      <c r="H73" s="4">
        <f t="shared" si="29"/>
        <v>5.1645724964323028E-2</v>
      </c>
      <c r="I73" s="4">
        <f t="shared" si="30"/>
        <v>0.80877394887085763</v>
      </c>
      <c r="J73" s="3">
        <f t="shared" si="41"/>
        <v>1.3707440931677104</v>
      </c>
      <c r="K73" s="3">
        <f t="shared" si="42"/>
        <v>0.97234623224827665</v>
      </c>
      <c r="M73" s="3">
        <f t="shared" si="43"/>
        <v>4.4966024594640546</v>
      </c>
      <c r="N73" s="3">
        <f t="shared" si="44"/>
        <v>65.385150629253431</v>
      </c>
      <c r="O73">
        <f t="shared" si="45"/>
        <v>69.881753088717488</v>
      </c>
      <c r="P73" s="3">
        <f t="shared" si="46"/>
        <v>109610.82723669453</v>
      </c>
      <c r="Q73" s="4">
        <f t="shared" si="31"/>
        <v>0.10961082723669453</v>
      </c>
      <c r="R73" s="4">
        <f t="shared" si="32"/>
        <v>0.93565412628164246</v>
      </c>
      <c r="S73" s="3">
        <f t="shared" si="47"/>
        <v>1.4500000000000108</v>
      </c>
      <c r="U73" s="3">
        <f t="shared" si="48"/>
        <v>4.3947520801411235</v>
      </c>
      <c r="V73" s="3">
        <f t="shared" si="49"/>
        <v>7.3497114200935562E-2</v>
      </c>
      <c r="W73">
        <f t="shared" si="50"/>
        <v>4.468249194342059</v>
      </c>
      <c r="X73" s="3">
        <f t="shared" si="51"/>
        <v>53287.628577000665</v>
      </c>
      <c r="Y73" s="4">
        <f t="shared" si="33"/>
        <v>5.3287628577000666E-2</v>
      </c>
      <c r="Z73" s="4">
        <f t="shared" si="34"/>
        <v>1.644875005941961E-2</v>
      </c>
      <c r="AA73" s="3">
        <f t="shared" si="52"/>
        <v>1.4499999999999962</v>
      </c>
      <c r="AC73" s="3">
        <f t="shared" si="53"/>
        <v>6.8570341456476873</v>
      </c>
      <c r="AD73" s="3">
        <f t="shared" si="54"/>
        <v>1.1477922793194917</v>
      </c>
      <c r="AE73">
        <f t="shared" si="55"/>
        <v>8.0048264249671792</v>
      </c>
      <c r="AF73" s="3">
        <f t="shared" si="56"/>
        <v>43684.444043596945</v>
      </c>
      <c r="AG73" s="4">
        <f t="shared" si="35"/>
        <v>2.1842222021798471E-2</v>
      </c>
      <c r="AH73" s="4">
        <f t="shared" si="36"/>
        <v>0.14338752877133096</v>
      </c>
      <c r="AI73" s="3">
        <f t="shared" si="57"/>
        <v>1.4499999999999973</v>
      </c>
    </row>
    <row r="74" spans="3:35" x14ac:dyDescent="0.2">
      <c r="C74">
        <v>63</v>
      </c>
      <c r="D74" s="3">
        <f t="shared" si="37"/>
        <v>14.7949154135055</v>
      </c>
      <c r="E74" s="3">
        <f t="shared" si="38"/>
        <v>67.110866805492591</v>
      </c>
      <c r="F74" s="3">
        <f t="shared" si="39"/>
        <v>81.905782218998084</v>
      </c>
      <c r="G74">
        <f t="shared" si="40"/>
        <v>206665.25468600015</v>
      </c>
      <c r="H74" s="4">
        <f t="shared" si="29"/>
        <v>5.1666313671500035E-2</v>
      </c>
      <c r="I74" s="4">
        <f t="shared" si="30"/>
        <v>0.81936665504338713</v>
      </c>
      <c r="J74" s="3">
        <f t="shared" si="41"/>
        <v>1.3702543540183612</v>
      </c>
      <c r="K74" s="3">
        <f t="shared" si="42"/>
        <v>0.97569644647047915</v>
      </c>
      <c r="M74" s="3">
        <f t="shared" si="43"/>
        <v>4.1700079902960621</v>
      </c>
      <c r="N74" s="3">
        <f t="shared" si="44"/>
        <v>65.855352403005085</v>
      </c>
      <c r="O74">
        <f t="shared" si="45"/>
        <v>70.025360393301142</v>
      </c>
      <c r="P74" s="3">
        <f t="shared" si="46"/>
        <v>109680.70898978325</v>
      </c>
      <c r="Q74" s="4">
        <f t="shared" si="31"/>
        <v>0.10968070898978324</v>
      </c>
      <c r="R74" s="4">
        <f t="shared" si="32"/>
        <v>0.9404500317188661</v>
      </c>
      <c r="S74" s="3">
        <f t="shared" si="47"/>
        <v>1.4500000000000228</v>
      </c>
      <c r="U74" s="3">
        <f t="shared" si="48"/>
        <v>4.1315545304814805</v>
      </c>
      <c r="V74" s="3">
        <f t="shared" si="49"/>
        <v>7.5042786523144583E-2</v>
      </c>
      <c r="W74">
        <f t="shared" si="50"/>
        <v>4.2065973170046247</v>
      </c>
      <c r="X74" s="3">
        <f t="shared" si="51"/>
        <v>53292.096826195004</v>
      </c>
      <c r="Y74" s="4">
        <f t="shared" si="33"/>
        <v>5.3292096826195005E-2</v>
      </c>
      <c r="Z74" s="4">
        <f t="shared" si="34"/>
        <v>1.7839308321667455E-2</v>
      </c>
      <c r="AA74" s="3">
        <f t="shared" si="52"/>
        <v>1.4500000000000028</v>
      </c>
      <c r="AC74" s="3">
        <f t="shared" si="53"/>
        <v>6.4933528927279571</v>
      </c>
      <c r="AD74" s="3">
        <f t="shared" si="54"/>
        <v>1.1804716159643664</v>
      </c>
      <c r="AE74">
        <f t="shared" si="55"/>
        <v>7.6738245086923236</v>
      </c>
      <c r="AF74" s="3">
        <f t="shared" si="56"/>
        <v>43692.448870021908</v>
      </c>
      <c r="AG74" s="4">
        <f t="shared" si="35"/>
        <v>2.1846224435010955E-2</v>
      </c>
      <c r="AH74" s="4">
        <f t="shared" si="36"/>
        <v>0.15383093718487023</v>
      </c>
      <c r="AI74" s="3">
        <f t="shared" si="57"/>
        <v>1.4500000000000015</v>
      </c>
    </row>
    <row r="75" spans="3:35" x14ac:dyDescent="0.2">
      <c r="C75">
        <v>64</v>
      </c>
      <c r="D75" s="3">
        <f t="shared" si="37"/>
        <v>13.900137828992653</v>
      </c>
      <c r="E75" s="3">
        <f t="shared" si="38"/>
        <v>67.618477386698331</v>
      </c>
      <c r="F75" s="3">
        <f t="shared" si="39"/>
        <v>81.518615215691</v>
      </c>
      <c r="G75">
        <f t="shared" si="40"/>
        <v>206747.16046821914</v>
      </c>
      <c r="H75" s="4">
        <f t="shared" ref="H75:H106" si="58">G75/E$6</f>
        <v>5.1686790117054786E-2</v>
      </c>
      <c r="I75" s="4">
        <f t="shared" ref="I75:I106" si="59">E75/F75</f>
        <v>0.82948510849682444</v>
      </c>
      <c r="J75" s="3">
        <f t="shared" si="41"/>
        <v>1.3697667986266753</v>
      </c>
      <c r="K75" s="3">
        <f t="shared" si="42"/>
        <v>0.97890385928602031</v>
      </c>
      <c r="M75" s="3">
        <f t="shared" si="43"/>
        <v>3.8670669374287425</v>
      </c>
      <c r="N75" s="3">
        <f t="shared" si="44"/>
        <v>66.327776174283656</v>
      </c>
      <c r="O75">
        <f t="shared" si="45"/>
        <v>70.194843111712402</v>
      </c>
      <c r="P75" s="3">
        <f t="shared" si="46"/>
        <v>109750.73435017654</v>
      </c>
      <c r="Q75" s="4">
        <f t="shared" ref="Q75:Q106" si="60">P75/N$6</f>
        <v>0.10975073435017654</v>
      </c>
      <c r="R75" s="4">
        <f t="shared" ref="R75:R106" si="61">N75/O75</f>
        <v>0.94490952944685047</v>
      </c>
      <c r="S75" s="3">
        <f t="shared" si="47"/>
        <v>1.4499999999999813</v>
      </c>
      <c r="U75" s="3">
        <f t="shared" si="48"/>
        <v>3.8841157981179508</v>
      </c>
      <c r="V75" s="3">
        <f t="shared" si="49"/>
        <v>7.6620889266070663E-2</v>
      </c>
      <c r="W75">
        <f t="shared" si="50"/>
        <v>3.9607366873840215</v>
      </c>
      <c r="X75" s="3">
        <f t="shared" si="51"/>
        <v>53296.303423512007</v>
      </c>
      <c r="Y75" s="4">
        <f t="shared" ref="Y75:Y106" si="62">X75/V$6</f>
        <v>5.3296303423512006E-2</v>
      </c>
      <c r="Z75" s="4">
        <f t="shared" ref="Z75:Z106" si="63">V75/W75</f>
        <v>1.934511059776535E-2</v>
      </c>
      <c r="AA75" s="3">
        <f t="shared" si="52"/>
        <v>1.4499999999999962</v>
      </c>
      <c r="AC75" s="3">
        <f t="shared" si="53"/>
        <v>6.1489550934459594</v>
      </c>
      <c r="AD75" s="3">
        <f t="shared" si="54"/>
        <v>1.2140803231486075</v>
      </c>
      <c r="AE75">
        <f t="shared" si="55"/>
        <v>7.3630354165945668</v>
      </c>
      <c r="AF75" s="3">
        <f t="shared" si="56"/>
        <v>43700.122694530597</v>
      </c>
      <c r="AG75" s="4">
        <f t="shared" ref="AG75:AG106" si="64">AF75/AD$6</f>
        <v>2.1850061347265297E-2</v>
      </c>
      <c r="AH75" s="4">
        <f t="shared" ref="AH75:AH106" si="65">AD75/AE75</f>
        <v>0.16488856218351922</v>
      </c>
      <c r="AI75" s="3">
        <f t="shared" si="57"/>
        <v>1.4500000000000015</v>
      </c>
    </row>
    <row r="76" spans="3:35" x14ac:dyDescent="0.2">
      <c r="C76">
        <v>65</v>
      </c>
      <c r="D76" s="3">
        <f t="shared" ref="D76:D107" si="66">M76+U76+AC76</f>
        <v>13.060382530349916</v>
      </c>
      <c r="E76" s="3">
        <f t="shared" ref="E76:E107" si="67">N76+V76+AD76</f>
        <v>68.12929534176611</v>
      </c>
      <c r="F76" s="3">
        <f t="shared" ref="F76:F107" si="68">O76+W76+AE76</f>
        <v>81.189677872116036</v>
      </c>
      <c r="G76">
        <f t="shared" ref="G76:G107" si="69">G75+F75</f>
        <v>206828.67908343484</v>
      </c>
      <c r="H76" s="4">
        <f t="shared" si="58"/>
        <v>5.1707169770858707E-2</v>
      </c>
      <c r="I76" s="4">
        <f t="shared" si="59"/>
        <v>0.8391374017898966</v>
      </c>
      <c r="J76" s="3">
        <f t="shared" ref="J76:J107" si="70">POWER(EXP(-(LN(1/I76 - 1)-LN(1/I75 - 1))),$B$3)</f>
        <v>1.3692814855560413</v>
      </c>
      <c r="K76" s="3">
        <f t="shared" ref="K76:K107" si="71">POWER(F76/F75,$B$3)</f>
        <v>0.98196975454377422</v>
      </c>
      <c r="M76" s="3">
        <f t="shared" ref="M76:M107" si="72">M75*$B$5*MAX(0,POWER(1-P76/N$6,1/$B$3))</f>
        <v>3.5860709857825679</v>
      </c>
      <c r="N76" s="3">
        <f t="shared" ref="N76:N107" si="73">N75*$B$6*MAX(0,POWER(1-P76/N$6,1/$B$3))</f>
        <v>66.802418390742162</v>
      </c>
      <c r="O76">
        <f t="shared" ref="O76:O107" si="74">N76+M76</f>
        <v>70.388489376524731</v>
      </c>
      <c r="P76" s="3">
        <f t="shared" ref="P76:P107" si="75">MIN(P75+O75,N$6)</f>
        <v>109820.92919328825</v>
      </c>
      <c r="Q76" s="4">
        <f t="shared" si="60"/>
        <v>0.10982092919328824</v>
      </c>
      <c r="R76" s="4">
        <f t="shared" si="61"/>
        <v>0.94905316170944054</v>
      </c>
      <c r="S76" s="3">
        <f t="shared" ref="S76:S107" si="76">POWER(EXP(-(LN(1/R76 - 1)-LN(1/R75 - 1))),$B$3)</f>
        <v>1.4500000000000135</v>
      </c>
      <c r="U76" s="3">
        <f t="shared" ref="U76:U107" si="77">U75*$B$5*MAX(0,POWER(1-X76/V$6,1/$B$3))</f>
        <v>3.6514927724824471</v>
      </c>
      <c r="V76" s="3">
        <f t="shared" ref="V76:V107" si="78">V75*$B$6*MAX(0,POWER(1-X76/V$6,1/$B$3))</f>
        <v>7.8232105786415249E-2</v>
      </c>
      <c r="W76">
        <f t="shared" ref="W76:W107" si="79">V76+U76</f>
        <v>3.7297248782688621</v>
      </c>
      <c r="X76" s="3">
        <f t="shared" ref="X76:X107" si="80">MIN(X75+W75,V$6)</f>
        <v>53300.264160199389</v>
      </c>
      <c r="Y76" s="4">
        <f t="shared" si="62"/>
        <v>5.3300264160199388E-2</v>
      </c>
      <c r="Z76" s="4">
        <f t="shared" si="63"/>
        <v>2.0975302023543998E-2</v>
      </c>
      <c r="AA76" s="3">
        <f t="shared" ref="AA76:AA107" si="81">POWER(EXP(-(LN(1/Z76 - 1)-LN(1/Z75 - 1))),$B$3)</f>
        <v>1.4500000000000028</v>
      </c>
      <c r="AC76" s="3">
        <f t="shared" ref="AC76:AC107" si="82">AC75*$B$5*MAX(0,POWER(1-AF76/AD$6,1/$B$3))</f>
        <v>5.8228187720849007</v>
      </c>
      <c r="AD76" s="3">
        <f t="shared" ref="AD76:AD107" si="83">AD75*$B$6*MAX(0,POWER(1-AF76/AD$6,1/$B$3))</f>
        <v>1.2486448452375392</v>
      </c>
      <c r="AE76">
        <f t="shared" ref="AE76:AE107" si="84">AD76+AC76</f>
        <v>7.0714636173224399</v>
      </c>
      <c r="AF76" s="3">
        <f t="shared" ref="AF76:AF107" si="85">MIN(AF75+AE75,AD$6)</f>
        <v>43707.485729947191</v>
      </c>
      <c r="AG76" s="4">
        <f t="shared" si="64"/>
        <v>2.1853742864973595E-2</v>
      </c>
      <c r="AH76" s="4">
        <f t="shared" si="65"/>
        <v>0.17657516361659933</v>
      </c>
      <c r="AI76" s="3">
        <f t="shared" ref="AI76:AI107" si="86">POWER(EXP(-(LN(1/AH76 - 1)-LN(1/AH75 - 1))),$B$3)</f>
        <v>1.4499999999999973</v>
      </c>
    </row>
    <row r="77" spans="3:35" x14ac:dyDescent="0.2">
      <c r="C77">
        <v>66</v>
      </c>
      <c r="D77" s="3">
        <f t="shared" si="66"/>
        <v>12.272209644371813</v>
      </c>
      <c r="E77" s="3">
        <f t="shared" si="67"/>
        <v>68.643344400326868</v>
      </c>
      <c r="F77" s="3">
        <f t="shared" si="68"/>
        <v>80.915554044698681</v>
      </c>
      <c r="G77">
        <f t="shared" si="69"/>
        <v>206909.86876130695</v>
      </c>
      <c r="H77" s="4">
        <f t="shared" si="58"/>
        <v>5.172746719032674E-2</v>
      </c>
      <c r="I77" s="4">
        <f t="shared" si="59"/>
        <v>0.84833311976591663</v>
      </c>
      <c r="J77" s="3">
        <f t="shared" si="70"/>
        <v>1.3687984737847583</v>
      </c>
      <c r="K77" s="3">
        <f t="shared" si="71"/>
        <v>0.98489599724689836</v>
      </c>
      <c r="M77" s="3">
        <f t="shared" si="72"/>
        <v>3.3254348442527233</v>
      </c>
      <c r="N77" s="3">
        <f t="shared" si="73"/>
        <v>67.279274888710887</v>
      </c>
      <c r="O77">
        <f t="shared" si="74"/>
        <v>70.604709732963613</v>
      </c>
      <c r="P77" s="3">
        <f t="shared" si="75"/>
        <v>109891.31768266477</v>
      </c>
      <c r="Q77" s="4">
        <f t="shared" si="60"/>
        <v>0.10989131768266477</v>
      </c>
      <c r="R77" s="4">
        <f t="shared" si="61"/>
        <v>0.95290066545376417</v>
      </c>
      <c r="S77" s="3">
        <f t="shared" si="76"/>
        <v>1.449999999999988</v>
      </c>
      <c r="U77" s="3">
        <f t="shared" si="77"/>
        <v>3.4327987339239319</v>
      </c>
      <c r="V77" s="3">
        <f t="shared" si="78"/>
        <v>7.9877133718415233E-2</v>
      </c>
      <c r="W77">
        <f t="shared" si="79"/>
        <v>3.5126758676423471</v>
      </c>
      <c r="X77" s="3">
        <f t="shared" si="80"/>
        <v>53303.99388507766</v>
      </c>
      <c r="Y77" s="4">
        <f t="shared" si="62"/>
        <v>5.3303993885077658E-2</v>
      </c>
      <c r="Z77" s="4">
        <f t="shared" si="63"/>
        <v>2.2739682432477756E-2</v>
      </c>
      <c r="AA77" s="3">
        <f t="shared" si="81"/>
        <v>1.4499999999999988</v>
      </c>
      <c r="AC77" s="3">
        <f t="shared" si="82"/>
        <v>5.5139760661951582</v>
      </c>
      <c r="AD77" s="3">
        <f t="shared" si="83"/>
        <v>1.2841923778975646</v>
      </c>
      <c r="AE77">
        <f t="shared" si="84"/>
        <v>6.798168444092723</v>
      </c>
      <c r="AF77" s="3">
        <f t="shared" si="85"/>
        <v>43714.557193564513</v>
      </c>
      <c r="AG77" s="4">
        <f t="shared" si="64"/>
        <v>2.1857278596782256E-2</v>
      </c>
      <c r="AH77" s="4">
        <f t="shared" si="65"/>
        <v>0.18890270055215611</v>
      </c>
      <c r="AI77" s="3">
        <f t="shared" si="86"/>
        <v>1.4500000000000015</v>
      </c>
    </row>
    <row r="78" spans="3:35" x14ac:dyDescent="0.2">
      <c r="C78">
        <v>67</v>
      </c>
      <c r="D78" s="3">
        <f t="shared" si="66"/>
        <v>11.532397769437924</v>
      </c>
      <c r="E78" s="3">
        <f t="shared" si="67"/>
        <v>69.160648478399594</v>
      </c>
      <c r="F78" s="3">
        <f t="shared" si="68"/>
        <v>80.693046247837529</v>
      </c>
      <c r="G78">
        <f t="shared" si="69"/>
        <v>206990.78431535166</v>
      </c>
      <c r="H78" s="4">
        <f t="shared" si="58"/>
        <v>5.1747696078837918E-2</v>
      </c>
      <c r="I78" s="4">
        <f t="shared" si="59"/>
        <v>0.85708312790648933</v>
      </c>
      <c r="J78" s="3">
        <f t="shared" si="70"/>
        <v>1.3683178226454495</v>
      </c>
      <c r="K78" s="3">
        <f t="shared" si="71"/>
        <v>0.98768496786979132</v>
      </c>
      <c r="M78" s="3">
        <f t="shared" si="72"/>
        <v>3.0836874152376841</v>
      </c>
      <c r="N78" s="3">
        <f t="shared" si="73"/>
        <v>67.758340903697487</v>
      </c>
      <c r="O78">
        <f t="shared" si="74"/>
        <v>70.842028318935178</v>
      </c>
      <c r="P78" s="3">
        <f t="shared" si="75"/>
        <v>109961.92239239773</v>
      </c>
      <c r="Q78" s="4">
        <f t="shared" si="60"/>
        <v>0.10996192239239773</v>
      </c>
      <c r="R78" s="4">
        <f t="shared" si="61"/>
        <v>0.95647093274412276</v>
      </c>
      <c r="S78" s="3">
        <f t="shared" si="76"/>
        <v>1.449999999999988</v>
      </c>
      <c r="U78" s="3">
        <f t="shared" si="77"/>
        <v>3.2271999878731985</v>
      </c>
      <c r="V78" s="3">
        <f t="shared" si="78"/>
        <v>8.1556685276787416E-2</v>
      </c>
      <c r="W78">
        <f t="shared" si="79"/>
        <v>3.3087566731499858</v>
      </c>
      <c r="X78" s="3">
        <f t="shared" si="80"/>
        <v>53307.506560945301</v>
      </c>
      <c r="Y78" s="4">
        <f t="shared" si="62"/>
        <v>5.3307506560945302E-2</v>
      </c>
      <c r="Z78" s="4">
        <f t="shared" si="63"/>
        <v>2.4648740700277675E-2</v>
      </c>
      <c r="AA78" s="3">
        <f t="shared" si="81"/>
        <v>1.4500000000000028</v>
      </c>
      <c r="AC78" s="3">
        <f t="shared" si="82"/>
        <v>5.2215103663270428</v>
      </c>
      <c r="AD78" s="3">
        <f t="shared" si="83"/>
        <v>1.320750889425317</v>
      </c>
      <c r="AE78">
        <f t="shared" si="84"/>
        <v>6.5422612557523596</v>
      </c>
      <c r="AF78" s="3">
        <f t="shared" si="85"/>
        <v>43721.355362008602</v>
      </c>
      <c r="AG78" s="4">
        <f t="shared" si="64"/>
        <v>2.18606776810043E-2</v>
      </c>
      <c r="AH78" s="4">
        <f t="shared" si="65"/>
        <v>0.20187987574847022</v>
      </c>
      <c r="AI78" s="3">
        <f t="shared" si="86"/>
        <v>1.4499999999999988</v>
      </c>
    </row>
    <row r="79" spans="3:35" x14ac:dyDescent="0.2">
      <c r="C79">
        <v>68</v>
      </c>
      <c r="D79" s="3">
        <f t="shared" si="66"/>
        <v>10.837929900942223</v>
      </c>
      <c r="E79" s="3">
        <f t="shared" si="67"/>
        <v>69.681231710155032</v>
      </c>
      <c r="F79" s="3">
        <f t="shared" si="68"/>
        <v>80.519161611097246</v>
      </c>
      <c r="G79">
        <f t="shared" si="69"/>
        <v>207071.47736159951</v>
      </c>
      <c r="H79" s="4">
        <f t="shared" si="58"/>
        <v>5.1767869340399876E-2</v>
      </c>
      <c r="I79" s="4">
        <f t="shared" si="59"/>
        <v>0.86539936973898501</v>
      </c>
      <c r="J79" s="3">
        <f t="shared" si="70"/>
        <v>1.3678395917692681</v>
      </c>
      <c r="K79" s="3">
        <f t="shared" si="71"/>
        <v>0.99033949744333605</v>
      </c>
      <c r="M79" s="3">
        <f t="shared" si="72"/>
        <v>2.8594635952920289</v>
      </c>
      <c r="N79" s="3">
        <f t="shared" si="73"/>
        <v>68.239611079908983</v>
      </c>
      <c r="O79">
        <f t="shared" si="74"/>
        <v>71.09907467520101</v>
      </c>
      <c r="P79" s="3">
        <f t="shared" si="75"/>
        <v>110032.76442071666</v>
      </c>
      <c r="Q79" s="4">
        <f t="shared" si="60"/>
        <v>0.11003276442071666</v>
      </c>
      <c r="R79" s="4">
        <f t="shared" si="61"/>
        <v>0.9597819857944031</v>
      </c>
      <c r="S79" s="3">
        <f t="shared" si="76"/>
        <v>1.4500000000000055</v>
      </c>
      <c r="U79" s="3">
        <f t="shared" si="77"/>
        <v>3.0339126992182304</v>
      </c>
      <c r="V79" s="3">
        <f t="shared" si="78"/>
        <v>8.3271487565908381E-2</v>
      </c>
      <c r="W79">
        <f t="shared" si="79"/>
        <v>3.1171841867841388</v>
      </c>
      <c r="X79" s="3">
        <f t="shared" si="80"/>
        <v>53310.81531761845</v>
      </c>
      <c r="Y79" s="4">
        <f t="shared" si="62"/>
        <v>5.331081531761845E-2</v>
      </c>
      <c r="Z79" s="4">
        <f t="shared" si="63"/>
        <v>2.6713688565132846E-2</v>
      </c>
      <c r="AA79" s="3">
        <f t="shared" si="81"/>
        <v>1.4499999999999988</v>
      </c>
      <c r="AC79" s="3">
        <f t="shared" si="82"/>
        <v>4.9445536064319633</v>
      </c>
      <c r="AD79" s="3">
        <f t="shared" si="83"/>
        <v>1.3583491426801362</v>
      </c>
      <c r="AE79">
        <f t="shared" si="84"/>
        <v>6.3029027491120999</v>
      </c>
      <c r="AF79" s="3">
        <f t="shared" si="85"/>
        <v>43727.897623264354</v>
      </c>
      <c r="AG79" s="4">
        <f t="shared" si="64"/>
        <v>2.1863948811632176E-2</v>
      </c>
      <c r="AH79" s="4">
        <f t="shared" si="65"/>
        <v>0.21551167719849224</v>
      </c>
      <c r="AI79" s="3">
        <f t="shared" si="86"/>
        <v>1.4499999999999988</v>
      </c>
    </row>
    <row r="80" spans="3:35" x14ac:dyDescent="0.2">
      <c r="C80">
        <v>69</v>
      </c>
      <c r="D80" s="3">
        <f t="shared" si="66"/>
        <v>10.185980274197313</v>
      </c>
      <c r="E80" s="3">
        <f t="shared" si="67"/>
        <v>70.205118479391601</v>
      </c>
      <c r="F80" s="3">
        <f t="shared" si="68"/>
        <v>80.391098753588921</v>
      </c>
      <c r="G80">
        <f t="shared" si="69"/>
        <v>207151.9965232106</v>
      </c>
      <c r="H80" s="4">
        <f t="shared" si="58"/>
        <v>5.1787999130802648E-2</v>
      </c>
      <c r="I80" s="4">
        <f t="shared" si="59"/>
        <v>0.87329467525479509</v>
      </c>
      <c r="J80" s="3">
        <f t="shared" si="70"/>
        <v>1.3673638410345397</v>
      </c>
      <c r="K80" s="3">
        <f t="shared" si="71"/>
        <v>0.99286280437424612</v>
      </c>
      <c r="M80" s="3">
        <f t="shared" si="72"/>
        <v>2.6514966620874665</v>
      </c>
      <c r="N80" s="3">
        <f t="shared" si="73"/>
        <v>68.72307947885939</v>
      </c>
      <c r="O80">
        <f t="shared" si="74"/>
        <v>71.374576140946857</v>
      </c>
      <c r="P80" s="3">
        <f t="shared" si="75"/>
        <v>110103.86349539187</v>
      </c>
      <c r="Q80" s="4">
        <f t="shared" si="60"/>
        <v>0.11010386349539186</v>
      </c>
      <c r="R80" s="4">
        <f t="shared" si="61"/>
        <v>0.96285096451078844</v>
      </c>
      <c r="S80" s="3">
        <f t="shared" si="76"/>
        <v>1.4499999999999909</v>
      </c>
      <c r="U80" s="3">
        <f t="shared" si="77"/>
        <v>2.8521999150610529</v>
      </c>
      <c r="V80" s="3">
        <f t="shared" si="78"/>
        <v>8.5022282895365078E-2</v>
      </c>
      <c r="W80">
        <f t="shared" si="79"/>
        <v>2.9372221979564181</v>
      </c>
      <c r="X80" s="3">
        <f t="shared" si="80"/>
        <v>53313.932501805233</v>
      </c>
      <c r="Y80" s="4">
        <f t="shared" si="62"/>
        <v>5.3313932501805231E-2</v>
      </c>
      <c r="Z80" s="4">
        <f t="shared" si="63"/>
        <v>2.8946493375448273E-2</v>
      </c>
      <c r="AA80" s="3">
        <f t="shared" si="81"/>
        <v>1.4499999999999988</v>
      </c>
      <c r="AC80" s="3">
        <f t="shared" si="82"/>
        <v>4.6822836970487947</v>
      </c>
      <c r="AD80" s="3">
        <f t="shared" si="83"/>
        <v>1.397016717636846</v>
      </c>
      <c r="AE80">
        <f t="shared" si="84"/>
        <v>6.0793004146856404</v>
      </c>
      <c r="AF80" s="3">
        <f t="shared" si="85"/>
        <v>43734.200526013468</v>
      </c>
      <c r="AG80" s="4">
        <f t="shared" si="64"/>
        <v>2.1867100263006735E-2</v>
      </c>
      <c r="AH80" s="4">
        <f t="shared" si="65"/>
        <v>0.22979892789343023</v>
      </c>
      <c r="AI80" s="3">
        <f t="shared" si="86"/>
        <v>1.4499999999999988</v>
      </c>
    </row>
    <row r="81" spans="3:35" x14ac:dyDescent="0.2">
      <c r="C81">
        <v>70</v>
      </c>
      <c r="D81" s="3">
        <f t="shared" si="66"/>
        <v>9.5739020645291433</v>
      </c>
      <c r="E81" s="3">
        <f t="shared" si="67"/>
        <v>70.732333450801363</v>
      </c>
      <c r="F81" s="3">
        <f t="shared" si="68"/>
        <v>80.306235515330513</v>
      </c>
      <c r="G81">
        <f t="shared" si="69"/>
        <v>207232.38762196418</v>
      </c>
      <c r="H81" s="4">
        <f t="shared" si="58"/>
        <v>5.1808096905491048E-2</v>
      </c>
      <c r="I81" s="4">
        <f t="shared" si="59"/>
        <v>0.88078258178717039</v>
      </c>
      <c r="J81" s="3">
        <f t="shared" si="70"/>
        <v>1.3668906305201638</v>
      </c>
      <c r="K81" s="3">
        <f t="shared" si="71"/>
        <v>0.99525843379238998</v>
      </c>
      <c r="M81" s="3">
        <f t="shared" si="72"/>
        <v>2.458611206013432</v>
      </c>
      <c r="N81" s="3">
        <f t="shared" si="73"/>
        <v>69.208739587123091</v>
      </c>
      <c r="O81">
        <f t="shared" si="74"/>
        <v>71.667350793136521</v>
      </c>
      <c r="P81" s="3">
        <f t="shared" si="75"/>
        <v>110175.23807153282</v>
      </c>
      <c r="Q81" s="4">
        <f t="shared" si="60"/>
        <v>0.11017523807153282</v>
      </c>
      <c r="R81" s="4">
        <f t="shared" si="61"/>
        <v>0.96569412460759063</v>
      </c>
      <c r="S81" s="3">
        <f t="shared" si="76"/>
        <v>1.4500000000000028</v>
      </c>
      <c r="U81" s="3">
        <f t="shared" si="77"/>
        <v>2.6813687647165558</v>
      </c>
      <c r="V81" s="3">
        <f t="shared" si="78"/>
        <v>8.6809829102014152E-2</v>
      </c>
      <c r="W81">
        <f t="shared" si="79"/>
        <v>2.7681785938185701</v>
      </c>
      <c r="X81" s="3">
        <f t="shared" si="80"/>
        <v>53316.869724003191</v>
      </c>
      <c r="Y81" s="4">
        <f t="shared" si="62"/>
        <v>5.3316869724003194E-2</v>
      </c>
      <c r="Z81" s="4">
        <f t="shared" si="63"/>
        <v>3.1359909109861347E-2</v>
      </c>
      <c r="AA81" s="3">
        <f t="shared" si="81"/>
        <v>1.4499999999999988</v>
      </c>
      <c r="AC81" s="3">
        <f t="shared" si="82"/>
        <v>4.433922093799155</v>
      </c>
      <c r="AD81" s="3">
        <f t="shared" si="83"/>
        <v>1.4367840345762681</v>
      </c>
      <c r="AE81">
        <f t="shared" si="84"/>
        <v>5.8707061283754234</v>
      </c>
      <c r="AF81" s="3">
        <f t="shared" si="85"/>
        <v>43740.279826428152</v>
      </c>
      <c r="AG81" s="4">
        <f t="shared" si="64"/>
        <v>2.1870139913214078E-2</v>
      </c>
      <c r="AH81" s="4">
        <f t="shared" si="65"/>
        <v>0.24473785659815739</v>
      </c>
      <c r="AI81" s="3">
        <f t="shared" si="86"/>
        <v>1.4499999999999988</v>
      </c>
    </row>
    <row r="82" spans="3:35" x14ac:dyDescent="0.2">
      <c r="C82">
        <v>71</v>
      </c>
      <c r="D82" s="3">
        <f t="shared" si="66"/>
        <v>8.9992158882454731</v>
      </c>
      <c r="E82" s="3">
        <f t="shared" si="67"/>
        <v>71.262901601100339</v>
      </c>
      <c r="F82" s="3">
        <f t="shared" si="68"/>
        <v>80.262117489345812</v>
      </c>
      <c r="G82">
        <f t="shared" si="69"/>
        <v>207312.69385747952</v>
      </c>
      <c r="H82" s="4">
        <f t="shared" si="58"/>
        <v>5.1828173464369881E-2</v>
      </c>
      <c r="I82" s="4">
        <f t="shared" si="59"/>
        <v>0.88787716833610764</v>
      </c>
      <c r="J82" s="3">
        <f t="shared" si="70"/>
        <v>1.3664200204627275</v>
      </c>
      <c r="K82" s="3">
        <f t="shared" si="71"/>
        <v>0.99753020005379434</v>
      </c>
      <c r="M82" s="3">
        <f t="shared" si="72"/>
        <v>2.279716567679472</v>
      </c>
      <c r="N82" s="3">
        <f t="shared" si="73"/>
        <v>69.696584323290253</v>
      </c>
      <c r="O82">
        <f t="shared" si="74"/>
        <v>71.976300890969725</v>
      </c>
      <c r="P82" s="3">
        <f t="shared" si="75"/>
        <v>110246.90542232596</v>
      </c>
      <c r="Q82" s="4">
        <f t="shared" si="60"/>
        <v>0.11024690542232596</v>
      </c>
      <c r="R82" s="4">
        <f t="shared" si="61"/>
        <v>0.96832684453827644</v>
      </c>
      <c r="S82" s="3">
        <f t="shared" si="76"/>
        <v>1.4499999999999962</v>
      </c>
      <c r="U82" s="3">
        <f t="shared" si="77"/>
        <v>2.5207678264642071</v>
      </c>
      <c r="V82" s="3">
        <f t="shared" si="78"/>
        <v>8.8634899878690526E-2</v>
      </c>
      <c r="W82">
        <f t="shared" si="79"/>
        <v>2.6094027263428976</v>
      </c>
      <c r="X82" s="3">
        <f t="shared" si="80"/>
        <v>53319.637902597009</v>
      </c>
      <c r="Y82" s="4">
        <f t="shared" si="62"/>
        <v>5.3319637902597007E-2</v>
      </c>
      <c r="Z82" s="4">
        <f t="shared" si="63"/>
        <v>3.3967504894468002E-2</v>
      </c>
      <c r="AA82" s="3">
        <f t="shared" si="81"/>
        <v>1.4499999999999988</v>
      </c>
      <c r="AC82" s="3">
        <f t="shared" si="82"/>
        <v>4.1987314941017946</v>
      </c>
      <c r="AD82" s="3">
        <f t="shared" si="83"/>
        <v>1.4776823779314017</v>
      </c>
      <c r="AE82">
        <f t="shared" si="84"/>
        <v>5.676413872033196</v>
      </c>
      <c r="AF82" s="3">
        <f t="shared" si="85"/>
        <v>43746.15053255653</v>
      </c>
      <c r="AG82" s="4">
        <f t="shared" si="64"/>
        <v>2.1873075266278266E-2</v>
      </c>
      <c r="AH82" s="4">
        <f t="shared" si="65"/>
        <v>0.26031970382070124</v>
      </c>
      <c r="AI82" s="3">
        <f t="shared" si="86"/>
        <v>1.4499999999999988</v>
      </c>
    </row>
    <row r="83" spans="3:35" x14ac:dyDescent="0.2">
      <c r="C83">
        <v>72</v>
      </c>
      <c r="D83" s="3">
        <f t="shared" si="66"/>
        <v>8.4595990518706241</v>
      </c>
      <c r="E83" s="3">
        <f t="shared" si="67"/>
        <v>71.796848250094826</v>
      </c>
      <c r="F83" s="3">
        <f t="shared" si="68"/>
        <v>80.256447301965466</v>
      </c>
      <c r="G83">
        <f t="shared" si="69"/>
        <v>207392.95597496888</v>
      </c>
      <c r="H83" s="4">
        <f t="shared" si="58"/>
        <v>5.1848238993742218E-2</v>
      </c>
      <c r="I83" s="4">
        <f t="shared" si="59"/>
        <v>0.89459290391909152</v>
      </c>
      <c r="J83" s="3">
        <f t="shared" si="70"/>
        <v>1.3659520712181215</v>
      </c>
      <c r="K83" s="3">
        <f t="shared" si="71"/>
        <v>0.99968213287084207</v>
      </c>
      <c r="M83" s="3">
        <f t="shared" si="72"/>
        <v>2.1138007453102836</v>
      </c>
      <c r="N83" s="3">
        <f t="shared" si="73"/>
        <v>70.186606044177438</v>
      </c>
      <c r="O83">
        <f t="shared" si="74"/>
        <v>72.300406789487724</v>
      </c>
      <c r="P83" s="3">
        <f t="shared" si="75"/>
        <v>110318.88172321692</v>
      </c>
      <c r="Q83" s="4">
        <f t="shared" si="60"/>
        <v>0.11031888172321692</v>
      </c>
      <c r="R83" s="4">
        <f t="shared" si="61"/>
        <v>0.97076363966436729</v>
      </c>
      <c r="S83" s="3">
        <f t="shared" si="76"/>
        <v>1.4499999999999935</v>
      </c>
      <c r="U83" s="3">
        <f t="shared" si="77"/>
        <v>2.3697846511770151</v>
      </c>
      <c r="V83" s="3">
        <f t="shared" si="78"/>
        <v>9.0498285109709059E-2</v>
      </c>
      <c r="W83">
        <f t="shared" si="79"/>
        <v>2.460282936286724</v>
      </c>
      <c r="X83" s="3">
        <f t="shared" si="80"/>
        <v>53322.247305323355</v>
      </c>
      <c r="Y83" s="4">
        <f t="shared" si="62"/>
        <v>5.3322247305323353E-2</v>
      </c>
      <c r="Z83" s="4">
        <f t="shared" si="63"/>
        <v>3.6783690109356712E-2</v>
      </c>
      <c r="AA83" s="3">
        <f t="shared" si="81"/>
        <v>1.4499999999999988</v>
      </c>
      <c r="AC83" s="3">
        <f t="shared" si="82"/>
        <v>3.976013655383325</v>
      </c>
      <c r="AD83" s="3">
        <f t="shared" si="83"/>
        <v>1.5197439208076868</v>
      </c>
      <c r="AE83">
        <f t="shared" si="84"/>
        <v>5.4957575761910116</v>
      </c>
      <c r="AF83" s="3">
        <f t="shared" si="85"/>
        <v>43751.826946428562</v>
      </c>
      <c r="AG83" s="4">
        <f t="shared" si="64"/>
        <v>2.1875913473214281E-2</v>
      </c>
      <c r="AH83" s="4">
        <f t="shared" si="65"/>
        <v>0.27653037815779857</v>
      </c>
      <c r="AI83" s="3">
        <f t="shared" si="86"/>
        <v>1.4500000000000028</v>
      </c>
    </row>
    <row r="84" spans="3:35" x14ac:dyDescent="0.2">
      <c r="C84">
        <v>73</v>
      </c>
      <c r="D84" s="3">
        <f t="shared" si="66"/>
        <v>7.9528755005056961</v>
      </c>
      <c r="E84" s="3">
        <f t="shared" si="67"/>
        <v>72.334199091752865</v>
      </c>
      <c r="F84" s="3">
        <f t="shared" si="68"/>
        <v>80.287074592258548</v>
      </c>
      <c r="G84">
        <f t="shared" si="69"/>
        <v>207473.21242227085</v>
      </c>
      <c r="H84" s="4">
        <f t="shared" si="58"/>
        <v>5.1868303105567712E-2</v>
      </c>
      <c r="I84" s="4">
        <f t="shared" si="59"/>
        <v>0.90094451017309185</v>
      </c>
      <c r="J84" s="3">
        <f t="shared" si="70"/>
        <v>1.3654868432267364</v>
      </c>
      <c r="K84" s="3">
        <f t="shared" si="71"/>
        <v>1.0017184273986428</v>
      </c>
      <c r="M84" s="3">
        <f t="shared" si="72"/>
        <v>1.9599247385641436</v>
      </c>
      <c r="N84" s="3">
        <f t="shared" si="73"/>
        <v>70.678796550343264</v>
      </c>
      <c r="O84">
        <f t="shared" si="74"/>
        <v>72.638721288907405</v>
      </c>
      <c r="P84" s="3">
        <f t="shared" si="75"/>
        <v>110391.18213000642</v>
      </c>
      <c r="Q84" s="4">
        <f t="shared" si="60"/>
        <v>0.11039118213000641</v>
      </c>
      <c r="R84" s="4">
        <f t="shared" si="61"/>
        <v>0.97301818226164949</v>
      </c>
      <c r="S84" s="3">
        <f t="shared" si="76"/>
        <v>1.4500000000000228</v>
      </c>
      <c r="U84" s="3">
        <f t="shared" si="77"/>
        <v>2.2278434335305386</v>
      </c>
      <c r="V84" s="3">
        <f t="shared" si="78"/>
        <v>9.2400791213305286E-2</v>
      </c>
      <c r="W84">
        <f t="shared" si="79"/>
        <v>2.3202442247438437</v>
      </c>
      <c r="X84" s="3">
        <f t="shared" si="80"/>
        <v>53324.70758825964</v>
      </c>
      <c r="Y84" s="4">
        <f t="shared" si="62"/>
        <v>5.3324707588259641E-2</v>
      </c>
      <c r="Z84" s="4">
        <f t="shared" si="63"/>
        <v>3.982373503095623E-2</v>
      </c>
      <c r="AA84" s="3">
        <f t="shared" si="81"/>
        <v>1.4499999999999988</v>
      </c>
      <c r="AC84" s="3">
        <f t="shared" si="82"/>
        <v>3.7651073284110144</v>
      </c>
      <c r="AD84" s="3">
        <f t="shared" si="83"/>
        <v>1.5630017501962901</v>
      </c>
      <c r="AE84">
        <f t="shared" si="84"/>
        <v>5.3281090786073042</v>
      </c>
      <c r="AF84" s="3">
        <f t="shared" si="85"/>
        <v>43757.322704004757</v>
      </c>
      <c r="AG84" s="4">
        <f t="shared" si="64"/>
        <v>2.1878661352002379E-2</v>
      </c>
      <c r="AH84" s="4">
        <f t="shared" si="65"/>
        <v>0.29335017867255031</v>
      </c>
      <c r="AI84" s="3">
        <f t="shared" si="86"/>
        <v>1.4499999999999988</v>
      </c>
    </row>
    <row r="85" spans="3:35" x14ac:dyDescent="0.2">
      <c r="C85">
        <v>74</v>
      </c>
      <c r="D85" s="3">
        <f t="shared" si="66"/>
        <v>7.4770064194133132</v>
      </c>
      <c r="E85" s="3">
        <f t="shared" si="67"/>
        <v>72.874980225347016</v>
      </c>
      <c r="F85" s="3">
        <f t="shared" si="68"/>
        <v>80.351986644760331</v>
      </c>
      <c r="G85">
        <f t="shared" si="69"/>
        <v>207553.49949686311</v>
      </c>
      <c r="H85" s="4">
        <f t="shared" si="58"/>
        <v>5.1888374874215777E-2</v>
      </c>
      <c r="I85" s="4">
        <f t="shared" si="59"/>
        <v>0.90694683813519772</v>
      </c>
      <c r="J85" s="3">
        <f t="shared" si="70"/>
        <v>1.3650243969820821</v>
      </c>
      <c r="K85" s="3">
        <f t="shared" si="71"/>
        <v>1.0036433984793007</v>
      </c>
      <c r="M85" s="3">
        <f t="shared" si="72"/>
        <v>1.8172172976690937</v>
      </c>
      <c r="N85" s="3">
        <f t="shared" si="73"/>
        <v>71.173147090955993</v>
      </c>
      <c r="O85">
        <f t="shared" si="74"/>
        <v>72.990364388625082</v>
      </c>
      <c r="P85" s="3">
        <f t="shared" si="75"/>
        <v>110463.82085129533</v>
      </c>
      <c r="Q85" s="4">
        <f t="shared" si="60"/>
        <v>0.11046382085129533</v>
      </c>
      <c r="R85" s="4">
        <f t="shared" si="61"/>
        <v>0.97510332613228756</v>
      </c>
      <c r="S85" s="3">
        <f t="shared" si="76"/>
        <v>1.4500000000000348</v>
      </c>
      <c r="U85" s="3">
        <f t="shared" si="77"/>
        <v>2.0944028220400077</v>
      </c>
      <c r="V85" s="3">
        <f t="shared" si="78"/>
        <v>9.4343241491164687E-2</v>
      </c>
      <c r="W85">
        <f t="shared" si="79"/>
        <v>2.1887460635311724</v>
      </c>
      <c r="X85" s="3">
        <f t="shared" si="80"/>
        <v>53327.027832484382</v>
      </c>
      <c r="Y85" s="4">
        <f t="shared" si="62"/>
        <v>5.3327027832484379E-2</v>
      </c>
      <c r="Z85" s="4">
        <f t="shared" si="63"/>
        <v>4.3103785799142813E-2</v>
      </c>
      <c r="AA85" s="3">
        <f t="shared" si="81"/>
        <v>1.4499999999999988</v>
      </c>
      <c r="AC85" s="3">
        <f t="shared" si="82"/>
        <v>3.5653862997042118</v>
      </c>
      <c r="AD85" s="3">
        <f t="shared" si="83"/>
        <v>1.6074898928998602</v>
      </c>
      <c r="AE85">
        <f t="shared" si="84"/>
        <v>5.1728761926040718</v>
      </c>
      <c r="AF85" s="3">
        <f t="shared" si="85"/>
        <v>43762.650813083361</v>
      </c>
      <c r="AG85" s="4">
        <f t="shared" si="64"/>
        <v>2.1881325406541679E-2</v>
      </c>
      <c r="AH85" s="4">
        <f t="shared" si="65"/>
        <v>0.31075359878092029</v>
      </c>
      <c r="AI85" s="3">
        <f t="shared" si="86"/>
        <v>1.4500000000000015</v>
      </c>
    </row>
    <row r="86" spans="3:35" x14ac:dyDescent="0.2">
      <c r="C86">
        <v>75</v>
      </c>
      <c r="D86" s="3">
        <f t="shared" si="66"/>
        <v>7.030081445953213</v>
      </c>
      <c r="E86" s="3">
        <f t="shared" si="67"/>
        <v>73.419218186733147</v>
      </c>
      <c r="F86" s="3">
        <f t="shared" si="68"/>
        <v>80.449299632686362</v>
      </c>
      <c r="G86">
        <f t="shared" si="69"/>
        <v>207633.85148350787</v>
      </c>
      <c r="H86" s="4">
        <f t="shared" si="58"/>
        <v>5.190846287087697E-2</v>
      </c>
      <c r="I86" s="4">
        <f t="shared" si="59"/>
        <v>0.91261475888477583</v>
      </c>
      <c r="J86" s="3">
        <f t="shared" si="70"/>
        <v>1.3645647930036977</v>
      </c>
      <c r="K86" s="3">
        <f t="shared" si="71"/>
        <v>1.0054614391351173</v>
      </c>
      <c r="M86" s="3">
        <f t="shared" si="72"/>
        <v>1.6848700489705588</v>
      </c>
      <c r="N86" s="3">
        <f t="shared" si="73"/>
        <v>71.669648368057196</v>
      </c>
      <c r="O86">
        <f t="shared" si="74"/>
        <v>73.354518417027748</v>
      </c>
      <c r="P86" s="3">
        <f t="shared" si="75"/>
        <v>110536.81121568395</v>
      </c>
      <c r="Q86" s="4">
        <f t="shared" si="60"/>
        <v>0.11053681121568396</v>
      </c>
      <c r="R86" s="4">
        <f t="shared" si="61"/>
        <v>0.9770311347503926</v>
      </c>
      <c r="S86" s="3">
        <f t="shared" si="76"/>
        <v>1.4499999999999789</v>
      </c>
      <c r="U86" s="3">
        <f t="shared" si="77"/>
        <v>1.9689538596876337</v>
      </c>
      <c r="V86" s="3">
        <f t="shared" si="78"/>
        <v>9.6326476485192644E-2</v>
      </c>
      <c r="W86">
        <f t="shared" si="79"/>
        <v>2.0652803361728265</v>
      </c>
      <c r="X86" s="3">
        <f t="shared" si="80"/>
        <v>53329.216578547916</v>
      </c>
      <c r="Y86" s="4">
        <f t="shared" si="62"/>
        <v>5.3329216578547917E-2</v>
      </c>
      <c r="Z86" s="4">
        <f t="shared" si="63"/>
        <v>4.6640872330046657E-2</v>
      </c>
      <c r="AA86" s="3">
        <f t="shared" si="81"/>
        <v>1.4499999999999988</v>
      </c>
      <c r="AC86" s="3">
        <f t="shared" si="82"/>
        <v>3.3762575372950212</v>
      </c>
      <c r="AD86" s="3">
        <f t="shared" si="83"/>
        <v>1.6532433421907557</v>
      </c>
      <c r="AE86">
        <f t="shared" si="84"/>
        <v>5.0295008794857772</v>
      </c>
      <c r="AF86" s="3">
        <f t="shared" si="85"/>
        <v>43767.823689275967</v>
      </c>
      <c r="AG86" s="4">
        <f t="shared" si="64"/>
        <v>2.1883911844637984E-2</v>
      </c>
      <c r="AH86" s="4">
        <f t="shared" si="65"/>
        <v>0.32870922618464388</v>
      </c>
      <c r="AI86" s="3">
        <f t="shared" si="86"/>
        <v>1.4499999999999973</v>
      </c>
    </row>
    <row r="87" spans="3:35" x14ac:dyDescent="0.2">
      <c r="C87">
        <v>76</v>
      </c>
      <c r="D87" s="3">
        <f t="shared" si="66"/>
        <v>6.6103104518235032</v>
      </c>
      <c r="E87" s="3">
        <f t="shared" si="67"/>
        <v>73.966939979827004</v>
      </c>
      <c r="F87" s="3">
        <f t="shared" si="68"/>
        <v>80.577250431650512</v>
      </c>
      <c r="G87">
        <f t="shared" si="69"/>
        <v>207714.30078314056</v>
      </c>
      <c r="H87" s="4">
        <f t="shared" si="58"/>
        <v>5.1928575195785136E-2</v>
      </c>
      <c r="I87" s="4">
        <f t="shared" si="59"/>
        <v>0.91796306753566015</v>
      </c>
      <c r="J87" s="3">
        <f t="shared" si="70"/>
        <v>1.364108091812279</v>
      </c>
      <c r="K87" s="3">
        <f t="shared" si="71"/>
        <v>1.0071769833079993</v>
      </c>
      <c r="M87" s="3">
        <f t="shared" si="72"/>
        <v>1.562132970030065</v>
      </c>
      <c r="N87" s="3">
        <f t="shared" si="73"/>
        <v>72.168290540263044</v>
      </c>
      <c r="O87">
        <f t="shared" si="74"/>
        <v>73.730423510293107</v>
      </c>
      <c r="P87" s="3">
        <f t="shared" si="75"/>
        <v>110610.16573410097</v>
      </c>
      <c r="Q87" s="4">
        <f t="shared" si="60"/>
        <v>0.11061016573410097</v>
      </c>
      <c r="R87" s="4">
        <f t="shared" si="61"/>
        <v>0.97881291201573006</v>
      </c>
      <c r="S87" s="3">
        <f t="shared" si="76"/>
        <v>1.4500000000000135</v>
      </c>
      <c r="U87" s="3">
        <f t="shared" si="77"/>
        <v>1.8510180473865503</v>
      </c>
      <c r="V87" s="3">
        <f t="shared" si="78"/>
        <v>9.8351354341680366E-2</v>
      </c>
      <c r="W87">
        <f t="shared" si="79"/>
        <v>1.9493694017282306</v>
      </c>
      <c r="X87" s="3">
        <f t="shared" si="80"/>
        <v>53331.281858884089</v>
      </c>
      <c r="Y87" s="4">
        <f t="shared" si="62"/>
        <v>5.333128185888409E-2</v>
      </c>
      <c r="Z87" s="4">
        <f t="shared" si="63"/>
        <v>5.0452907619503058E-2</v>
      </c>
      <c r="AA87" s="3">
        <f t="shared" si="81"/>
        <v>1.4499999999999988</v>
      </c>
      <c r="AC87" s="3">
        <f t="shared" si="82"/>
        <v>3.1971594344068883</v>
      </c>
      <c r="AD87" s="3">
        <f t="shared" si="83"/>
        <v>1.7002980852222873</v>
      </c>
      <c r="AE87">
        <f t="shared" si="84"/>
        <v>4.8974575196291754</v>
      </c>
      <c r="AF87" s="3">
        <f t="shared" si="85"/>
        <v>43772.853190155452</v>
      </c>
      <c r="AG87" s="4">
        <f t="shared" si="64"/>
        <v>2.1886426595077727E-2</v>
      </c>
      <c r="AH87" s="4">
        <f t="shared" si="65"/>
        <v>0.34717975161753523</v>
      </c>
      <c r="AI87" s="3">
        <f t="shared" si="86"/>
        <v>1.4500000000000002</v>
      </c>
    </row>
    <row r="88" spans="3:35" x14ac:dyDescent="0.2">
      <c r="C88">
        <v>77</v>
      </c>
      <c r="D88" s="3">
        <f t="shared" si="66"/>
        <v>6.2160158582047451</v>
      </c>
      <c r="E88" s="3">
        <f t="shared" si="67"/>
        <v>74.518173108339283</v>
      </c>
      <c r="F88" s="3">
        <f t="shared" si="68"/>
        <v>80.734188966544039</v>
      </c>
      <c r="G88">
        <f t="shared" si="69"/>
        <v>207794.8780335722</v>
      </c>
      <c r="H88" s="4">
        <f t="shared" si="58"/>
        <v>5.1948719508393047E-2</v>
      </c>
      <c r="I88" s="4">
        <f t="shared" si="59"/>
        <v>0.92300639991837097</v>
      </c>
      <c r="J88" s="3">
        <f t="shared" si="70"/>
        <v>1.3636543539090633</v>
      </c>
      <c r="K88" s="3">
        <f t="shared" si="71"/>
        <v>1.0087944727646772</v>
      </c>
      <c r="M88" s="3">
        <f t="shared" si="72"/>
        <v>1.4483101893178518</v>
      </c>
      <c r="N88" s="3">
        <f t="shared" si="73"/>
        <v>72.669063225942168</v>
      </c>
      <c r="O88">
        <f t="shared" si="74"/>
        <v>74.117373415260019</v>
      </c>
      <c r="P88" s="3">
        <f t="shared" si="75"/>
        <v>110683.89615761126</v>
      </c>
      <c r="Q88" s="4">
        <f t="shared" si="60"/>
        <v>0.11068389615761126</v>
      </c>
      <c r="R88" s="4">
        <f t="shared" si="61"/>
        <v>0.98045923482469688</v>
      </c>
      <c r="S88" s="3">
        <f t="shared" si="76"/>
        <v>1.4499999999999509</v>
      </c>
      <c r="U88" s="3">
        <f t="shared" si="77"/>
        <v>1.7401455229842608</v>
      </c>
      <c r="V88" s="3">
        <f t="shared" si="78"/>
        <v>0.1004187511830251</v>
      </c>
      <c r="W88">
        <f t="shared" si="79"/>
        <v>1.8405642741672859</v>
      </c>
      <c r="X88" s="3">
        <f t="shared" si="80"/>
        <v>53333.231228285818</v>
      </c>
      <c r="Y88" s="4">
        <f t="shared" si="62"/>
        <v>5.3333231228285816E-2</v>
      </c>
      <c r="Z88" s="4">
        <f t="shared" si="63"/>
        <v>5.4558676701717941E-2</v>
      </c>
      <c r="AA88" s="3">
        <f t="shared" si="81"/>
        <v>1.4500000000000028</v>
      </c>
      <c r="AC88" s="3">
        <f t="shared" si="82"/>
        <v>3.0275601459026324</v>
      </c>
      <c r="AD88" s="3">
        <f t="shared" si="83"/>
        <v>1.7486911312140896</v>
      </c>
      <c r="AE88">
        <f t="shared" si="84"/>
        <v>4.7762512771167218</v>
      </c>
      <c r="AF88" s="3">
        <f t="shared" si="85"/>
        <v>43777.750647675079</v>
      </c>
      <c r="AG88" s="4">
        <f t="shared" si="64"/>
        <v>2.1888875323837539E-2</v>
      </c>
      <c r="AH88" s="4">
        <f t="shared" si="65"/>
        <v>0.36612209654717359</v>
      </c>
      <c r="AI88" s="3">
        <f t="shared" si="86"/>
        <v>1.4500000000000015</v>
      </c>
    </row>
    <row r="89" spans="3:35" x14ac:dyDescent="0.2">
      <c r="C89">
        <v>78</v>
      </c>
      <c r="D89" s="3">
        <f t="shared" si="66"/>
        <v>5.8456254488724362</v>
      </c>
      <c r="E89" s="3">
        <f t="shared" si="67"/>
        <v>75.072945607827535</v>
      </c>
      <c r="F89" s="3">
        <f t="shared" si="68"/>
        <v>80.91857105669996</v>
      </c>
      <c r="G89">
        <f t="shared" si="69"/>
        <v>207875.61222253874</v>
      </c>
      <c r="H89" s="4">
        <f t="shared" si="58"/>
        <v>5.1968903055634681E-2</v>
      </c>
      <c r="I89" s="4">
        <f t="shared" si="59"/>
        <v>0.92775916118468804</v>
      </c>
      <c r="J89" s="3">
        <f t="shared" si="70"/>
        <v>1.3632036397575409</v>
      </c>
      <c r="K89" s="3">
        <f t="shared" si="71"/>
        <v>1.0103183280253742</v>
      </c>
      <c r="M89" s="3">
        <f t="shared" si="72"/>
        <v>1.3427560873121132</v>
      </c>
      <c r="N89" s="3">
        <f t="shared" si="73"/>
        <v>73.17195550590705</v>
      </c>
      <c r="O89">
        <f t="shared" si="74"/>
        <v>74.514711593219161</v>
      </c>
      <c r="P89" s="3">
        <f t="shared" si="75"/>
        <v>110758.01353102652</v>
      </c>
      <c r="Q89" s="4">
        <f t="shared" si="60"/>
        <v>0.11075801353102652</v>
      </c>
      <c r="R89" s="4">
        <f t="shared" si="61"/>
        <v>0.98197998678915499</v>
      </c>
      <c r="S89" s="3">
        <f t="shared" si="76"/>
        <v>1.4499999999999962</v>
      </c>
      <c r="U89" s="3">
        <f t="shared" si="77"/>
        <v>1.6359133489384814</v>
      </c>
      <c r="V89" s="3">
        <f t="shared" si="78"/>
        <v>0.10252956148716633</v>
      </c>
      <c r="W89">
        <f t="shared" si="79"/>
        <v>1.7384429104256478</v>
      </c>
      <c r="X89" s="3">
        <f t="shared" si="80"/>
        <v>53335.071792559989</v>
      </c>
      <c r="Y89" s="4">
        <f t="shared" si="62"/>
        <v>5.3335071792559988E-2</v>
      </c>
      <c r="Z89" s="4">
        <f t="shared" si="63"/>
        <v>5.8977813347958923E-2</v>
      </c>
      <c r="AA89" s="3">
        <f t="shared" si="81"/>
        <v>1.4499999999999988</v>
      </c>
      <c r="AC89" s="3">
        <f t="shared" si="82"/>
        <v>2.866956012621841</v>
      </c>
      <c r="AD89" s="3">
        <f t="shared" si="83"/>
        <v>1.7984605404333187</v>
      </c>
      <c r="AE89">
        <f t="shared" si="84"/>
        <v>4.6654165530551595</v>
      </c>
      <c r="AF89" s="3">
        <f t="shared" si="85"/>
        <v>43782.526898952194</v>
      </c>
      <c r="AG89" s="4">
        <f t="shared" si="64"/>
        <v>2.1891263449476096E-2</v>
      </c>
      <c r="AH89" s="4">
        <f t="shared" si="65"/>
        <v>0.38548766653121092</v>
      </c>
      <c r="AI89" s="3">
        <f t="shared" si="86"/>
        <v>1.4500000000000002</v>
      </c>
    </row>
    <row r="90" spans="3:35" x14ac:dyDescent="0.2">
      <c r="C90">
        <v>79</v>
      </c>
      <c r="D90" s="3">
        <f t="shared" si="66"/>
        <v>5.4976656486490176</v>
      </c>
      <c r="E90" s="3">
        <f t="shared" si="67"/>
        <v>75.631286078122258</v>
      </c>
      <c r="F90" s="3">
        <f t="shared" si="68"/>
        <v>81.128951726771291</v>
      </c>
      <c r="G90">
        <f t="shared" si="69"/>
        <v>207956.53079359545</v>
      </c>
      <c r="H90" s="4">
        <f t="shared" si="58"/>
        <v>5.198913269839886E-2</v>
      </c>
      <c r="I90" s="4">
        <f t="shared" si="59"/>
        <v>0.93223546549492897</v>
      </c>
      <c r="J90" s="3">
        <f t="shared" si="70"/>
        <v>1.3627560097683253</v>
      </c>
      <c r="K90" s="3">
        <f t="shared" si="71"/>
        <v>1.0117529231257356</v>
      </c>
      <c r="M90" s="3">
        <f t="shared" si="72"/>
        <v>1.2448716774634876</v>
      </c>
      <c r="N90" s="3">
        <f t="shared" si="73"/>
        <v>73.676955925653388</v>
      </c>
      <c r="O90">
        <f t="shared" si="74"/>
        <v>74.921827603116881</v>
      </c>
      <c r="P90" s="3">
        <f t="shared" si="75"/>
        <v>110832.52824261974</v>
      </c>
      <c r="Q90" s="4">
        <f t="shared" si="60"/>
        <v>0.11083252824261974</v>
      </c>
      <c r="R90" s="4">
        <f t="shared" si="61"/>
        <v>0.983384392542345</v>
      </c>
      <c r="S90" s="3">
        <f t="shared" si="76"/>
        <v>1.4500000000000521</v>
      </c>
      <c r="U90" s="3">
        <f t="shared" si="77"/>
        <v>1.537923902203354</v>
      </c>
      <c r="V90" s="3">
        <f t="shared" si="78"/>
        <v>0.10468469847490261</v>
      </c>
      <c r="W90">
        <f t="shared" si="79"/>
        <v>1.6426086006782565</v>
      </c>
      <c r="X90" s="3">
        <f t="shared" si="80"/>
        <v>53336.810235470417</v>
      </c>
      <c r="Y90" s="4">
        <f t="shared" si="62"/>
        <v>5.3336810235470419E-2</v>
      </c>
      <c r="Z90" s="4">
        <f t="shared" si="63"/>
        <v>6.3730762417581896E-2</v>
      </c>
      <c r="AA90" s="3">
        <f t="shared" si="81"/>
        <v>1.4500000000000028</v>
      </c>
      <c r="AC90" s="3">
        <f t="shared" si="82"/>
        <v>2.7148700689821759</v>
      </c>
      <c r="AD90" s="3">
        <f t="shared" si="83"/>
        <v>1.8496454539939713</v>
      </c>
      <c r="AE90">
        <f t="shared" si="84"/>
        <v>4.5645155229761469</v>
      </c>
      <c r="AF90" s="3">
        <f t="shared" si="85"/>
        <v>43787.19231550525</v>
      </c>
      <c r="AG90" s="4">
        <f t="shared" si="64"/>
        <v>2.1893596157752625E-2</v>
      </c>
      <c r="AH90" s="4">
        <f t="shared" si="65"/>
        <v>0.40522273277054582</v>
      </c>
      <c r="AI90" s="3">
        <f t="shared" si="86"/>
        <v>1.4500000000000002</v>
      </c>
    </row>
    <row r="91" spans="3:35" x14ac:dyDescent="0.2">
      <c r="C91">
        <v>80</v>
      </c>
      <c r="D91" s="3">
        <f t="shared" si="66"/>
        <v>5.1707552367200043</v>
      </c>
      <c r="E91" s="3">
        <f t="shared" si="67"/>
        <v>76.193223716182516</v>
      </c>
      <c r="F91" s="3">
        <f t="shared" si="68"/>
        <v>81.363978952902514</v>
      </c>
      <c r="G91">
        <f t="shared" si="69"/>
        <v>208037.65974532222</v>
      </c>
      <c r="H91" s="4">
        <f t="shared" si="58"/>
        <v>5.2009414936330552E-2</v>
      </c>
      <c r="I91" s="4">
        <f t="shared" si="59"/>
        <v>0.93644908590676124</v>
      </c>
      <c r="J91" s="3">
        <f t="shared" si="70"/>
        <v>1.3623115242872323</v>
      </c>
      <c r="K91" s="3">
        <f t="shared" si="71"/>
        <v>1.0131025639865925</v>
      </c>
      <c r="M91" s="3">
        <f t="shared" si="72"/>
        <v>1.1541012470137322</v>
      </c>
      <c r="N91" s="3">
        <f t="shared" si="73"/>
        <v>74.184052497180033</v>
      </c>
      <c r="O91">
        <f t="shared" si="74"/>
        <v>75.338153744193761</v>
      </c>
      <c r="P91" s="3">
        <f t="shared" si="75"/>
        <v>110907.45007022285</v>
      </c>
      <c r="Q91" s="4">
        <f t="shared" si="60"/>
        <v>0.11090745007022286</v>
      </c>
      <c r="R91" s="4">
        <f t="shared" si="61"/>
        <v>0.98468105216737312</v>
      </c>
      <c r="S91" s="3">
        <f t="shared" si="76"/>
        <v>1.4500000000000028</v>
      </c>
      <c r="U91" s="3">
        <f t="shared" si="77"/>
        <v>1.4458033602455425</v>
      </c>
      <c r="V91" s="3">
        <f t="shared" si="78"/>
        <v>0.10688509450525731</v>
      </c>
      <c r="W91">
        <f t="shared" si="79"/>
        <v>1.5526884547507998</v>
      </c>
      <c r="X91" s="3">
        <f t="shared" si="80"/>
        <v>53338.452844071093</v>
      </c>
      <c r="Y91" s="4">
        <f t="shared" si="62"/>
        <v>5.3338452844071092E-2</v>
      </c>
      <c r="Z91" s="4">
        <f t="shared" si="63"/>
        <v>6.8838725616989241E-2</v>
      </c>
      <c r="AA91" s="3">
        <f t="shared" si="81"/>
        <v>1.4499999999999962</v>
      </c>
      <c r="AC91" s="3">
        <f t="shared" si="82"/>
        <v>2.5708506294607298</v>
      </c>
      <c r="AD91" s="3">
        <f t="shared" si="83"/>
        <v>1.9022861244972284</v>
      </c>
      <c r="AE91">
        <f t="shared" si="84"/>
        <v>4.4731367539579585</v>
      </c>
      <c r="AF91" s="3">
        <f t="shared" si="85"/>
        <v>43791.756831028229</v>
      </c>
      <c r="AG91" s="4">
        <f t="shared" si="64"/>
        <v>2.1895878415514113E-2</v>
      </c>
      <c r="AH91" s="4">
        <f t="shared" si="65"/>
        <v>0.42526893970188406</v>
      </c>
      <c r="AI91" s="3">
        <f t="shared" si="86"/>
        <v>1.4499999999999973</v>
      </c>
    </row>
    <row r="92" spans="3:35" x14ac:dyDescent="0.2">
      <c r="C92">
        <v>81</v>
      </c>
      <c r="D92" s="3">
        <f t="shared" si="66"/>
        <v>4.8635994663499744</v>
      </c>
      <c r="E92" s="3">
        <f t="shared" si="67"/>
        <v>76.758788349435804</v>
      </c>
      <c r="F92" s="3">
        <f t="shared" si="68"/>
        <v>81.6223878157858</v>
      </c>
      <c r="G92">
        <f t="shared" si="69"/>
        <v>208119.02372427512</v>
      </c>
      <c r="H92" s="4">
        <f t="shared" si="58"/>
        <v>5.2029755931068782E-2</v>
      </c>
      <c r="I92" s="4">
        <f t="shared" si="59"/>
        <v>0.94041341356826402</v>
      </c>
      <c r="J92" s="3">
        <f t="shared" si="70"/>
        <v>1.3618702435849812</v>
      </c>
      <c r="K92" s="3">
        <f t="shared" si="71"/>
        <v>1.0143714701424658</v>
      </c>
      <c r="M92" s="3">
        <f t="shared" si="72"/>
        <v>1.06992923908022</v>
      </c>
      <c r="N92" s="3">
        <f t="shared" si="73"/>
        <v>74.693232700420381</v>
      </c>
      <c r="O92">
        <f t="shared" si="74"/>
        <v>75.763161939500606</v>
      </c>
      <c r="P92" s="3">
        <f t="shared" si="75"/>
        <v>110982.78822396704</v>
      </c>
      <c r="Q92" s="4">
        <f t="shared" si="60"/>
        <v>0.11098278822396704</v>
      </c>
      <c r="R92" s="4">
        <f t="shared" si="61"/>
        <v>0.98587797536836441</v>
      </c>
      <c r="S92" s="3">
        <f t="shared" si="76"/>
        <v>1.4499999999999682</v>
      </c>
      <c r="U92" s="3">
        <f t="shared" si="77"/>
        <v>1.3592002774690597</v>
      </c>
      <c r="V92" s="3">
        <f t="shared" si="78"/>
        <v>0.10913170147906459</v>
      </c>
      <c r="W92">
        <f t="shared" si="79"/>
        <v>1.4683319789481244</v>
      </c>
      <c r="X92" s="3">
        <f t="shared" si="80"/>
        <v>53340.005532525844</v>
      </c>
      <c r="Y92" s="4">
        <f t="shared" si="62"/>
        <v>5.3340005532525846E-2</v>
      </c>
      <c r="Z92" s="4">
        <f t="shared" si="63"/>
        <v>7.4323588291827405E-2</v>
      </c>
      <c r="AA92" s="3">
        <f t="shared" si="81"/>
        <v>1.4499999999999988</v>
      </c>
      <c r="AC92" s="3">
        <f t="shared" si="82"/>
        <v>2.4344699498006954</v>
      </c>
      <c r="AD92" s="3">
        <f t="shared" si="83"/>
        <v>1.9564239475363705</v>
      </c>
      <c r="AE92">
        <f t="shared" si="84"/>
        <v>4.3908938973370661</v>
      </c>
      <c r="AF92" s="3">
        <f t="shared" si="85"/>
        <v>43796.229967782187</v>
      </c>
      <c r="AG92" s="4">
        <f t="shared" si="64"/>
        <v>2.1898114983891093E-2</v>
      </c>
      <c r="AH92" s="4">
        <f t="shared" si="65"/>
        <v>0.44556393146344936</v>
      </c>
      <c r="AI92" s="3">
        <f t="shared" si="86"/>
        <v>1.4500000000000002</v>
      </c>
    </row>
    <row r="93" spans="3:35" x14ac:dyDescent="0.2">
      <c r="C93">
        <v>82</v>
      </c>
      <c r="D93" s="3">
        <f t="shared" si="66"/>
        <v>4.5749845644124374</v>
      </c>
      <c r="E93" s="3">
        <f t="shared" si="67"/>
        <v>77.328010469655396</v>
      </c>
      <c r="F93" s="3">
        <f t="shared" si="68"/>
        <v>81.902995034067828</v>
      </c>
      <c r="G93">
        <f t="shared" si="69"/>
        <v>208200.64611209091</v>
      </c>
      <c r="H93" s="4">
        <f t="shared" si="58"/>
        <v>5.2050161528022727E-2</v>
      </c>
      <c r="I93" s="4">
        <f t="shared" si="59"/>
        <v>0.94414142532260936</v>
      </c>
      <c r="J93" s="3">
        <f t="shared" si="70"/>
        <v>1.3614322278509312</v>
      </c>
      <c r="K93" s="3">
        <f t="shared" si="71"/>
        <v>1.0155637595650944</v>
      </c>
      <c r="M93" s="3">
        <f t="shared" si="72"/>
        <v>0.99187735874041794</v>
      </c>
      <c r="N93" s="3">
        <f t="shared" si="73"/>
        <v>75.204483484313997</v>
      </c>
      <c r="O93">
        <f t="shared" si="74"/>
        <v>76.196360843054421</v>
      </c>
      <c r="P93" s="3">
        <f t="shared" si="75"/>
        <v>111058.55138590654</v>
      </c>
      <c r="Q93" s="4">
        <f t="shared" si="60"/>
        <v>0.11105855138590653</v>
      </c>
      <c r="R93" s="4">
        <f t="shared" si="61"/>
        <v>0.98698261507812102</v>
      </c>
      <c r="S93" s="3">
        <f t="shared" si="76"/>
        <v>1.4499999999999509</v>
      </c>
      <c r="U93" s="3">
        <f t="shared" si="77"/>
        <v>1.2777842466660558</v>
      </c>
      <c r="V93" s="3">
        <f t="shared" si="78"/>
        <v>0.11142549125095082</v>
      </c>
      <c r="W93">
        <f t="shared" si="79"/>
        <v>1.3892097379170067</v>
      </c>
      <c r="X93" s="3">
        <f t="shared" si="80"/>
        <v>53341.473864504791</v>
      </c>
      <c r="Y93" s="4">
        <f t="shared" si="62"/>
        <v>5.3341473864504788E-2</v>
      </c>
      <c r="Z93" s="4">
        <f t="shared" si="63"/>
        <v>8.0207824786790782E-2</v>
      </c>
      <c r="AA93" s="3">
        <f t="shared" si="81"/>
        <v>1.4499999999999988</v>
      </c>
      <c r="AC93" s="3">
        <f t="shared" si="82"/>
        <v>2.3053229590059643</v>
      </c>
      <c r="AD93" s="3">
        <f t="shared" si="83"/>
        <v>2.0121014940904387</v>
      </c>
      <c r="AE93">
        <f t="shared" si="84"/>
        <v>4.317424453096403</v>
      </c>
      <c r="AF93" s="3">
        <f t="shared" si="85"/>
        <v>43800.620861679527</v>
      </c>
      <c r="AG93" s="4">
        <f t="shared" si="64"/>
        <v>2.1900310430839762E-2</v>
      </c>
      <c r="AH93" s="4">
        <f t="shared" si="65"/>
        <v>0.46604208503228922</v>
      </c>
      <c r="AI93" s="3">
        <f t="shared" si="86"/>
        <v>1.4500000000000002</v>
      </c>
    </row>
    <row r="94" spans="3:35" x14ac:dyDescent="0.2">
      <c r="C94">
        <v>83</v>
      </c>
      <c r="D94" s="3">
        <f t="shared" si="66"/>
        <v>4.3037725859015588</v>
      </c>
      <c r="E94" s="3">
        <f t="shared" si="67"/>
        <v>77.900921267427108</v>
      </c>
      <c r="F94" s="3">
        <f t="shared" si="68"/>
        <v>82.204693853328664</v>
      </c>
      <c r="G94">
        <f t="shared" si="69"/>
        <v>208282.54910712497</v>
      </c>
      <c r="H94" s="4">
        <f t="shared" si="58"/>
        <v>5.207063727678124E-2</v>
      </c>
      <c r="I94" s="4">
        <f t="shared" si="59"/>
        <v>0.94764565885276042</v>
      </c>
      <c r="J94" s="3">
        <f t="shared" si="70"/>
        <v>1.3609975371876273</v>
      </c>
      <c r="K94" s="3">
        <f t="shared" si="71"/>
        <v>1.0166834363122879</v>
      </c>
      <c r="M94" s="3">
        <f t="shared" si="72"/>
        <v>0.91950188707976255</v>
      </c>
      <c r="N94" s="3">
        <f t="shared" si="73"/>
        <v>75.717791267545721</v>
      </c>
      <c r="O94">
        <f t="shared" si="74"/>
        <v>76.637293154625482</v>
      </c>
      <c r="P94" s="3">
        <f t="shared" si="75"/>
        <v>111134.74774674959</v>
      </c>
      <c r="Q94" s="4">
        <f t="shared" si="60"/>
        <v>0.1111347477467496</v>
      </c>
      <c r="R94" s="4">
        <f t="shared" si="61"/>
        <v>0.98800190025990942</v>
      </c>
      <c r="S94" s="3">
        <f t="shared" si="76"/>
        <v>1.4500000000001068</v>
      </c>
      <c r="U94" s="3">
        <f t="shared" si="77"/>
        <v>1.2012446404294024</v>
      </c>
      <c r="V94" s="3">
        <f t="shared" si="78"/>
        <v>0.11376745604988975</v>
      </c>
      <c r="W94">
        <f t="shared" si="79"/>
        <v>1.3150120964792922</v>
      </c>
      <c r="X94" s="3">
        <f t="shared" si="80"/>
        <v>53342.863074242705</v>
      </c>
      <c r="Y94" s="4">
        <f t="shared" si="62"/>
        <v>5.3342863074242707E-2</v>
      </c>
      <c r="Z94" s="4">
        <f t="shared" si="63"/>
        <v>8.6514379871091382E-2</v>
      </c>
      <c r="AA94" s="3">
        <f t="shared" si="81"/>
        <v>1.4500000000000028</v>
      </c>
      <c r="AC94" s="3">
        <f t="shared" si="82"/>
        <v>2.1830260583923935</v>
      </c>
      <c r="AD94" s="3">
        <f t="shared" si="83"/>
        <v>2.0693625438314958</v>
      </c>
      <c r="AE94">
        <f t="shared" si="84"/>
        <v>4.2523886022238893</v>
      </c>
      <c r="AF94" s="3">
        <f t="shared" si="85"/>
        <v>43804.938286132623</v>
      </c>
      <c r="AG94" s="4">
        <f t="shared" si="64"/>
        <v>2.1902469143066313E-2</v>
      </c>
      <c r="AH94" s="4">
        <f t="shared" si="65"/>
        <v>0.48663533308062973</v>
      </c>
      <c r="AI94" s="3">
        <f t="shared" si="86"/>
        <v>1.4500000000000002</v>
      </c>
    </row>
    <row r="95" spans="3:35" x14ac:dyDescent="0.2">
      <c r="C95">
        <v>84</v>
      </c>
      <c r="D95" s="3">
        <f t="shared" si="66"/>
        <v>4.0488966002316671</v>
      </c>
      <c r="E95" s="3">
        <f t="shared" si="67"/>
        <v>78.477552667257754</v>
      </c>
      <c r="F95" s="3">
        <f t="shared" si="68"/>
        <v>82.526449267489426</v>
      </c>
      <c r="G95">
        <f t="shared" si="69"/>
        <v>208364.7538009783</v>
      </c>
      <c r="H95" s="4">
        <f t="shared" si="58"/>
        <v>5.2091188450244574E-2</v>
      </c>
      <c r="I95" s="4">
        <f t="shared" si="59"/>
        <v>0.9509381945283002</v>
      </c>
      <c r="J95" s="3">
        <f t="shared" si="70"/>
        <v>1.3605662316091991</v>
      </c>
      <c r="K95" s="3">
        <f t="shared" si="71"/>
        <v>1.0177343807324719</v>
      </c>
      <c r="M95" s="3">
        <f t="shared" si="72"/>
        <v>0.85239118830882632</v>
      </c>
      <c r="N95" s="3">
        <f t="shared" si="73"/>
        <v>76.233141938978221</v>
      </c>
      <c r="O95">
        <f t="shared" si="74"/>
        <v>77.08553312728705</v>
      </c>
      <c r="P95" s="3">
        <f t="shared" si="75"/>
        <v>111211.38503990421</v>
      </c>
      <c r="Q95" s="4">
        <f t="shared" si="60"/>
        <v>0.11121138503990421</v>
      </c>
      <c r="R95" s="4">
        <f t="shared" si="61"/>
        <v>0.9889422677157681</v>
      </c>
      <c r="S95" s="3">
        <f t="shared" si="76"/>
        <v>1.4499999999999387</v>
      </c>
      <c r="U95" s="3">
        <f t="shared" si="77"/>
        <v>1.1292894277628822</v>
      </c>
      <c r="V95" s="3">
        <f t="shared" si="78"/>
        <v>0.1161586089085138</v>
      </c>
      <c r="W95">
        <f t="shared" si="79"/>
        <v>1.245448036671396</v>
      </c>
      <c r="X95" s="3">
        <f t="shared" si="80"/>
        <v>53344.178086339183</v>
      </c>
      <c r="Y95" s="4">
        <f t="shared" si="62"/>
        <v>5.3344178086339185E-2</v>
      </c>
      <c r="Z95" s="4">
        <f t="shared" si="63"/>
        <v>9.326652376357758E-2</v>
      </c>
      <c r="AA95" s="3">
        <f t="shared" si="81"/>
        <v>1.4499999999999988</v>
      </c>
      <c r="AC95" s="3">
        <f t="shared" si="82"/>
        <v>2.0672159841599584</v>
      </c>
      <c r="AD95" s="3">
        <f t="shared" si="83"/>
        <v>2.1282521193710195</v>
      </c>
      <c r="AE95">
        <f t="shared" si="84"/>
        <v>4.1954681035309775</v>
      </c>
      <c r="AF95" s="3">
        <f t="shared" si="85"/>
        <v>43809.190674734848</v>
      </c>
      <c r="AG95" s="4">
        <f t="shared" si="64"/>
        <v>2.1904595337367425E-2</v>
      </c>
      <c r="AH95" s="4">
        <f t="shared" si="65"/>
        <v>0.50727405544564774</v>
      </c>
      <c r="AI95" s="3">
        <f t="shared" si="86"/>
        <v>1.4500000000000042</v>
      </c>
    </row>
    <row r="96" spans="3:35" x14ac:dyDescent="0.2">
      <c r="C96">
        <v>85</v>
      </c>
      <c r="D96" s="3">
        <f t="shared" si="66"/>
        <v>3.8093561876599411</v>
      </c>
      <c r="E96" s="3">
        <f t="shared" si="67"/>
        <v>79.057937363374961</v>
      </c>
      <c r="F96" s="3">
        <f t="shared" si="68"/>
        <v>82.867293551034905</v>
      </c>
      <c r="G96">
        <f t="shared" si="69"/>
        <v>208447.28025024579</v>
      </c>
      <c r="H96" s="4">
        <f t="shared" si="58"/>
        <v>5.2111820062561445E-2</v>
      </c>
      <c r="I96" s="4">
        <f t="shared" si="59"/>
        <v>0.95403064315942809</v>
      </c>
      <c r="J96" s="3">
        <f t="shared" si="70"/>
        <v>1.360138371040942</v>
      </c>
      <c r="K96" s="3">
        <f t="shared" si="71"/>
        <v>1.0187203419609956</v>
      </c>
      <c r="M96" s="3">
        <f t="shared" si="72"/>
        <v>0.79016339611738839</v>
      </c>
      <c r="N96" s="3">
        <f t="shared" si="73"/>
        <v>76.750520857801945</v>
      </c>
      <c r="O96">
        <f t="shared" si="74"/>
        <v>77.540684253919338</v>
      </c>
      <c r="P96" s="3">
        <f t="shared" si="75"/>
        <v>111288.4705730315</v>
      </c>
      <c r="Q96" s="4">
        <f t="shared" si="60"/>
        <v>0.1112884705730315</v>
      </c>
      <c r="R96" s="4">
        <f t="shared" si="61"/>
        <v>0.98980969276038533</v>
      </c>
      <c r="S96" s="3">
        <f t="shared" si="76"/>
        <v>1.4499999999999909</v>
      </c>
      <c r="U96" s="3">
        <f t="shared" si="77"/>
        <v>1.0616440614071889</v>
      </c>
      <c r="V96" s="3">
        <f t="shared" si="78"/>
        <v>0.11859998410136717</v>
      </c>
      <c r="W96">
        <f t="shared" si="79"/>
        <v>1.1802440455085561</v>
      </c>
      <c r="X96" s="3">
        <f t="shared" si="80"/>
        <v>53345.423534375856</v>
      </c>
      <c r="Y96" s="4">
        <f t="shared" si="62"/>
        <v>5.3345423534375859E-2</v>
      </c>
      <c r="Z96" s="4">
        <f t="shared" si="63"/>
        <v>0.10048767841930822</v>
      </c>
      <c r="AA96" s="3">
        <f t="shared" si="81"/>
        <v>1.4499999999999988</v>
      </c>
      <c r="AC96" s="3">
        <f t="shared" si="82"/>
        <v>1.9575487301353636</v>
      </c>
      <c r="AD96" s="3">
        <f t="shared" si="83"/>
        <v>2.1888165214716495</v>
      </c>
      <c r="AE96">
        <f t="shared" si="84"/>
        <v>4.1463652516070129</v>
      </c>
      <c r="AF96" s="3">
        <f t="shared" si="85"/>
        <v>43813.386142838375</v>
      </c>
      <c r="AG96" s="4">
        <f t="shared" si="64"/>
        <v>2.1906693071419188E-2</v>
      </c>
      <c r="AH96" s="4">
        <f t="shared" si="65"/>
        <v>0.52788801483982306</v>
      </c>
      <c r="AI96" s="3">
        <f t="shared" si="86"/>
        <v>1.4499999999999973</v>
      </c>
    </row>
    <row r="97" spans="3:35" x14ac:dyDescent="0.2">
      <c r="C97">
        <v>86</v>
      </c>
      <c r="D97" s="3">
        <f t="shared" si="66"/>
        <v>3.584213225595823</v>
      </c>
      <c r="E97" s="3">
        <f t="shared" si="67"/>
        <v>79.642108856269303</v>
      </c>
      <c r="F97" s="3">
        <f t="shared" si="68"/>
        <v>83.226322081865135</v>
      </c>
      <c r="G97">
        <f t="shared" si="69"/>
        <v>208530.14754379683</v>
      </c>
      <c r="H97" s="4">
        <f t="shared" si="58"/>
        <v>5.213253688594921E-2</v>
      </c>
      <c r="I97" s="4">
        <f t="shared" si="59"/>
        <v>0.95693413891256374</v>
      </c>
      <c r="J97" s="3">
        <f t="shared" si="70"/>
        <v>1.3597140153215383</v>
      </c>
      <c r="K97" s="3">
        <f t="shared" si="71"/>
        <v>1.0196449324538412</v>
      </c>
      <c r="M97" s="3">
        <f t="shared" si="72"/>
        <v>0.73246426641962314</v>
      </c>
      <c r="N97" s="3">
        <f t="shared" si="73"/>
        <v>77.26991285342578</v>
      </c>
      <c r="O97">
        <f t="shared" si="74"/>
        <v>78.002377119845406</v>
      </c>
      <c r="P97" s="3">
        <f t="shared" si="75"/>
        <v>111366.01125728543</v>
      </c>
      <c r="Q97" s="4">
        <f t="shared" si="60"/>
        <v>0.11136601125728543</v>
      </c>
      <c r="R97" s="4">
        <f t="shared" si="61"/>
        <v>0.99060971865903213</v>
      </c>
      <c r="S97" s="3">
        <f t="shared" si="76"/>
        <v>1.4499999999999733</v>
      </c>
      <c r="U97" s="3">
        <f t="shared" si="77"/>
        <v>0.99805043166576324</v>
      </c>
      <c r="V97" s="3">
        <f t="shared" si="78"/>
        <v>0.12109263759229026</v>
      </c>
      <c r="W97">
        <f t="shared" si="79"/>
        <v>1.1191430692580535</v>
      </c>
      <c r="X97" s="3">
        <f t="shared" si="80"/>
        <v>53346.603778421362</v>
      </c>
      <c r="Y97" s="4">
        <f t="shared" si="62"/>
        <v>5.3346603778421361E-2</v>
      </c>
      <c r="Z97" s="4">
        <f t="shared" si="63"/>
        <v>0.10820121298036521</v>
      </c>
      <c r="AA97" s="3">
        <f t="shared" si="81"/>
        <v>1.4499999999999988</v>
      </c>
      <c r="AC97" s="3">
        <f t="shared" si="82"/>
        <v>1.853698527510437</v>
      </c>
      <c r="AD97" s="3">
        <f t="shared" si="83"/>
        <v>2.2511033652512409</v>
      </c>
      <c r="AE97">
        <f t="shared" si="84"/>
        <v>4.1048018927616781</v>
      </c>
      <c r="AF97" s="3">
        <f t="shared" si="85"/>
        <v>43817.532508089986</v>
      </c>
      <c r="AG97" s="4">
        <f t="shared" si="64"/>
        <v>2.1908766254044993E-2</v>
      </c>
      <c r="AH97" s="4">
        <f t="shared" si="65"/>
        <v>0.54840731028232803</v>
      </c>
      <c r="AI97" s="3">
        <f t="shared" si="86"/>
        <v>1.4500000000000002</v>
      </c>
    </row>
    <row r="98" spans="3:35" x14ac:dyDescent="0.2">
      <c r="C98">
        <v>87</v>
      </c>
      <c r="D98" s="3">
        <f t="shared" si="66"/>
        <v>3.3725879458943213</v>
      </c>
      <c r="E98" s="3">
        <f t="shared" si="67"/>
        <v>80.230101490027693</v>
      </c>
      <c r="F98" s="3">
        <f t="shared" si="68"/>
        <v>83.602689435922031</v>
      </c>
      <c r="G98">
        <f t="shared" si="69"/>
        <v>208613.3738658787</v>
      </c>
      <c r="H98" s="4">
        <f t="shared" si="58"/>
        <v>5.2153343466469673E-2</v>
      </c>
      <c r="I98" s="4">
        <f t="shared" si="59"/>
        <v>0.95965933669539083</v>
      </c>
      <c r="J98" s="3">
        <f t="shared" si="70"/>
        <v>1.3592932242071483</v>
      </c>
      <c r="K98" s="3">
        <f t="shared" si="71"/>
        <v>1.020511624316923</v>
      </c>
      <c r="M98" s="3">
        <f t="shared" si="72"/>
        <v>0.67896518456133537</v>
      </c>
      <c r="N98" s="3">
        <f t="shared" si="73"/>
        <v>77.79130222512967</v>
      </c>
      <c r="O98">
        <f t="shared" si="74"/>
        <v>78.470267409691004</v>
      </c>
      <c r="P98" s="3">
        <f t="shared" si="75"/>
        <v>111444.01363440527</v>
      </c>
      <c r="Q98" s="4">
        <f t="shared" si="60"/>
        <v>0.11144401363440527</v>
      </c>
      <c r="R98" s="4">
        <f t="shared" si="61"/>
        <v>0.99134748476112011</v>
      </c>
      <c r="S98" s="3">
        <f t="shared" si="76"/>
        <v>1.4500000000000828</v>
      </c>
      <c r="U98" s="3">
        <f t="shared" si="77"/>
        <v>0.93826588276471112</v>
      </c>
      <c r="V98" s="3">
        <f t="shared" si="78"/>
        <v>0.12363764749112927</v>
      </c>
      <c r="W98">
        <f t="shared" si="79"/>
        <v>1.0619035302558404</v>
      </c>
      <c r="X98" s="3">
        <f t="shared" si="80"/>
        <v>53347.722921490618</v>
      </c>
      <c r="Y98" s="4">
        <f t="shared" si="62"/>
        <v>5.334772292149062E-2</v>
      </c>
      <c r="Z98" s="4">
        <f t="shared" si="63"/>
        <v>0.11643020666984855</v>
      </c>
      <c r="AA98" s="3">
        <f t="shared" si="81"/>
        <v>1.4499999999999988</v>
      </c>
      <c r="AC98" s="3">
        <f t="shared" si="82"/>
        <v>1.7553568785682752</v>
      </c>
      <c r="AD98" s="3">
        <f t="shared" si="83"/>
        <v>2.315161617406901</v>
      </c>
      <c r="AE98">
        <f t="shared" si="84"/>
        <v>4.0705184959751763</v>
      </c>
      <c r="AF98" s="3">
        <f t="shared" si="85"/>
        <v>43821.637309982747</v>
      </c>
      <c r="AG98" s="4">
        <f t="shared" si="64"/>
        <v>2.1910818654991372E-2</v>
      </c>
      <c r="AH98" s="4">
        <f t="shared" si="65"/>
        <v>0.56876332086344117</v>
      </c>
      <c r="AI98" s="3">
        <f t="shared" si="86"/>
        <v>1.4500000000000002</v>
      </c>
    </row>
    <row r="99" spans="3:35" x14ac:dyDescent="0.2">
      <c r="C99">
        <v>88</v>
      </c>
      <c r="D99" s="3">
        <f t="shared" si="66"/>
        <v>3.1736552454755103</v>
      </c>
      <c r="E99" s="3">
        <f t="shared" si="67"/>
        <v>80.821950490507419</v>
      </c>
      <c r="F99" s="3">
        <f t="shared" si="68"/>
        <v>83.99560573598292</v>
      </c>
      <c r="G99">
        <f t="shared" si="69"/>
        <v>208696.97655531461</v>
      </c>
      <c r="H99" s="4">
        <f t="shared" si="58"/>
        <v>5.2174244138828652E-2</v>
      </c>
      <c r="I99" s="4">
        <f t="shared" si="59"/>
        <v>0.96221641337463515</v>
      </c>
      <c r="J99" s="3">
        <f t="shared" si="70"/>
        <v>1.3588760573777199</v>
      </c>
      <c r="K99" s="3">
        <f t="shared" si="71"/>
        <v>1.0213237472039927</v>
      </c>
      <c r="M99" s="3">
        <f t="shared" si="72"/>
        <v>0.62936131591190636</v>
      </c>
      <c r="N99" s="3">
        <f t="shared" si="73"/>
        <v>78.31467274149999</v>
      </c>
      <c r="O99">
        <f t="shared" si="74"/>
        <v>78.944034057411898</v>
      </c>
      <c r="P99" s="3">
        <f t="shared" si="75"/>
        <v>111522.48390181497</v>
      </c>
      <c r="Q99" s="4">
        <f t="shared" si="60"/>
        <v>0.11152248390181496</v>
      </c>
      <c r="R99" s="4">
        <f t="shared" si="61"/>
        <v>0.99202775328843462</v>
      </c>
      <c r="S99" s="3">
        <f t="shared" si="76"/>
        <v>1.4500000000000202</v>
      </c>
      <c r="U99" s="3">
        <f t="shared" si="77"/>
        <v>0.88206228801653153</v>
      </c>
      <c r="V99" s="3">
        <f t="shared" si="78"/>
        <v>0.12623611451996797</v>
      </c>
      <c r="W99">
        <f t="shared" si="79"/>
        <v>1.0082984025364996</v>
      </c>
      <c r="X99" s="3">
        <f t="shared" si="80"/>
        <v>53348.784825020877</v>
      </c>
      <c r="Y99" s="4">
        <f t="shared" si="62"/>
        <v>5.3348784825020874E-2</v>
      </c>
      <c r="Z99" s="4">
        <f t="shared" si="63"/>
        <v>0.12519717794097995</v>
      </c>
      <c r="AA99" s="3">
        <f t="shared" si="81"/>
        <v>1.4500000000000015</v>
      </c>
      <c r="AC99" s="3">
        <f t="shared" si="82"/>
        <v>1.6622316415470726</v>
      </c>
      <c r="AD99" s="3">
        <f t="shared" si="83"/>
        <v>2.3810416344874543</v>
      </c>
      <c r="AE99">
        <f t="shared" si="84"/>
        <v>4.0432732760345269</v>
      </c>
      <c r="AF99" s="3">
        <f t="shared" si="85"/>
        <v>43825.70782847872</v>
      </c>
      <c r="AG99" s="4">
        <f t="shared" si="64"/>
        <v>2.1912853914239361E-2</v>
      </c>
      <c r="AH99" s="4">
        <f t="shared" si="65"/>
        <v>0.58888961292833519</v>
      </c>
      <c r="AI99" s="3">
        <f t="shared" si="86"/>
        <v>1.4499999999999973</v>
      </c>
    </row>
    <row r="100" spans="3:35" x14ac:dyDescent="0.2">
      <c r="C100">
        <v>89</v>
      </c>
      <c r="D100" s="3">
        <f t="shared" si="66"/>
        <v>2.9866412337752601</v>
      </c>
      <c r="E100" s="3">
        <f t="shared" si="67"/>
        <v>81.417692004399498</v>
      </c>
      <c r="F100" s="3">
        <f t="shared" si="68"/>
        <v>84.404333238174743</v>
      </c>
      <c r="G100">
        <f t="shared" si="69"/>
        <v>208780.97216105059</v>
      </c>
      <c r="H100" s="4">
        <f t="shared" si="58"/>
        <v>5.219524304026265E-2</v>
      </c>
      <c r="I100" s="4">
        <f t="shared" si="59"/>
        <v>0.96461507224578802</v>
      </c>
      <c r="J100" s="3">
        <f t="shared" si="70"/>
        <v>1.3584625744443986</v>
      </c>
      <c r="K100" s="3">
        <f t="shared" si="71"/>
        <v>1.0220844875721136</v>
      </c>
      <c r="M100" s="3">
        <f t="shared" si="72"/>
        <v>0.58336988955490332</v>
      </c>
      <c r="N100" s="3">
        <f t="shared" si="73"/>
        <v>78.840007639666865</v>
      </c>
      <c r="O100">
        <f t="shared" si="74"/>
        <v>79.423377529221767</v>
      </c>
      <c r="P100" s="3">
        <f t="shared" si="75"/>
        <v>111601.42793587237</v>
      </c>
      <c r="Q100" s="4">
        <f t="shared" si="60"/>
        <v>0.11160142793587237</v>
      </c>
      <c r="R100" s="4">
        <f t="shared" si="61"/>
        <v>0.99265493475972777</v>
      </c>
      <c r="S100" s="3">
        <f t="shared" si="76"/>
        <v>1.4499999999999789</v>
      </c>
      <c r="U100" s="3">
        <f t="shared" si="77"/>
        <v>0.82922518027901815</v>
      </c>
      <c r="V100" s="3">
        <f t="shared" si="78"/>
        <v>0.12888916248908344</v>
      </c>
      <c r="W100">
        <f t="shared" si="79"/>
        <v>0.95811434276810159</v>
      </c>
      <c r="X100" s="3">
        <f t="shared" si="80"/>
        <v>53349.793123423413</v>
      </c>
      <c r="Y100" s="4">
        <f t="shared" si="62"/>
        <v>5.334979312342341E-2</v>
      </c>
      <c r="Z100" s="4">
        <f t="shared" si="63"/>
        <v>0.13452377940268376</v>
      </c>
      <c r="AA100" s="3">
        <f t="shared" si="81"/>
        <v>1.4499999999999988</v>
      </c>
      <c r="AC100" s="3">
        <f t="shared" si="82"/>
        <v>1.5740461639413386</v>
      </c>
      <c r="AD100" s="3">
        <f t="shared" si="83"/>
        <v>2.4487952022435424</v>
      </c>
      <c r="AE100">
        <f t="shared" si="84"/>
        <v>4.0228413661848812</v>
      </c>
      <c r="AF100" s="3">
        <f t="shared" si="85"/>
        <v>43829.751101754751</v>
      </c>
      <c r="AG100" s="4">
        <f t="shared" si="64"/>
        <v>2.1914875550877375E-2</v>
      </c>
      <c r="AH100" s="4">
        <f t="shared" si="65"/>
        <v>0.6087227855484374</v>
      </c>
      <c r="AI100" s="3">
        <f t="shared" si="86"/>
        <v>1.4499999999999988</v>
      </c>
    </row>
    <row r="101" spans="3:35" x14ac:dyDescent="0.2">
      <c r="C101">
        <v>90</v>
      </c>
      <c r="D101" s="3">
        <f t="shared" si="66"/>
        <v>2.8108200016178335</v>
      </c>
      <c r="E101" s="3">
        <f t="shared" si="67"/>
        <v>82.017363139229914</v>
      </c>
      <c r="F101" s="3">
        <f t="shared" si="68"/>
        <v>84.828183140847742</v>
      </c>
      <c r="G101">
        <f t="shared" si="69"/>
        <v>208865.37649428876</v>
      </c>
      <c r="H101" s="4">
        <f t="shared" si="58"/>
        <v>5.2216344123572192E-2</v>
      </c>
      <c r="I101" s="4">
        <f t="shared" si="59"/>
        <v>0.96686455022912876</v>
      </c>
      <c r="J101" s="3">
        <f t="shared" si="70"/>
        <v>1.3580528349600216</v>
      </c>
      <c r="K101" s="3">
        <f t="shared" si="71"/>
        <v>1.0227968891004888</v>
      </c>
      <c r="M101" s="3">
        <f t="shared" si="72"/>
        <v>0.54072860552641089</v>
      </c>
      <c r="N101" s="3">
        <f t="shared" si="73"/>
        <v>79.367289624361717</v>
      </c>
      <c r="O101">
        <f t="shared" si="74"/>
        <v>79.908018229888128</v>
      </c>
      <c r="P101" s="3">
        <f t="shared" si="75"/>
        <v>111680.8513134016</v>
      </c>
      <c r="Q101" s="4">
        <f t="shared" si="60"/>
        <v>0.11168085131340159</v>
      </c>
      <c r="R101" s="4">
        <f t="shared" si="61"/>
        <v>0.99323311205177456</v>
      </c>
      <c r="S101" s="3">
        <f t="shared" si="76"/>
        <v>1.4499999999999147</v>
      </c>
      <c r="U101" s="3">
        <f t="shared" si="77"/>
        <v>0.77955293440925655</v>
      </c>
      <c r="V101" s="3">
        <f t="shared" si="78"/>
        <v>0.13159793878283102</v>
      </c>
      <c r="W101">
        <f t="shared" si="79"/>
        <v>0.91115087319208754</v>
      </c>
      <c r="X101" s="3">
        <f t="shared" si="80"/>
        <v>53350.751237766184</v>
      </c>
      <c r="Y101" s="4">
        <f t="shared" si="62"/>
        <v>5.3350751237766184E-2</v>
      </c>
      <c r="Z101" s="4">
        <f t="shared" si="63"/>
        <v>0.14443045894451745</v>
      </c>
      <c r="AA101" s="3">
        <f t="shared" si="81"/>
        <v>1.4500000000000015</v>
      </c>
      <c r="AC101" s="3">
        <f t="shared" si="82"/>
        <v>1.490538461682166</v>
      </c>
      <c r="AD101" s="3">
        <f t="shared" si="83"/>
        <v>2.5184755760853683</v>
      </c>
      <c r="AE101">
        <f t="shared" si="84"/>
        <v>4.0090140377675345</v>
      </c>
      <c r="AF101" s="3">
        <f t="shared" si="85"/>
        <v>43833.773943120934</v>
      </c>
      <c r="AG101" s="4">
        <f t="shared" si="64"/>
        <v>2.1916886971560468E-2</v>
      </c>
      <c r="AH101" s="4">
        <f t="shared" si="65"/>
        <v>0.62820323210636853</v>
      </c>
      <c r="AI101" s="3">
        <f t="shared" si="86"/>
        <v>1.4500000000000002</v>
      </c>
    </row>
    <row r="102" spans="3:35" x14ac:dyDescent="0.2">
      <c r="C102">
        <v>91</v>
      </c>
      <c r="D102" s="3">
        <f t="shared" si="66"/>
        <v>2.645510597114678</v>
      </c>
      <c r="E102" s="3">
        <f t="shared" si="67"/>
        <v>82.621002004347147</v>
      </c>
      <c r="F102" s="3">
        <f t="shared" si="68"/>
        <v>85.266512601461827</v>
      </c>
      <c r="G102">
        <f t="shared" si="69"/>
        <v>208950.2046774296</v>
      </c>
      <c r="H102" s="4">
        <f t="shared" si="58"/>
        <v>5.2237551169357403E-2</v>
      </c>
      <c r="I102" s="4">
        <f t="shared" si="59"/>
        <v>0.9689736273197912</v>
      </c>
      <c r="J102" s="3">
        <f t="shared" si="70"/>
        <v>1.35764689843006</v>
      </c>
      <c r="K102" s="3">
        <f t="shared" si="71"/>
        <v>1.0234638540954417</v>
      </c>
      <c r="M102" s="3">
        <f t="shared" si="72"/>
        <v>0.5011941567330005</v>
      </c>
      <c r="N102" s="3">
        <f t="shared" si="73"/>
        <v>79.896500866812559</v>
      </c>
      <c r="O102">
        <f t="shared" si="74"/>
        <v>80.397695023545566</v>
      </c>
      <c r="P102" s="3">
        <f t="shared" si="75"/>
        <v>111760.75933163149</v>
      </c>
      <c r="Q102" s="4">
        <f t="shared" si="60"/>
        <v>0.11176075933163149</v>
      </c>
      <c r="R102" s="4">
        <f t="shared" si="61"/>
        <v>0.9937660631118066</v>
      </c>
      <c r="S102" s="3">
        <f t="shared" si="76"/>
        <v>1.4500000000000481</v>
      </c>
      <c r="U102" s="3">
        <f t="shared" si="77"/>
        <v>0.73285599860889838</v>
      </c>
      <c r="V102" s="3">
        <f t="shared" si="78"/>
        <v>0.13436361485566853</v>
      </c>
      <c r="W102">
        <f t="shared" si="79"/>
        <v>0.86721961346456689</v>
      </c>
      <c r="X102" s="3">
        <f t="shared" si="80"/>
        <v>53351.662388639379</v>
      </c>
      <c r="Y102" s="4">
        <f t="shared" si="62"/>
        <v>5.3351662388639379E-2</v>
      </c>
      <c r="Z102" s="4">
        <f t="shared" si="63"/>
        <v>0.15493608858646785</v>
      </c>
      <c r="AA102" s="3">
        <f t="shared" si="81"/>
        <v>1.4499999999999988</v>
      </c>
      <c r="AC102" s="3">
        <f t="shared" si="82"/>
        <v>1.4114604417727792</v>
      </c>
      <c r="AD102" s="3">
        <f t="shared" si="83"/>
        <v>2.5901375226789116</v>
      </c>
      <c r="AE102">
        <f t="shared" si="84"/>
        <v>4.0015979644516904</v>
      </c>
      <c r="AF102" s="3">
        <f t="shared" si="85"/>
        <v>43837.782957158699</v>
      </c>
      <c r="AG102" s="4">
        <f t="shared" si="64"/>
        <v>2.1918891478579349E-2</v>
      </c>
      <c r="AH102" s="4">
        <f t="shared" si="65"/>
        <v>0.64727579974012184</v>
      </c>
      <c r="AI102" s="3">
        <f t="shared" si="86"/>
        <v>1.4500000000000042</v>
      </c>
    </row>
    <row r="103" spans="3:35" x14ac:dyDescent="0.2">
      <c r="C103">
        <v>92</v>
      </c>
      <c r="D103" s="3">
        <f t="shared" si="66"/>
        <v>2.4900741951402496</v>
      </c>
      <c r="E103" s="3">
        <f t="shared" si="67"/>
        <v>83.228647752944127</v>
      </c>
      <c r="F103" s="3">
        <f t="shared" si="68"/>
        <v>85.718721948084379</v>
      </c>
      <c r="G103">
        <f t="shared" si="69"/>
        <v>209035.47119003106</v>
      </c>
      <c r="H103" s="4">
        <f t="shared" si="58"/>
        <v>5.2258867797507769E-2</v>
      </c>
      <c r="I103" s="4">
        <f t="shared" si="59"/>
        <v>0.97095063787058833</v>
      </c>
      <c r="J103" s="3">
        <f t="shared" si="70"/>
        <v>1.3572448243256174</v>
      </c>
      <c r="K103" s="3">
        <f t="shared" si="71"/>
        <v>1.024088145721048</v>
      </c>
      <c r="M103" s="3">
        <f t="shared" si="72"/>
        <v>0.46454085731555306</v>
      </c>
      <c r="N103" s="3">
        <f t="shared" si="73"/>
        <v>80.427623003493323</v>
      </c>
      <c r="O103">
        <f t="shared" si="74"/>
        <v>80.892163860808878</v>
      </c>
      <c r="P103" s="3">
        <f t="shared" si="75"/>
        <v>111841.15702665504</v>
      </c>
      <c r="Q103" s="4">
        <f t="shared" si="60"/>
        <v>0.11184115702665504</v>
      </c>
      <c r="R103" s="4">
        <f t="shared" si="61"/>
        <v>0.99425728234795541</v>
      </c>
      <c r="S103" s="3">
        <f t="shared" si="76"/>
        <v>1.4500000000000948</v>
      </c>
      <c r="U103" s="3">
        <f t="shared" si="77"/>
        <v>0.68895617174155865</v>
      </c>
      <c r="V103" s="3">
        <f t="shared" si="78"/>
        <v>0.13718738673853362</v>
      </c>
      <c r="W103">
        <f t="shared" si="79"/>
        <v>0.82614355848009224</v>
      </c>
      <c r="X103" s="3">
        <f t="shared" si="80"/>
        <v>53352.529608252844</v>
      </c>
      <c r="Y103" s="4">
        <f t="shared" si="62"/>
        <v>5.3352529608252847E-2</v>
      </c>
      <c r="Z103" s="4">
        <f t="shared" si="63"/>
        <v>0.16605756388263293</v>
      </c>
      <c r="AA103" s="3">
        <f t="shared" si="81"/>
        <v>1.4499999999999988</v>
      </c>
      <c r="AC103" s="3">
        <f t="shared" si="82"/>
        <v>1.3365771660831383</v>
      </c>
      <c r="AD103" s="3">
        <f t="shared" si="83"/>
        <v>2.6638373627122722</v>
      </c>
      <c r="AE103">
        <f t="shared" si="84"/>
        <v>4.0004145287954103</v>
      </c>
      <c r="AF103" s="3">
        <f t="shared" si="85"/>
        <v>43841.784555123151</v>
      </c>
      <c r="AG103" s="4">
        <f t="shared" si="64"/>
        <v>2.1920892277561575E-2</v>
      </c>
      <c r="AH103" s="4">
        <f t="shared" si="65"/>
        <v>0.66589033299866474</v>
      </c>
      <c r="AI103" s="3">
        <f t="shared" si="86"/>
        <v>1.4499999999999988</v>
      </c>
    </row>
    <row r="104" spans="3:35" x14ac:dyDescent="0.2">
      <c r="C104">
        <v>93</v>
      </c>
      <c r="D104" s="3">
        <f t="shared" si="66"/>
        <v>2.3439114478194938</v>
      </c>
      <c r="E104" s="3">
        <f t="shared" si="67"/>
        <v>83.840340625163265</v>
      </c>
      <c r="F104" s="3">
        <f t="shared" si="68"/>
        <v>86.184252072982758</v>
      </c>
      <c r="G104">
        <f t="shared" si="69"/>
        <v>209121.18991197916</v>
      </c>
      <c r="H104" s="4">
        <f t="shared" si="58"/>
        <v>5.2280297477994793E-2</v>
      </c>
      <c r="I104" s="4">
        <f t="shared" si="59"/>
        <v>0.97280348333434952</v>
      </c>
      <c r="J104" s="3">
        <f t="shared" si="70"/>
        <v>1.3568466720984775</v>
      </c>
      <c r="K104" s="3">
        <f t="shared" si="71"/>
        <v>1.024672390911348</v>
      </c>
      <c r="M104" s="3">
        <f t="shared" si="72"/>
        <v>0.43055936981430271</v>
      </c>
      <c r="N104" s="3">
        <f t="shared" si="73"/>
        <v>80.960637134742811</v>
      </c>
      <c r="O104">
        <f t="shared" si="74"/>
        <v>81.391196504557115</v>
      </c>
      <c r="P104" s="3">
        <f t="shared" si="75"/>
        <v>111922.04919051586</v>
      </c>
      <c r="Q104" s="4">
        <f t="shared" si="60"/>
        <v>0.11192204919051586</v>
      </c>
      <c r="R104" s="4">
        <f t="shared" si="61"/>
        <v>0.99471000073343074</v>
      </c>
      <c r="S104" s="3">
        <f t="shared" si="76"/>
        <v>1.4499999999998801</v>
      </c>
      <c r="U104" s="3">
        <f t="shared" si="77"/>
        <v>0.64768592387693602</v>
      </c>
      <c r="V104" s="3">
        <f t="shared" si="78"/>
        <v>0.14007047555579261</v>
      </c>
      <c r="W104">
        <f t="shared" si="79"/>
        <v>0.78775639943272857</v>
      </c>
      <c r="X104" s="3">
        <f t="shared" si="80"/>
        <v>53353.355751811323</v>
      </c>
      <c r="Y104" s="4">
        <f t="shared" si="62"/>
        <v>5.335335575181132E-2</v>
      </c>
      <c r="Z104" s="4">
        <f t="shared" si="63"/>
        <v>0.1778093781994774</v>
      </c>
      <c r="AA104" s="3">
        <f t="shared" si="81"/>
        <v>1.4499999999999988</v>
      </c>
      <c r="AC104" s="3">
        <f t="shared" si="82"/>
        <v>1.2656661541282552</v>
      </c>
      <c r="AD104" s="3">
        <f t="shared" si="83"/>
        <v>2.7396330148646606</v>
      </c>
      <c r="AE104">
        <f t="shared" si="84"/>
        <v>4.0052991689929156</v>
      </c>
      <c r="AF104" s="3">
        <f t="shared" si="85"/>
        <v>43845.784969651948</v>
      </c>
      <c r="AG104" s="4">
        <f t="shared" si="64"/>
        <v>2.1922892484825974E-2</v>
      </c>
      <c r="AH104" s="4">
        <f t="shared" si="65"/>
        <v>0.68400209304552606</v>
      </c>
      <c r="AI104" s="3">
        <f t="shared" si="86"/>
        <v>1.4500000000000002</v>
      </c>
    </row>
    <row r="105" spans="3:35" x14ac:dyDescent="0.2">
      <c r="C105">
        <v>94</v>
      </c>
      <c r="D105" s="3">
        <f t="shared" si="66"/>
        <v>2.2064600042868525</v>
      </c>
      <c r="E105" s="3">
        <f t="shared" si="67"/>
        <v>84.456121992332569</v>
      </c>
      <c r="F105" s="3">
        <f t="shared" si="68"/>
        <v>86.662581996619423</v>
      </c>
      <c r="G105">
        <f t="shared" si="69"/>
        <v>209207.37416405213</v>
      </c>
      <c r="H105" s="4">
        <f t="shared" si="58"/>
        <v>5.2301843541013034E-2</v>
      </c>
      <c r="I105" s="4">
        <f t="shared" si="59"/>
        <v>0.97453964613732691</v>
      </c>
      <c r="J105" s="3">
        <f t="shared" si="70"/>
        <v>1.356452501196532</v>
      </c>
      <c r="K105" s="3">
        <f t="shared" si="71"/>
        <v>1.0252190838355097</v>
      </c>
      <c r="M105" s="3">
        <f t="shared" si="72"/>
        <v>0.39905552403767264</v>
      </c>
      <c r="N105" s="3">
        <f t="shared" si="73"/>
        <v>81.495523823268144</v>
      </c>
      <c r="O105">
        <f t="shared" si="74"/>
        <v>81.894579347305822</v>
      </c>
      <c r="P105" s="3">
        <f t="shared" si="75"/>
        <v>112003.44038702041</v>
      </c>
      <c r="Q105" s="4">
        <f t="shared" si="60"/>
        <v>0.11200344038702041</v>
      </c>
      <c r="R105" s="4">
        <f t="shared" si="61"/>
        <v>0.99512720466704729</v>
      </c>
      <c r="S105" s="3">
        <f t="shared" si="76"/>
        <v>1.4499999999999613</v>
      </c>
      <c r="U105" s="3">
        <f t="shared" si="77"/>
        <v>0.60888775747972568</v>
      </c>
      <c r="V105" s="3">
        <f t="shared" si="78"/>
        <v>0.14301412805298416</v>
      </c>
      <c r="W105">
        <f t="shared" si="79"/>
        <v>0.75190188553270987</v>
      </c>
      <c r="X105" s="3">
        <f t="shared" si="80"/>
        <v>53354.143508210756</v>
      </c>
      <c r="Y105" s="4">
        <f t="shared" si="62"/>
        <v>5.3354143508210758E-2</v>
      </c>
      <c r="Z105" s="4">
        <f t="shared" si="63"/>
        <v>0.1902031778410305</v>
      </c>
      <c r="AA105" s="3">
        <f t="shared" si="81"/>
        <v>1.4499999999999988</v>
      </c>
      <c r="AC105" s="3">
        <f t="shared" si="82"/>
        <v>1.1985167227694544</v>
      </c>
      <c r="AD105" s="3">
        <f t="shared" si="83"/>
        <v>2.8175840410114374</v>
      </c>
      <c r="AE105">
        <f t="shared" si="84"/>
        <v>4.0161007637808916</v>
      </c>
      <c r="AF105" s="3">
        <f t="shared" si="85"/>
        <v>43849.790268820943</v>
      </c>
      <c r="AG105" s="4">
        <f t="shared" si="64"/>
        <v>2.1924895134410472E-2</v>
      </c>
      <c r="AH105" s="4">
        <f t="shared" si="65"/>
        <v>0.70157204879462975</v>
      </c>
      <c r="AI105" s="3">
        <f t="shared" si="86"/>
        <v>1.4500000000000015</v>
      </c>
    </row>
    <row r="106" spans="3:35" x14ac:dyDescent="0.2">
      <c r="C106">
        <v>95</v>
      </c>
      <c r="D106" s="3">
        <f t="shared" si="66"/>
        <v>2.0771921887472558</v>
      </c>
      <c r="E106" s="3">
        <f t="shared" si="67"/>
        <v>85.07603440238185</v>
      </c>
      <c r="F106" s="3">
        <f t="shared" si="68"/>
        <v>87.153226591129112</v>
      </c>
      <c r="G106">
        <f t="shared" si="69"/>
        <v>209294.03674604875</v>
      </c>
      <c r="H106" s="4">
        <f t="shared" si="58"/>
        <v>5.2323509186512185E-2</v>
      </c>
      <c r="I106" s="4">
        <f t="shared" si="59"/>
        <v>0.97616620439662882</v>
      </c>
      <c r="J106" s="3">
        <f t="shared" si="70"/>
        <v>1.356062371081582</v>
      </c>
      <c r="K106" s="3">
        <f t="shared" si="71"/>
        <v>1.0257305898021638</v>
      </c>
      <c r="M106" s="3">
        <f t="shared" si="72"/>
        <v>0.36984922104568685</v>
      </c>
      <c r="N106" s="3">
        <f t="shared" si="73"/>
        <v>82.032263092546771</v>
      </c>
      <c r="O106">
        <f t="shared" si="74"/>
        <v>82.402112313592454</v>
      </c>
      <c r="P106" s="3">
        <f t="shared" si="75"/>
        <v>112085.33496636772</v>
      </c>
      <c r="Q106" s="4">
        <f t="shared" si="60"/>
        <v>0.11208533496636772</v>
      </c>
      <c r="R106" s="4">
        <f t="shared" si="61"/>
        <v>0.99551165363773475</v>
      </c>
      <c r="S106" s="3">
        <f t="shared" si="76"/>
        <v>1.4500000000001536</v>
      </c>
      <c r="U106" s="3">
        <f t="shared" si="77"/>
        <v>0.57241360681519227</v>
      </c>
      <c r="V106" s="3">
        <f t="shared" si="78"/>
        <v>0.14601961713558467</v>
      </c>
      <c r="W106">
        <f t="shared" si="79"/>
        <v>0.71843322395077691</v>
      </c>
      <c r="X106" s="3">
        <f t="shared" si="80"/>
        <v>53354.895410096287</v>
      </c>
      <c r="Y106" s="4">
        <f t="shared" si="62"/>
        <v>5.335489541009629E-2</v>
      </c>
      <c r="Z106" s="4">
        <f t="shared" si="63"/>
        <v>0.20324730575877312</v>
      </c>
      <c r="AA106" s="3">
        <f t="shared" si="81"/>
        <v>1.4500000000000015</v>
      </c>
      <c r="AC106" s="3">
        <f t="shared" si="82"/>
        <v>1.1349293608863766</v>
      </c>
      <c r="AD106" s="3">
        <f t="shared" si="83"/>
        <v>2.8977516926994982</v>
      </c>
      <c r="AE106">
        <f t="shared" si="84"/>
        <v>4.0326810535858746</v>
      </c>
      <c r="AF106" s="3">
        <f t="shared" si="85"/>
        <v>43853.806369584723</v>
      </c>
      <c r="AG106" s="4">
        <f t="shared" si="64"/>
        <v>2.1926903184792363E-2</v>
      </c>
      <c r="AH106" s="4">
        <f t="shared" si="65"/>
        <v>0.71856704118040948</v>
      </c>
      <c r="AI106" s="3">
        <f t="shared" si="86"/>
        <v>1.4500000000000028</v>
      </c>
    </row>
    <row r="107" spans="3:35" x14ac:dyDescent="0.2">
      <c r="C107">
        <v>96</v>
      </c>
      <c r="D107" s="3">
        <f t="shared" si="66"/>
        <v>1.9556128265890909</v>
      </c>
      <c r="E107" s="3">
        <f t="shared" si="67"/>
        <v>85.700121626487459</v>
      </c>
      <c r="F107" s="3">
        <f t="shared" si="68"/>
        <v>87.655734453076562</v>
      </c>
      <c r="G107">
        <f t="shared" si="69"/>
        <v>209381.18997263987</v>
      </c>
      <c r="H107" s="4">
        <f t="shared" ref="H107:H131" si="87">G107/E$6</f>
        <v>5.234529749315997E-2</v>
      </c>
      <c r="I107" s="4">
        <f t="shared" ref="I107:I131" si="88">E107/F107</f>
        <v>0.97768984723257357</v>
      </c>
      <c r="J107" s="3">
        <f t="shared" si="70"/>
        <v>1.355676341247956</v>
      </c>
      <c r="K107" s="3">
        <f t="shared" si="71"/>
        <v>1.0262091495027239</v>
      </c>
      <c r="M107" s="3">
        <f t="shared" si="72"/>
        <v>0.34277341613071943</v>
      </c>
      <c r="N107" s="3">
        <f t="shared" si="73"/>
        <v>82.570834425140205</v>
      </c>
      <c r="O107">
        <f t="shared" si="74"/>
        <v>82.913607841270931</v>
      </c>
      <c r="P107" s="3">
        <f t="shared" si="75"/>
        <v>112167.73707868131</v>
      </c>
      <c r="Q107" s="4">
        <f t="shared" ref="Q107:Q131" si="89">P107/N$6</f>
        <v>0.11216773707868131</v>
      </c>
      <c r="R107" s="4">
        <f t="shared" ref="R107:R131" si="90">N107/O107</f>
        <v>0.99586589674415171</v>
      </c>
      <c r="S107" s="3">
        <f t="shared" si="76"/>
        <v>1.4499999999999147</v>
      </c>
      <c r="U107" s="3">
        <f t="shared" si="77"/>
        <v>0.53812427328794854</v>
      </c>
      <c r="V107" s="3">
        <f t="shared" si="78"/>
        <v>0.14908824241902791</v>
      </c>
      <c r="W107">
        <f t="shared" si="79"/>
        <v>0.68721251570697639</v>
      </c>
      <c r="X107" s="3">
        <f t="shared" si="80"/>
        <v>53355.613843320236</v>
      </c>
      <c r="Y107" s="4">
        <f t="shared" ref="Y107:Y131" si="91">X107/V$6</f>
        <v>5.3355613843320236E-2</v>
      </c>
      <c r="Z107" s="4">
        <f t="shared" ref="Z107:Z131" si="92">V107/W107</f>
        <v>0.21694634339663033</v>
      </c>
      <c r="AA107" s="3">
        <f t="shared" si="81"/>
        <v>1.4499999999999988</v>
      </c>
      <c r="AC107" s="3">
        <f t="shared" si="82"/>
        <v>1.0747151371704229</v>
      </c>
      <c r="AD107" s="3">
        <f t="shared" si="83"/>
        <v>2.9801989589282321</v>
      </c>
      <c r="AE107">
        <f t="shared" si="84"/>
        <v>4.0549140960986545</v>
      </c>
      <c r="AF107" s="3">
        <f t="shared" si="85"/>
        <v>43857.839050638308</v>
      </c>
      <c r="AG107" s="4">
        <f t="shared" ref="AG107:AG131" si="93">AF107/AD$6</f>
        <v>2.1928919525319154E-2</v>
      </c>
      <c r="AH107" s="4">
        <f t="shared" ref="AH107:AH131" si="94">AD107/AE107</f>
        <v>0.73495982610225064</v>
      </c>
      <c r="AI107" s="3">
        <f t="shared" si="86"/>
        <v>1.4499999999999988</v>
      </c>
    </row>
    <row r="108" spans="3:35" x14ac:dyDescent="0.2">
      <c r="C108">
        <v>97</v>
      </c>
      <c r="D108" s="3">
        <f t="shared" ref="D108:D131" si="95">M108+U108+AC108</f>
        <v>1.8412572089710939</v>
      </c>
      <c r="E108" s="3">
        <f t="shared" ref="E108:E131" si="96">N108+V108+AD108</f>
        <v>86.328428706994941</v>
      </c>
      <c r="F108" s="3">
        <f t="shared" ref="F108:F131" si="97">O108+W108+AE108</f>
        <v>88.169685915966028</v>
      </c>
      <c r="G108">
        <f t="shared" ref="G108:G131" si="98">G107+F107</f>
        <v>209468.84570709296</v>
      </c>
      <c r="H108" s="4">
        <f t="shared" si="87"/>
        <v>5.2367211426773239E-2</v>
      </c>
      <c r="I108" s="4">
        <f t="shared" si="88"/>
        <v>0.97911689046135453</v>
      </c>
      <c r="J108" s="3">
        <f t="shared" ref="J108:J131" si="99">POWER(EXP(-(LN(1/I108 - 1)-LN(1/I107 - 1))),$B$3)</f>
        <v>1.3552944712426307</v>
      </c>
      <c r="K108" s="3">
        <f t="shared" ref="K108:K131" si="100">POWER(F108/F107,$B$3)</f>
        <v>1.0266568835062921</v>
      </c>
      <c r="M108" s="3">
        <f t="shared" ref="M108:M131" si="101">M107*$B$5*MAX(0,POWER(1-P108/N$6,1/$B$3))</f>
        <v>0.3176731751166586</v>
      </c>
      <c r="N108" s="3">
        <f t="shared" ref="N108:N131" si="102">N107*$B$6*MAX(0,POWER(1-P108/N$6,1/$B$3))</f>
        <v>83.111216760932493</v>
      </c>
      <c r="O108">
        <f t="shared" ref="O108:O131" si="103">N108+M108</f>
        <v>83.428889936049146</v>
      </c>
      <c r="P108" s="3">
        <f t="shared" ref="P108:P131" si="104">MIN(P107+O107,N$6)</f>
        <v>112250.65068652258</v>
      </c>
      <c r="Q108" s="4">
        <f t="shared" si="89"/>
        <v>0.11225065068652258</v>
      </c>
      <c r="R108" s="4">
        <f t="shared" si="90"/>
        <v>0.99619228812273353</v>
      </c>
      <c r="S108" s="3">
        <f t="shared" ref="S108:S131" si="105">POWER(EXP(-(LN(1/R108 - 1)-LN(1/R107 - 1))),$B$3)</f>
        <v>1.4500000000001361</v>
      </c>
      <c r="U108" s="3">
        <f t="shared" ref="U108:U131" si="106">U107*$B$5*MAX(0,POWER(1-X108/V$6,1/$B$3))</f>
        <v>0.50588889456659714</v>
      </c>
      <c r="V108" s="3">
        <f t="shared" ref="V108:V131" si="107">V107*$B$6*MAX(0,POWER(1-X108/V$6,1/$B$3))</f>
        <v>0.15222133079021574</v>
      </c>
      <c r="W108">
        <f t="shared" ref="W108:W131" si="108">V108+U108</f>
        <v>0.65811022535681285</v>
      </c>
      <c r="X108" s="3">
        <f t="shared" ref="X108:X131" si="109">MIN(X107+W107,V$6)</f>
        <v>53356.301055835946</v>
      </c>
      <c r="Y108" s="4">
        <f t="shared" si="91"/>
        <v>5.3356301055835949E-2</v>
      </c>
      <c r="Z108" s="4">
        <f t="shared" si="92"/>
        <v>0.23130066199424981</v>
      </c>
      <c r="AA108" s="3">
        <f t="shared" ref="AA108:AA131" si="110">POWER(EXP(-(LN(1/Z108 - 1)-LN(1/Z107 - 1))),$B$3)</f>
        <v>1.4500000000000015</v>
      </c>
      <c r="AC108" s="3">
        <f t="shared" ref="AC108:AC131" si="111">AC107*$B$5*MAX(0,POWER(1-AF108/AD$6,1/$B$3))</f>
        <v>1.0176951392878382</v>
      </c>
      <c r="AD108" s="3">
        <f t="shared" ref="AD108:AD131" si="112">AD107*$B$6*MAX(0,POWER(1-AF108/AD$6,1/$B$3))</f>
        <v>3.0649906152722353</v>
      </c>
      <c r="AE108">
        <f t="shared" ref="AE108:AE131" si="113">AD108+AC108</f>
        <v>4.0826857545600737</v>
      </c>
      <c r="AF108" s="3">
        <f t="shared" ref="AF108:AF131" si="114">MIN(AF107+AE107,AD$6)</f>
        <v>43861.893964734409</v>
      </c>
      <c r="AG108" s="4">
        <f t="shared" si="93"/>
        <v>2.1930946982367205E-2</v>
      </c>
      <c r="AH108" s="4">
        <f t="shared" si="94"/>
        <v>0.75072900525073616</v>
      </c>
      <c r="AI108" s="3">
        <f t="shared" ref="AI108:AI131" si="115">POWER(EXP(-(LN(1/AH108 - 1)-LN(1/AH107 - 1))),$B$3)</f>
        <v>1.4499999999999988</v>
      </c>
    </row>
    <row r="109" spans="3:35" x14ac:dyDescent="0.2">
      <c r="C109">
        <v>98</v>
      </c>
      <c r="D109" s="3">
        <f t="shared" si="95"/>
        <v>1.7336891869325397</v>
      </c>
      <c r="E109" s="3">
        <f t="shared" si="96"/>
        <v>86.961002006668991</v>
      </c>
      <c r="F109" s="3">
        <f t="shared" si="97"/>
        <v>88.694691193601543</v>
      </c>
      <c r="G109">
        <f t="shared" si="98"/>
        <v>209557.01539300891</v>
      </c>
      <c r="H109" s="4">
        <f t="shared" si="87"/>
        <v>5.2389253848252229E-2</v>
      </c>
      <c r="I109" s="4">
        <f t="shared" si="88"/>
        <v>0.9804532924845718</v>
      </c>
      <c r="J109" s="3">
        <f t="shared" si="99"/>
        <v>1.3549168206853961</v>
      </c>
      <c r="K109" s="3">
        <f t="shared" si="100"/>
        <v>1.0270757969303403</v>
      </c>
      <c r="M109" s="3">
        <f t="shared" si="101"/>
        <v>0.29440479870459452</v>
      </c>
      <c r="N109" s="3">
        <f t="shared" si="102"/>
        <v>83.653388495305322</v>
      </c>
      <c r="O109">
        <f t="shared" si="103"/>
        <v>83.947793294009912</v>
      </c>
      <c r="P109" s="3">
        <f t="shared" si="104"/>
        <v>112334.07957645864</v>
      </c>
      <c r="Q109" s="4">
        <f t="shared" si="89"/>
        <v>0.11233407957645863</v>
      </c>
      <c r="R109" s="4">
        <f t="shared" si="90"/>
        <v>0.99649300133865937</v>
      </c>
      <c r="S109" s="3">
        <f t="shared" si="105"/>
        <v>1.4499999999998867</v>
      </c>
      <c r="U109" s="3">
        <f t="shared" si="106"/>
        <v>0.47558444547491863</v>
      </c>
      <c r="V109" s="3">
        <f t="shared" si="107"/>
        <v>0.15542023698076168</v>
      </c>
      <c r="W109">
        <f t="shared" si="108"/>
        <v>0.63100468245568031</v>
      </c>
      <c r="X109" s="3">
        <f t="shared" si="109"/>
        <v>53356.9591660613</v>
      </c>
      <c r="Y109" s="4">
        <f t="shared" si="91"/>
        <v>5.3356959166061299E-2</v>
      </c>
      <c r="Z109" s="4">
        <f t="shared" si="92"/>
        <v>0.24630599629770242</v>
      </c>
      <c r="AA109" s="3">
        <f t="shared" si="110"/>
        <v>1.4500000000000015</v>
      </c>
      <c r="AC109" s="3">
        <f t="shared" si="111"/>
        <v>0.96369994275302651</v>
      </c>
      <c r="AD109" s="3">
        <f t="shared" si="112"/>
        <v>3.152193274382916</v>
      </c>
      <c r="AE109">
        <f t="shared" si="113"/>
        <v>4.1158932171359428</v>
      </c>
      <c r="AF109" s="3">
        <f t="shared" si="114"/>
        <v>43865.97665048897</v>
      </c>
      <c r="AG109" s="4">
        <f t="shared" si="93"/>
        <v>2.1932988325244485E-2</v>
      </c>
      <c r="AH109" s="4">
        <f t="shared" si="94"/>
        <v>0.76585885689628741</v>
      </c>
      <c r="AI109" s="3">
        <f t="shared" si="115"/>
        <v>1.4499999999999973</v>
      </c>
    </row>
    <row r="110" spans="3:35" x14ac:dyDescent="0.2">
      <c r="C110">
        <v>99</v>
      </c>
      <c r="D110" s="3">
        <f t="shared" si="95"/>
        <v>1.6324993866620698</v>
      </c>
      <c r="E110" s="3">
        <f t="shared" si="96"/>
        <v>87.597889259320738</v>
      </c>
      <c r="F110" s="3">
        <f t="shared" si="97"/>
        <v>89.230388645982814</v>
      </c>
      <c r="G110">
        <f t="shared" si="98"/>
        <v>209645.71008420252</v>
      </c>
      <c r="H110" s="4">
        <f t="shared" si="87"/>
        <v>5.241142752105063E-2</v>
      </c>
      <c r="I110" s="4">
        <f t="shared" si="88"/>
        <v>0.98170467022015406</v>
      </c>
      <c r="J110" s="3">
        <f t="shared" si="99"/>
        <v>1.3545434492928841</v>
      </c>
      <c r="K110" s="3">
        <f t="shared" si="100"/>
        <v>1.027467784221886</v>
      </c>
      <c r="M110" s="3">
        <f t="shared" si="101"/>
        <v>0.27283500997111182</v>
      </c>
      <c r="N110" s="3">
        <f t="shared" si="102"/>
        <v>84.197327477261368</v>
      </c>
      <c r="O110">
        <f t="shared" si="103"/>
        <v>84.470162487232486</v>
      </c>
      <c r="P110" s="3">
        <f t="shared" si="104"/>
        <v>112418.02736975264</v>
      </c>
      <c r="Q110" s="4">
        <f t="shared" si="89"/>
        <v>0.11241802736975265</v>
      </c>
      <c r="R110" s="4">
        <f t="shared" si="90"/>
        <v>0.99677004279455061</v>
      </c>
      <c r="S110" s="3">
        <f t="shared" si="105"/>
        <v>1.4499999999996427</v>
      </c>
      <c r="U110" s="3">
        <f t="shared" si="106"/>
        <v>0.44709526875072503</v>
      </c>
      <c r="V110" s="3">
        <f t="shared" si="107"/>
        <v>0.158686344152214</v>
      </c>
      <c r="W110">
        <f t="shared" si="108"/>
        <v>0.60578161290293897</v>
      </c>
      <c r="X110" s="3">
        <f t="shared" si="109"/>
        <v>53357.590170743759</v>
      </c>
      <c r="Y110" s="4">
        <f t="shared" si="91"/>
        <v>5.3357590170743756E-2</v>
      </c>
      <c r="Z110" s="4">
        <f t="shared" si="92"/>
        <v>0.26195305498260385</v>
      </c>
      <c r="AA110" s="3">
        <f t="shared" si="110"/>
        <v>1.4500000000000015</v>
      </c>
      <c r="AC110" s="3">
        <f t="shared" si="111"/>
        <v>0.91256910794023294</v>
      </c>
      <c r="AD110" s="3">
        <f t="shared" si="112"/>
        <v>3.2418754379071499</v>
      </c>
      <c r="AE110">
        <f t="shared" si="113"/>
        <v>4.1544445458473831</v>
      </c>
      <c r="AF110" s="3">
        <f t="shared" si="114"/>
        <v>43870.092543706109</v>
      </c>
      <c r="AG110" s="4">
        <f t="shared" si="93"/>
        <v>2.1935046271853054E-2</v>
      </c>
      <c r="AH110" s="4">
        <f t="shared" si="94"/>
        <v>0.78033908074368186</v>
      </c>
      <c r="AI110" s="3">
        <f t="shared" si="115"/>
        <v>1.4499999999999962</v>
      </c>
    </row>
    <row r="111" spans="3:35" x14ac:dyDescent="0.2">
      <c r="C111">
        <v>100</v>
      </c>
      <c r="D111" s="3">
        <f t="shared" si="95"/>
        <v>1.5373035381076985</v>
      </c>
      <c r="E111" s="3">
        <f t="shared" si="96"/>
        <v>88.239139621862492</v>
      </c>
      <c r="F111" s="3">
        <f t="shared" si="97"/>
        <v>89.776443159970185</v>
      </c>
      <c r="G111">
        <f t="shared" si="98"/>
        <v>209734.94047284851</v>
      </c>
      <c r="H111" s="4">
        <f t="shared" si="87"/>
        <v>5.243373511821213E-2</v>
      </c>
      <c r="I111" s="4">
        <f t="shared" si="88"/>
        <v>0.9828763149441283</v>
      </c>
      <c r="J111" s="3">
        <f t="shared" si="99"/>
        <v>1.3541744168996594</v>
      </c>
      <c r="K111" s="3">
        <f t="shared" si="100"/>
        <v>1.0278346339935567</v>
      </c>
      <c r="M111" s="3">
        <f t="shared" si="101"/>
        <v>0.25284020047624023</v>
      </c>
      <c r="N111" s="3">
        <f t="shared" si="102"/>
        <v>84.743011007506837</v>
      </c>
      <c r="O111">
        <f t="shared" si="103"/>
        <v>84.99585120798308</v>
      </c>
      <c r="P111" s="3">
        <f t="shared" si="104"/>
        <v>112502.49753223988</v>
      </c>
      <c r="Q111" s="4">
        <f t="shared" si="89"/>
        <v>0.11250249753223988</v>
      </c>
      <c r="R111" s="4">
        <f t="shared" si="90"/>
        <v>0.99702526421133719</v>
      </c>
      <c r="S111" s="3">
        <f t="shared" si="105"/>
        <v>1.4500000000000082</v>
      </c>
      <c r="U111" s="3">
        <f t="shared" si="106"/>
        <v>0.42031263388677464</v>
      </c>
      <c r="V111" s="3">
        <f t="shared" si="107"/>
        <v>0.16202106449351023</v>
      </c>
      <c r="W111">
        <f t="shared" si="108"/>
        <v>0.58233369838028493</v>
      </c>
      <c r="X111" s="3">
        <f t="shared" si="109"/>
        <v>53358.195952356662</v>
      </c>
      <c r="Y111" s="4">
        <f t="shared" si="91"/>
        <v>5.3358195952356663E-2</v>
      </c>
      <c r="Z111" s="4">
        <f t="shared" si="92"/>
        <v>0.27822718304669469</v>
      </c>
      <c r="AA111" s="3">
        <f t="shared" si="110"/>
        <v>1.4499999999999973</v>
      </c>
      <c r="AC111" s="3">
        <f t="shared" si="111"/>
        <v>0.8641507037446835</v>
      </c>
      <c r="AD111" s="3">
        <f t="shared" si="112"/>
        <v>3.3341075498621451</v>
      </c>
      <c r="AE111">
        <f t="shared" si="113"/>
        <v>4.1982582536068289</v>
      </c>
      <c r="AF111" s="3">
        <f t="shared" si="114"/>
        <v>43874.246988251958</v>
      </c>
      <c r="AG111" s="4">
        <f t="shared" si="93"/>
        <v>2.1937123494125979E-2</v>
      </c>
      <c r="AH111" s="4">
        <f t="shared" si="94"/>
        <v>0.79416447213501684</v>
      </c>
      <c r="AI111" s="3">
        <f t="shared" si="115"/>
        <v>1.4500000000000028</v>
      </c>
    </row>
    <row r="112" spans="3:35" x14ac:dyDescent="0.2">
      <c r="C112">
        <v>101</v>
      </c>
      <c r="D112" s="3">
        <f t="shared" si="95"/>
        <v>1.4477409096215734</v>
      </c>
      <c r="E112" s="3">
        <f t="shared" si="96"/>
        <v>88.884803727841572</v>
      </c>
      <c r="F112" s="3">
        <f t="shared" si="97"/>
        <v>90.332544637463158</v>
      </c>
      <c r="G112">
        <f t="shared" si="98"/>
        <v>209824.71691600847</v>
      </c>
      <c r="H112" s="4">
        <f t="shared" si="87"/>
        <v>5.2456179229002121E-2</v>
      </c>
      <c r="I112" s="4">
        <f t="shared" si="88"/>
        <v>0.983973207934838</v>
      </c>
      <c r="J112" s="3">
        <f t="shared" si="99"/>
        <v>1.3538097834834215</v>
      </c>
      <c r="K112" s="3">
        <f t="shared" si="100"/>
        <v>1.0281780338673729</v>
      </c>
      <c r="M112" s="3">
        <f t="shared" si="101"/>
        <v>0.23430573076400854</v>
      </c>
      <c r="N112" s="3">
        <f t="shared" si="102"/>
        <v>85.290415836503925</v>
      </c>
      <c r="O112">
        <f t="shared" si="103"/>
        <v>85.524721567267932</v>
      </c>
      <c r="P112" s="3">
        <f t="shared" si="104"/>
        <v>112587.49338344787</v>
      </c>
      <c r="Q112" s="4">
        <f t="shared" si="89"/>
        <v>0.11258749338344787</v>
      </c>
      <c r="R112" s="4">
        <f t="shared" si="90"/>
        <v>0.99726037423483782</v>
      </c>
      <c r="S112" s="3">
        <f t="shared" si="105"/>
        <v>1.4500000000002509</v>
      </c>
      <c r="U112" s="3">
        <f t="shared" si="106"/>
        <v>0.39513432237469437</v>
      </c>
      <c r="V112" s="3">
        <f t="shared" si="107"/>
        <v>0.16542583983092018</v>
      </c>
      <c r="W112">
        <f t="shared" si="108"/>
        <v>0.56056016220561455</v>
      </c>
      <c r="X112" s="3">
        <f t="shared" si="109"/>
        <v>53358.778286055043</v>
      </c>
      <c r="Y112" s="4">
        <f t="shared" si="91"/>
        <v>5.3358778286055043E-2</v>
      </c>
      <c r="Z112" s="4">
        <f t="shared" si="92"/>
        <v>0.29510809184160625</v>
      </c>
      <c r="AA112" s="3">
        <f t="shared" si="110"/>
        <v>1.4500000000000028</v>
      </c>
      <c r="AC112" s="3">
        <f t="shared" si="111"/>
        <v>0.81830085648287054</v>
      </c>
      <c r="AD112" s="3">
        <f t="shared" si="112"/>
        <v>3.4289620515067356</v>
      </c>
      <c r="AE112">
        <f t="shared" si="113"/>
        <v>4.2472629079896063</v>
      </c>
      <c r="AF112" s="3">
        <f t="shared" si="114"/>
        <v>43878.445246505566</v>
      </c>
      <c r="AG112" s="4">
        <f t="shared" si="93"/>
        <v>2.1939222623252784E-2</v>
      </c>
      <c r="AH112" s="4">
        <f t="shared" si="94"/>
        <v>0.80733454127750148</v>
      </c>
      <c r="AI112" s="3">
        <f t="shared" si="115"/>
        <v>1.4500000000000042</v>
      </c>
    </row>
    <row r="113" spans="3:35" x14ac:dyDescent="0.2">
      <c r="C113">
        <v>102</v>
      </c>
      <c r="D113" s="3">
        <f t="shared" si="95"/>
        <v>1.3634728418103408</v>
      </c>
      <c r="E113" s="3">
        <f t="shared" si="96"/>
        <v>89.534933742504109</v>
      </c>
      <c r="F113" s="3">
        <f t="shared" si="97"/>
        <v>90.898406584314444</v>
      </c>
      <c r="G113">
        <f t="shared" si="98"/>
        <v>209915.04946064594</v>
      </c>
      <c r="H113" s="4">
        <f t="shared" si="87"/>
        <v>5.2478762365161483E-2</v>
      </c>
      <c r="I113" s="4">
        <f t="shared" si="88"/>
        <v>0.98500003583070928</v>
      </c>
      <c r="J113" s="3">
        <f t="shared" si="99"/>
        <v>1.3534496091907182</v>
      </c>
      <c r="K113" s="3">
        <f t="shared" si="100"/>
        <v>1.0284995752867554</v>
      </c>
      <c r="M113" s="3">
        <f t="shared" si="101"/>
        <v>0.21712528134114126</v>
      </c>
      <c r="N113" s="3">
        <f t="shared" si="102"/>
        <v>85.839518162502969</v>
      </c>
      <c r="O113">
        <f t="shared" si="103"/>
        <v>86.056643443844109</v>
      </c>
      <c r="P113" s="3">
        <f t="shared" si="104"/>
        <v>112673.01810501514</v>
      </c>
      <c r="Q113" s="4">
        <f t="shared" si="89"/>
        <v>0.11267301810501515</v>
      </c>
      <c r="R113" s="4">
        <f t="shared" si="90"/>
        <v>0.9974769492202793</v>
      </c>
      <c r="S113" s="3">
        <f t="shared" si="105"/>
        <v>1.4500000000002748</v>
      </c>
      <c r="U113" s="3">
        <f t="shared" si="106"/>
        <v>0.37146423777306808</v>
      </c>
      <c r="V113" s="3">
        <f t="shared" si="107"/>
        <v>0.16890214225073946</v>
      </c>
      <c r="W113">
        <f t="shared" si="108"/>
        <v>0.54036638002380755</v>
      </c>
      <c r="X113" s="3">
        <f t="shared" si="109"/>
        <v>53359.338846217252</v>
      </c>
      <c r="Y113" s="4">
        <f t="shared" si="91"/>
        <v>5.3359338846217248E-2</v>
      </c>
      <c r="Z113" s="4">
        <f t="shared" si="92"/>
        <v>0.31256967216076237</v>
      </c>
      <c r="AA113" s="3">
        <f t="shared" si="110"/>
        <v>1.4500000000000015</v>
      </c>
      <c r="AC113" s="3">
        <f t="shared" si="111"/>
        <v>0.77488332269613158</v>
      </c>
      <c r="AD113" s="3">
        <f t="shared" si="112"/>
        <v>3.5265134377503915</v>
      </c>
      <c r="AE113">
        <f t="shared" si="113"/>
        <v>4.3013967604465231</v>
      </c>
      <c r="AF113" s="3">
        <f t="shared" si="114"/>
        <v>43882.692509413559</v>
      </c>
      <c r="AG113" s="4">
        <f t="shared" si="93"/>
        <v>2.194134625470678E-2</v>
      </c>
      <c r="AH113" s="4">
        <f t="shared" si="94"/>
        <v>0.81985309287867414</v>
      </c>
      <c r="AI113" s="3">
        <f t="shared" si="115"/>
        <v>1.4500000000000015</v>
      </c>
    </row>
    <row r="114" spans="3:35" x14ac:dyDescent="0.2">
      <c r="C114">
        <v>103</v>
      </c>
      <c r="D114" s="3">
        <f t="shared" si="95"/>
        <v>1.2841813742077248</v>
      </c>
      <c r="E114" s="3">
        <f t="shared" si="96"/>
        <v>90.189583419441533</v>
      </c>
      <c r="F114" s="3">
        <f t="shared" si="97"/>
        <v>91.473764793649252</v>
      </c>
      <c r="G114">
        <f t="shared" si="98"/>
        <v>210005.94786723025</v>
      </c>
      <c r="H114" s="4">
        <f t="shared" si="87"/>
        <v>5.2501486966807565E-2</v>
      </c>
      <c r="I114" s="4">
        <f t="shared" si="88"/>
        <v>0.98596120562978207</v>
      </c>
      <c r="J114" s="3">
        <f t="shared" si="99"/>
        <v>1.3530939543603702</v>
      </c>
      <c r="K114" s="3">
        <f t="shared" si="100"/>
        <v>1.028800758264127</v>
      </c>
      <c r="M114" s="3">
        <f t="shared" si="101"/>
        <v>0.2012002505003905</v>
      </c>
      <c r="N114" s="3">
        <f t="shared" si="102"/>
        <v>86.390293629564198</v>
      </c>
      <c r="O114">
        <f t="shared" si="103"/>
        <v>86.59149388006459</v>
      </c>
      <c r="P114" s="3">
        <f t="shared" si="104"/>
        <v>112759.07474845898</v>
      </c>
      <c r="Q114" s="4">
        <f t="shared" si="89"/>
        <v>0.11275907474845898</v>
      </c>
      <c r="R114" s="4">
        <f t="shared" si="90"/>
        <v>0.99767644324534843</v>
      </c>
      <c r="S114" s="3">
        <f t="shared" si="105"/>
        <v>1.4499999999997413</v>
      </c>
      <c r="U114" s="3">
        <f t="shared" si="106"/>
        <v>0.34921203911510373</v>
      </c>
      <c r="V114" s="3">
        <f t="shared" si="107"/>
        <v>0.17245147473500147</v>
      </c>
      <c r="W114">
        <f t="shared" si="108"/>
        <v>0.52166351385010523</v>
      </c>
      <c r="X114" s="3">
        <f t="shared" si="109"/>
        <v>53359.879212597276</v>
      </c>
      <c r="Y114" s="4">
        <f t="shared" si="91"/>
        <v>5.3359879212597279E-2</v>
      </c>
      <c r="Z114" s="4">
        <f t="shared" si="92"/>
        <v>0.33057990477853061</v>
      </c>
      <c r="AA114" s="3">
        <f t="shared" si="110"/>
        <v>1.4499999999999988</v>
      </c>
      <c r="AC114" s="3">
        <f t="shared" si="111"/>
        <v>0.73376908459223056</v>
      </c>
      <c r="AD114" s="3">
        <f t="shared" si="112"/>
        <v>3.6268383151423369</v>
      </c>
      <c r="AE114">
        <f t="shared" si="113"/>
        <v>4.3606073997345671</v>
      </c>
      <c r="AF114" s="3">
        <f t="shared" si="114"/>
        <v>43886.993906174008</v>
      </c>
      <c r="AG114" s="4">
        <f t="shared" si="93"/>
        <v>2.1943496953087005E-2</v>
      </c>
      <c r="AH114" s="4">
        <f t="shared" si="94"/>
        <v>0.83172778071309628</v>
      </c>
      <c r="AI114" s="3">
        <f t="shared" si="115"/>
        <v>1.4500000000000028</v>
      </c>
    </row>
    <row r="115" spans="3:35" x14ac:dyDescent="0.2">
      <c r="C115">
        <v>104</v>
      </c>
      <c r="D115" s="3">
        <f t="shared" si="95"/>
        <v>1.2095679588022712</v>
      </c>
      <c r="E115" s="3">
        <f t="shared" si="96"/>
        <v>90.848808158872842</v>
      </c>
      <c r="F115" s="3">
        <f t="shared" si="97"/>
        <v>92.05837611767511</v>
      </c>
      <c r="G115">
        <f t="shared" si="98"/>
        <v>210097.42163202391</v>
      </c>
      <c r="H115" s="4">
        <f t="shared" si="87"/>
        <v>5.2524355408005978E-2</v>
      </c>
      <c r="I115" s="4">
        <f t="shared" si="88"/>
        <v>0.98686085927416189</v>
      </c>
      <c r="J115" s="3">
        <f t="shared" si="99"/>
        <v>1.3527428795531122</v>
      </c>
      <c r="K115" s="3">
        <f t="shared" si="100"/>
        <v>1.029082996037268</v>
      </c>
      <c r="M115" s="3">
        <f t="shared" si="101"/>
        <v>0.18643919561584979</v>
      </c>
      <c r="N115" s="3">
        <f t="shared" si="102"/>
        <v>86.942717325578073</v>
      </c>
      <c r="O115">
        <f t="shared" si="103"/>
        <v>87.12915652119392</v>
      </c>
      <c r="P115" s="3">
        <f t="shared" si="104"/>
        <v>112845.66624233905</v>
      </c>
      <c r="Q115" s="4">
        <f t="shared" si="89"/>
        <v>0.11284566624233905</v>
      </c>
      <c r="R115" s="4">
        <f t="shared" si="90"/>
        <v>0.99786019740050513</v>
      </c>
      <c r="S115" s="3">
        <f t="shared" si="105"/>
        <v>1.4500000000000028</v>
      </c>
      <c r="U115" s="3">
        <f t="shared" si="106"/>
        <v>0.32829279625993746</v>
      </c>
      <c r="V115" s="3">
        <f t="shared" si="107"/>
        <v>0.17607537181048105</v>
      </c>
      <c r="W115">
        <f t="shared" si="108"/>
        <v>0.50436816807041851</v>
      </c>
      <c r="X115" s="3">
        <f t="shared" si="109"/>
        <v>53360.400876111125</v>
      </c>
      <c r="Y115" s="4">
        <f t="shared" si="91"/>
        <v>5.3360400876111123E-2</v>
      </c>
      <c r="Z115" s="4">
        <f t="shared" si="92"/>
        <v>0.34910088097767877</v>
      </c>
      <c r="AA115" s="3">
        <f t="shared" si="110"/>
        <v>1.4500000000000028</v>
      </c>
      <c r="AC115" s="3">
        <f t="shared" si="111"/>
        <v>0.69483596692648386</v>
      </c>
      <c r="AD115" s="3">
        <f t="shared" si="112"/>
        <v>3.7300154614842906</v>
      </c>
      <c r="AE115">
        <f t="shared" si="113"/>
        <v>4.4248514284107747</v>
      </c>
      <c r="AF115" s="3">
        <f t="shared" si="114"/>
        <v>43891.354513573744</v>
      </c>
      <c r="AG115" s="4">
        <f t="shared" si="93"/>
        <v>2.1945677256786873E-2</v>
      </c>
      <c r="AH115" s="4">
        <f t="shared" si="94"/>
        <v>0.84296965035591243</v>
      </c>
      <c r="AI115" s="3">
        <f t="shared" si="115"/>
        <v>1.4499999999999935</v>
      </c>
    </row>
    <row r="116" spans="3:35" x14ac:dyDescent="0.2">
      <c r="C116">
        <v>105</v>
      </c>
      <c r="D116" s="3">
        <f t="shared" si="95"/>
        <v>1.1393522548420851</v>
      </c>
      <c r="E116" s="3">
        <f t="shared" si="96"/>
        <v>91.512665067616012</v>
      </c>
      <c r="F116" s="3">
        <f t="shared" si="97"/>
        <v>92.652017322458093</v>
      </c>
      <c r="G116">
        <f t="shared" si="98"/>
        <v>210189.48000814157</v>
      </c>
      <c r="H116" s="4">
        <f t="shared" si="87"/>
        <v>5.2547370002035396E-2</v>
      </c>
      <c r="I116" s="4">
        <f t="shared" si="88"/>
        <v>0.98770288777548387</v>
      </c>
      <c r="J116" s="3">
        <f t="shared" si="99"/>
        <v>1.3523964455758892</v>
      </c>
      <c r="K116" s="3">
        <f t="shared" si="100"/>
        <v>1.0293476196129736</v>
      </c>
      <c r="M116" s="3">
        <f t="shared" si="101"/>
        <v>0.17275731477978173</v>
      </c>
      <c r="N116" s="3">
        <f t="shared" si="102"/>
        <v>87.496763780293236</v>
      </c>
      <c r="O116">
        <f t="shared" si="103"/>
        <v>87.669521095073023</v>
      </c>
      <c r="P116" s="3">
        <f t="shared" si="104"/>
        <v>112932.79539886024</v>
      </c>
      <c r="Q116" s="4">
        <f t="shared" si="89"/>
        <v>0.11293279539886024</v>
      </c>
      <c r="R116" s="4">
        <f t="shared" si="90"/>
        <v>0.9980294484032548</v>
      </c>
      <c r="S116" s="3">
        <f t="shared" si="105"/>
        <v>1.449999999999672</v>
      </c>
      <c r="U116" s="3">
        <f t="shared" si="106"/>
        <v>0.30862666587499987</v>
      </c>
      <c r="V116" s="3">
        <f t="shared" si="107"/>
        <v>0.17977540021126834</v>
      </c>
      <c r="W116">
        <f t="shared" si="108"/>
        <v>0.48840206608626824</v>
      </c>
      <c r="X116" s="3">
        <f t="shared" si="109"/>
        <v>53360.905244279194</v>
      </c>
      <c r="Y116" s="4">
        <f t="shared" si="91"/>
        <v>5.3360905244279194E-2</v>
      </c>
      <c r="Z116" s="4">
        <f t="shared" si="92"/>
        <v>0.36808894289057725</v>
      </c>
      <c r="AA116" s="3">
        <f t="shared" si="110"/>
        <v>1.4499999999999988</v>
      </c>
      <c r="AC116" s="3">
        <f t="shared" si="111"/>
        <v>0.65796827418730353</v>
      </c>
      <c r="AD116" s="3">
        <f t="shared" si="112"/>
        <v>3.8361258871115038</v>
      </c>
      <c r="AE116">
        <f t="shared" si="113"/>
        <v>4.4940941612988077</v>
      </c>
      <c r="AF116" s="3">
        <f t="shared" si="114"/>
        <v>43895.779365002156</v>
      </c>
      <c r="AG116" s="4">
        <f t="shared" si="93"/>
        <v>2.1947889682501078E-2</v>
      </c>
      <c r="AH116" s="4">
        <f t="shared" si="94"/>
        <v>0.8535926817347439</v>
      </c>
      <c r="AI116" s="3">
        <f t="shared" si="115"/>
        <v>1.4500000000000068</v>
      </c>
    </row>
    <row r="117" spans="3:35" x14ac:dyDescent="0.2">
      <c r="C117">
        <v>106</v>
      </c>
      <c r="D117" s="3">
        <f t="shared" si="95"/>
        <v>1.0732709997016305</v>
      </c>
      <c r="E117" s="3">
        <f t="shared" si="96"/>
        <v>92.181213020803796</v>
      </c>
      <c r="F117" s="3">
        <f t="shared" si="97"/>
        <v>93.25448402050543</v>
      </c>
      <c r="G117">
        <f t="shared" si="98"/>
        <v>210282.13202546403</v>
      </c>
      <c r="H117" s="4">
        <f t="shared" si="87"/>
        <v>5.2570533006366008E-2</v>
      </c>
      <c r="I117" s="4">
        <f t="shared" si="88"/>
        <v>0.98849094484866129</v>
      </c>
      <c r="J117" s="3">
        <f t="shared" si="99"/>
        <v>1.3520547135119541</v>
      </c>
      <c r="K117" s="3">
        <f t="shared" si="100"/>
        <v>1.0295958821810336</v>
      </c>
      <c r="M117" s="3">
        <f t="shared" si="101"/>
        <v>0.1600759658753379</v>
      </c>
      <c r="N117" s="3">
        <f t="shared" si="102"/>
        <v>88.052406963360653</v>
      </c>
      <c r="O117">
        <f t="shared" si="103"/>
        <v>88.212482929235989</v>
      </c>
      <c r="P117" s="3">
        <f t="shared" si="104"/>
        <v>113020.46491995531</v>
      </c>
      <c r="Q117" s="4">
        <f t="shared" si="89"/>
        <v>0.11302046491995531</v>
      </c>
      <c r="R117" s="4">
        <f t="shared" si="90"/>
        <v>0.9981853365809491</v>
      </c>
      <c r="S117" s="3">
        <f t="shared" si="105"/>
        <v>1.4500000000003737</v>
      </c>
      <c r="U117" s="3">
        <f t="shared" si="106"/>
        <v>0.29013858681527444</v>
      </c>
      <c r="V117" s="3">
        <f t="shared" si="107"/>
        <v>0.18355315955519771</v>
      </c>
      <c r="W117">
        <f t="shared" si="108"/>
        <v>0.47369174637047218</v>
      </c>
      <c r="X117" s="3">
        <f t="shared" si="109"/>
        <v>53361.393646345277</v>
      </c>
      <c r="Y117" s="4">
        <f t="shared" si="91"/>
        <v>5.3361393646345276E-2</v>
      </c>
      <c r="Z117" s="4">
        <f t="shared" si="92"/>
        <v>0.38749494995769174</v>
      </c>
      <c r="AA117" s="3">
        <f t="shared" si="110"/>
        <v>1.4500000000000015</v>
      </c>
      <c r="AC117" s="3">
        <f t="shared" si="111"/>
        <v>0.62305644701101826</v>
      </c>
      <c r="AD117" s="3">
        <f t="shared" si="112"/>
        <v>3.9452528978879418</v>
      </c>
      <c r="AE117">
        <f t="shared" si="113"/>
        <v>4.5683093448989602</v>
      </c>
      <c r="AF117" s="3">
        <f t="shared" si="114"/>
        <v>43900.273459163458</v>
      </c>
      <c r="AG117" s="4">
        <f t="shared" si="93"/>
        <v>2.195013672958173E-2</v>
      </c>
      <c r="AH117" s="4">
        <f t="shared" si="94"/>
        <v>0.86361334139800927</v>
      </c>
      <c r="AI117" s="3">
        <f t="shared" si="115"/>
        <v>1.4499999999999922</v>
      </c>
    </row>
    <row r="118" spans="3:35" x14ac:dyDescent="0.2">
      <c r="C118">
        <v>107</v>
      </c>
      <c r="D118" s="3">
        <f t="shared" si="95"/>
        <v>1.0110769509349717</v>
      </c>
      <c r="E118" s="3">
        <f t="shared" si="96"/>
        <v>92.854512725398834</v>
      </c>
      <c r="F118" s="3">
        <f t="shared" si="97"/>
        <v>93.865589676333798</v>
      </c>
      <c r="G118">
        <f t="shared" si="98"/>
        <v>210375.38650948452</v>
      </c>
      <c r="H118" s="4">
        <f t="shared" si="87"/>
        <v>5.2593846627371134E-2</v>
      </c>
      <c r="I118" s="4">
        <f t="shared" si="88"/>
        <v>0.98922846003075948</v>
      </c>
      <c r="J118" s="3">
        <f t="shared" si="99"/>
        <v>1.3517177447471869</v>
      </c>
      <c r="K118" s="3">
        <f t="shared" si="100"/>
        <v>1.0298289633854723</v>
      </c>
      <c r="M118" s="3">
        <f t="shared" si="101"/>
        <v>0.14832222038829479</v>
      </c>
      <c r="N118" s="3">
        <f t="shared" si="102"/>
        <v>88.609620282401721</v>
      </c>
      <c r="O118">
        <f t="shared" si="103"/>
        <v>88.757942502790016</v>
      </c>
      <c r="P118" s="3">
        <f t="shared" si="104"/>
        <v>113108.67740288454</v>
      </c>
      <c r="Q118" s="4">
        <f t="shared" si="89"/>
        <v>0.11310867740288454</v>
      </c>
      <c r="R118" s="4">
        <f t="shared" si="90"/>
        <v>0.99832891326448181</v>
      </c>
      <c r="S118" s="3">
        <f t="shared" si="105"/>
        <v>1.4499999999998867</v>
      </c>
      <c r="U118" s="3">
        <f t="shared" si="106"/>
        <v>0.272757993739011</v>
      </c>
      <c r="V118" s="3">
        <f t="shared" si="107"/>
        <v>0.18741028303442206</v>
      </c>
      <c r="W118">
        <f t="shared" si="108"/>
        <v>0.46016827677343308</v>
      </c>
      <c r="X118" s="3">
        <f t="shared" si="109"/>
        <v>53361.867338091644</v>
      </c>
      <c r="Y118" s="4">
        <f t="shared" si="91"/>
        <v>5.3361867338091645E-2</v>
      </c>
      <c r="Z118" s="4">
        <f t="shared" si="92"/>
        <v>0.4072646735852562</v>
      </c>
      <c r="AA118" s="3">
        <f t="shared" si="110"/>
        <v>1.4499999999999988</v>
      </c>
      <c r="AC118" s="3">
        <f t="shared" si="111"/>
        <v>0.58999673680766584</v>
      </c>
      <c r="AD118" s="3">
        <f t="shared" si="112"/>
        <v>4.0574821599626851</v>
      </c>
      <c r="AE118">
        <f t="shared" si="113"/>
        <v>4.6474788967703509</v>
      </c>
      <c r="AF118" s="3">
        <f t="shared" si="114"/>
        <v>43904.841768508355</v>
      </c>
      <c r="AG118" s="4">
        <f t="shared" si="93"/>
        <v>2.1952420884254177E-2</v>
      </c>
      <c r="AH118" s="4">
        <f t="shared" si="94"/>
        <v>0.87305015258537932</v>
      </c>
      <c r="AI118" s="3">
        <f t="shared" si="115"/>
        <v>1.4500000000000082</v>
      </c>
    </row>
    <row r="119" spans="3:35" x14ac:dyDescent="0.2">
      <c r="C119">
        <v>108</v>
      </c>
      <c r="D119" s="3">
        <f t="shared" si="95"/>
        <v>0.95253789495680574</v>
      </c>
      <c r="E119" s="3">
        <f t="shared" si="96"/>
        <v>93.532626785565057</v>
      </c>
      <c r="F119" s="3">
        <f t="shared" si="97"/>
        <v>94.485164680521862</v>
      </c>
      <c r="G119">
        <f t="shared" si="98"/>
        <v>210469.25209916086</v>
      </c>
      <c r="H119" s="4">
        <f t="shared" si="87"/>
        <v>5.2617313024790217E-2</v>
      </c>
      <c r="I119" s="4">
        <f t="shared" si="88"/>
        <v>0.98991865126998957</v>
      </c>
      <c r="J119" s="3">
        <f t="shared" si="99"/>
        <v>1.3513856010003018</v>
      </c>
      <c r="K119" s="3">
        <f t="shared" si="100"/>
        <v>1.0300479734435037</v>
      </c>
      <c r="M119" s="3">
        <f t="shared" si="101"/>
        <v>0.13742844945472182</v>
      </c>
      <c r="N119" s="3">
        <f t="shared" si="102"/>
        <v>89.168376581108788</v>
      </c>
      <c r="O119">
        <f t="shared" si="103"/>
        <v>89.305805030563505</v>
      </c>
      <c r="P119" s="3">
        <f t="shared" si="104"/>
        <v>113197.43534538733</v>
      </c>
      <c r="Q119" s="4">
        <f t="shared" si="89"/>
        <v>0.11319743534538733</v>
      </c>
      <c r="R119" s="4">
        <f t="shared" si="90"/>
        <v>0.99846114763303817</v>
      </c>
      <c r="S119" s="3">
        <f t="shared" si="105"/>
        <v>1.4500000000006403</v>
      </c>
      <c r="U119" s="3">
        <f t="shared" si="106"/>
        <v>0.25641854786879581</v>
      </c>
      <c r="V119" s="3">
        <f t="shared" si="107"/>
        <v>0.19134843812042884</v>
      </c>
      <c r="W119">
        <f t="shared" si="108"/>
        <v>0.44776698598922465</v>
      </c>
      <c r="X119" s="3">
        <f t="shared" si="109"/>
        <v>53362.32750636842</v>
      </c>
      <c r="Y119" s="4">
        <f t="shared" si="91"/>
        <v>5.336232750636842E-2</v>
      </c>
      <c r="Z119" s="4">
        <f t="shared" si="92"/>
        <v>0.4273393173409028</v>
      </c>
      <c r="AA119" s="3">
        <f t="shared" si="110"/>
        <v>1.4500000000000042</v>
      </c>
      <c r="AC119" s="3">
        <f t="shared" si="111"/>
        <v>0.55869089763328816</v>
      </c>
      <c r="AD119" s="3">
        <f t="shared" si="112"/>
        <v>4.1729017663358459</v>
      </c>
      <c r="AE119">
        <f t="shared" si="113"/>
        <v>4.7315926639691339</v>
      </c>
      <c r="AF119" s="3">
        <f t="shared" si="114"/>
        <v>43909.489247405123</v>
      </c>
      <c r="AG119" s="4">
        <f t="shared" si="93"/>
        <v>2.195474462370256E-2</v>
      </c>
      <c r="AH119" s="4">
        <f t="shared" si="94"/>
        <v>0.88192328940576514</v>
      </c>
      <c r="AI119" s="3">
        <f t="shared" si="115"/>
        <v>1.4499999999999988</v>
      </c>
    </row>
    <row r="120" spans="3:35" x14ac:dyDescent="0.2">
      <c r="C120">
        <v>109</v>
      </c>
      <c r="D120" s="3">
        <f t="shared" si="95"/>
        <v>0.89743571808874867</v>
      </c>
      <c r="E120" s="3">
        <f t="shared" si="96"/>
        <v>94.215619769952511</v>
      </c>
      <c r="F120" s="3">
        <f t="shared" si="97"/>
        <v>95.113055488041255</v>
      </c>
      <c r="G120">
        <f t="shared" si="98"/>
        <v>210563.73726384138</v>
      </c>
      <c r="H120" s="4">
        <f t="shared" si="87"/>
        <v>5.2640934315960342E-2</v>
      </c>
      <c r="I120" s="4">
        <f t="shared" si="88"/>
        <v>0.99056453697671842</v>
      </c>
      <c r="J120" s="3">
        <f t="shared" si="99"/>
        <v>1.3510583443517292</v>
      </c>
      <c r="K120" s="3">
        <f t="shared" si="100"/>
        <v>1.0302539571053857</v>
      </c>
      <c r="M120" s="3">
        <f t="shared" si="101"/>
        <v>0.1273319398214019</v>
      </c>
      <c r="N120" s="3">
        <f t="shared" si="102"/>
        <v>89.728648137385122</v>
      </c>
      <c r="O120">
        <f t="shared" si="103"/>
        <v>89.855980077206524</v>
      </c>
      <c r="P120" s="3">
        <f t="shared" si="104"/>
        <v>113286.7411504179</v>
      </c>
      <c r="Q120" s="4">
        <f t="shared" si="89"/>
        <v>0.1132867411504179</v>
      </c>
      <c r="R120" s="4">
        <f t="shared" si="90"/>
        <v>0.99858293304783952</v>
      </c>
      <c r="S120" s="3">
        <f t="shared" si="105"/>
        <v>1.4500000000000428</v>
      </c>
      <c r="U120" s="3">
        <f t="shared" si="106"/>
        <v>0.24105788387208657</v>
      </c>
      <c r="V120" s="3">
        <f t="shared" si="107"/>
        <v>0.19536932728380063</v>
      </c>
      <c r="W120">
        <f t="shared" si="108"/>
        <v>0.43642721115588723</v>
      </c>
      <c r="X120" s="3">
        <f t="shared" si="109"/>
        <v>53362.775273354411</v>
      </c>
      <c r="Y120" s="4">
        <f t="shared" si="91"/>
        <v>5.336277527335441E-2</v>
      </c>
      <c r="Z120" s="4">
        <f t="shared" si="92"/>
        <v>0.44765615500087769</v>
      </c>
      <c r="AA120" s="3">
        <f t="shared" si="110"/>
        <v>1.4499999999999962</v>
      </c>
      <c r="AC120" s="3">
        <f t="shared" si="111"/>
        <v>0.52904589439526017</v>
      </c>
      <c r="AD120" s="3">
        <f t="shared" si="112"/>
        <v>4.2916023052835834</v>
      </c>
      <c r="AE120">
        <f t="shared" si="113"/>
        <v>4.8206481996788435</v>
      </c>
      <c r="AF120" s="3">
        <f t="shared" si="114"/>
        <v>43914.220840069094</v>
      </c>
      <c r="AG120" s="4">
        <f t="shared" si="93"/>
        <v>2.1957110420034547E-2</v>
      </c>
      <c r="AH120" s="4">
        <f t="shared" si="94"/>
        <v>0.89025419975045983</v>
      </c>
      <c r="AI120" s="3">
        <f t="shared" si="115"/>
        <v>1.4500000000000055</v>
      </c>
    </row>
    <row r="121" spans="3:35" x14ac:dyDescent="0.2">
      <c r="C121">
        <v>110</v>
      </c>
      <c r="D121" s="3">
        <f t="shared" si="95"/>
        <v>0.84556553598497119</v>
      </c>
      <c r="E121" s="3">
        <f t="shared" si="96"/>
        <v>94.903558280954215</v>
      </c>
      <c r="F121" s="3">
        <f t="shared" si="97"/>
        <v>95.749123816939189</v>
      </c>
      <c r="G121">
        <f t="shared" si="98"/>
        <v>210658.85031932942</v>
      </c>
      <c r="H121" s="4">
        <f t="shared" si="87"/>
        <v>5.2664712579832351E-2</v>
      </c>
      <c r="I121" s="4">
        <f t="shared" si="88"/>
        <v>0.99116894753416651</v>
      </c>
      <c r="J121" s="3">
        <f t="shared" si="99"/>
        <v>1.3507360372719859</v>
      </c>
      <c r="K121" s="3">
        <f t="shared" si="100"/>
        <v>1.0304478974510078</v>
      </c>
      <c r="M121" s="3">
        <f t="shared" si="101"/>
        <v>0.11797453756283728</v>
      </c>
      <c r="N121" s="3">
        <f t="shared" si="102"/>
        <v>90.290406661532103</v>
      </c>
      <c r="O121">
        <f t="shared" si="103"/>
        <v>90.408381199094947</v>
      </c>
      <c r="P121" s="3">
        <f t="shared" si="104"/>
        <v>113376.59713049511</v>
      </c>
      <c r="Q121" s="4">
        <f t="shared" si="89"/>
        <v>0.11337659713049511</v>
      </c>
      <c r="R121" s="4">
        <f t="shared" si="90"/>
        <v>0.99869509291065561</v>
      </c>
      <c r="S121" s="3">
        <f t="shared" si="105"/>
        <v>1.4499999999987847</v>
      </c>
      <c r="U121" s="3">
        <f t="shared" si="106"/>
        <v>0.22661737189663703</v>
      </c>
      <c r="V121" s="3">
        <f t="shared" si="107"/>
        <v>0.19947468872902846</v>
      </c>
      <c r="W121">
        <f t="shared" si="108"/>
        <v>0.42609206062566551</v>
      </c>
      <c r="X121" s="3">
        <f t="shared" si="109"/>
        <v>53363.211700565567</v>
      </c>
      <c r="Y121" s="4">
        <f t="shared" si="91"/>
        <v>5.3363211700565565E-2</v>
      </c>
      <c r="Z121" s="4">
        <f t="shared" si="92"/>
        <v>0.46814927374174398</v>
      </c>
      <c r="AA121" s="3">
        <f t="shared" si="110"/>
        <v>1.4499999999999988</v>
      </c>
      <c r="AC121" s="3">
        <f t="shared" si="111"/>
        <v>0.50097362652549682</v>
      </c>
      <c r="AD121" s="3">
        <f t="shared" si="112"/>
        <v>4.4136769306930885</v>
      </c>
      <c r="AE121">
        <f t="shared" si="113"/>
        <v>4.914650557218585</v>
      </c>
      <c r="AF121" s="3">
        <f t="shared" si="114"/>
        <v>43919.041488268776</v>
      </c>
      <c r="AG121" s="4">
        <f t="shared" si="93"/>
        <v>2.1959520744134389E-2</v>
      </c>
      <c r="AH121" s="4">
        <f t="shared" si="94"/>
        <v>0.89806526004383525</v>
      </c>
      <c r="AI121" s="3">
        <f t="shared" si="115"/>
        <v>1.4499999999999909</v>
      </c>
    </row>
    <row r="122" spans="3:35" x14ac:dyDescent="0.2">
      <c r="C122">
        <v>111</v>
      </c>
      <c r="D122" s="3">
        <f t="shared" si="95"/>
        <v>0.79673487770975293</v>
      </c>
      <c r="E122" s="3">
        <f t="shared" si="96"/>
        <v>95.596511025994772</v>
      </c>
      <c r="F122" s="3">
        <f t="shared" si="97"/>
        <v>96.393245903704525</v>
      </c>
      <c r="G122">
        <f t="shared" si="98"/>
        <v>210754.59944314635</v>
      </c>
      <c r="H122" s="4">
        <f t="shared" si="87"/>
        <v>5.2688649860786585E-2</v>
      </c>
      <c r="I122" s="4">
        <f t="shared" si="88"/>
        <v>0.99173453627128938</v>
      </c>
      <c r="J122" s="3">
        <f t="shared" si="99"/>
        <v>1.3504187426528016</v>
      </c>
      <c r="K122" s="3">
        <f t="shared" si="100"/>
        <v>1.0306307195209954</v>
      </c>
      <c r="M122" s="3">
        <f t="shared" si="101"/>
        <v>0.10930231755370941</v>
      </c>
      <c r="N122" s="3">
        <f t="shared" si="102"/>
        <v>90.853623294490333</v>
      </c>
      <c r="O122">
        <f t="shared" si="103"/>
        <v>90.962925612044046</v>
      </c>
      <c r="P122" s="3">
        <f t="shared" si="104"/>
        <v>113467.00551169421</v>
      </c>
      <c r="Q122" s="4">
        <f t="shared" si="89"/>
        <v>0.11346700551169421</v>
      </c>
      <c r="R122" s="4">
        <f t="shared" si="90"/>
        <v>0.99879838608072169</v>
      </c>
      <c r="S122" s="3">
        <f t="shared" si="105"/>
        <v>1.4500000000000655</v>
      </c>
      <c r="U122" s="3">
        <f t="shared" si="106"/>
        <v>0.21304189385389879</v>
      </c>
      <c r="V122" s="3">
        <f t="shared" si="107"/>
        <v>0.20366629714469373</v>
      </c>
      <c r="W122">
        <f t="shared" si="108"/>
        <v>0.41670819099859252</v>
      </c>
      <c r="X122" s="3">
        <f t="shared" si="109"/>
        <v>53363.637792626192</v>
      </c>
      <c r="Y122" s="4">
        <f t="shared" si="91"/>
        <v>5.3363637792626192E-2</v>
      </c>
      <c r="Z122" s="4">
        <f t="shared" si="92"/>
        <v>0.48875040506554773</v>
      </c>
      <c r="AA122" s="3">
        <f t="shared" si="110"/>
        <v>1.4500000000000042</v>
      </c>
      <c r="AC122" s="3">
        <f t="shared" si="111"/>
        <v>0.47439066630214477</v>
      </c>
      <c r="AD122" s="3">
        <f t="shared" si="112"/>
        <v>4.5392214343597495</v>
      </c>
      <c r="AE122">
        <f t="shared" si="113"/>
        <v>5.0136121006618941</v>
      </c>
      <c r="AF122" s="3">
        <f t="shared" si="114"/>
        <v>43923.956138825997</v>
      </c>
      <c r="AG122" s="4">
        <f t="shared" si="93"/>
        <v>2.1961978069413E-2</v>
      </c>
      <c r="AH122" s="4">
        <f t="shared" si="94"/>
        <v>0.9053794635928224</v>
      </c>
      <c r="AI122" s="3">
        <f t="shared" si="115"/>
        <v>1.4500000000000028</v>
      </c>
    </row>
    <row r="123" spans="3:35" x14ac:dyDescent="0.2">
      <c r="C123">
        <v>112</v>
      </c>
      <c r="D123" s="3">
        <f t="shared" si="95"/>
        <v>0.75076292098100306</v>
      </c>
      <c r="E123" s="3">
        <f t="shared" si="96"/>
        <v>96.294548890911145</v>
      </c>
      <c r="F123" s="3">
        <f t="shared" si="97"/>
        <v>97.045311811892134</v>
      </c>
      <c r="G123">
        <f t="shared" si="98"/>
        <v>210850.99268905006</v>
      </c>
      <c r="H123" s="4">
        <f t="shared" si="87"/>
        <v>5.2712748172262514E-2</v>
      </c>
      <c r="I123" s="4">
        <f t="shared" si="88"/>
        <v>0.99226378990428477</v>
      </c>
      <c r="J123" s="3">
        <f t="shared" si="99"/>
        <v>1.350106523836478</v>
      </c>
      <c r="K123" s="3">
        <f t="shared" si="100"/>
        <v>1.0308032937819096</v>
      </c>
      <c r="M123" s="3">
        <f t="shared" si="101"/>
        <v>0.10126527683958104</v>
      </c>
      <c r="N123" s="3">
        <f t="shared" si="102"/>
        <v>91.418268606141737</v>
      </c>
      <c r="O123">
        <f t="shared" si="103"/>
        <v>91.519533882981321</v>
      </c>
      <c r="P123" s="3">
        <f t="shared" si="104"/>
        <v>113557.96843730625</v>
      </c>
      <c r="Q123" s="4">
        <f t="shared" si="89"/>
        <v>0.11355796843730624</v>
      </c>
      <c r="R123" s="4">
        <f t="shared" si="90"/>
        <v>0.99889351188163755</v>
      </c>
      <c r="S123" s="3">
        <f t="shared" si="105"/>
        <v>1.4499999999999509</v>
      </c>
      <c r="U123" s="3">
        <f t="shared" si="106"/>
        <v>0.20027963309770594</v>
      </c>
      <c r="V123" s="3">
        <f t="shared" si="107"/>
        <v>0.20794596446933955</v>
      </c>
      <c r="W123">
        <f t="shared" si="108"/>
        <v>0.40822559756704546</v>
      </c>
      <c r="X123" s="3">
        <f t="shared" si="109"/>
        <v>53364.05450081719</v>
      </c>
      <c r="Y123" s="4">
        <f t="shared" si="91"/>
        <v>5.3364054500817187E-2</v>
      </c>
      <c r="Z123" s="4">
        <f t="shared" si="92"/>
        <v>0.50938982197260985</v>
      </c>
      <c r="AA123" s="3">
        <f t="shared" si="110"/>
        <v>1.4500000000000002</v>
      </c>
      <c r="AC123" s="3">
        <f t="shared" si="111"/>
        <v>0.44921801104371606</v>
      </c>
      <c r="AD123" s="3">
        <f t="shared" si="112"/>
        <v>4.6683343203000591</v>
      </c>
      <c r="AE123">
        <f t="shared" si="113"/>
        <v>5.1175523313437754</v>
      </c>
      <c r="AF123" s="3">
        <f t="shared" si="114"/>
        <v>43928.969750926663</v>
      </c>
      <c r="AG123" s="4">
        <f t="shared" si="93"/>
        <v>2.196448487546333E-2</v>
      </c>
      <c r="AH123" s="4">
        <f t="shared" si="94"/>
        <v>0.91222014315469446</v>
      </c>
      <c r="AI123" s="3">
        <f t="shared" si="115"/>
        <v>1.4499999999999988</v>
      </c>
    </row>
    <row r="124" spans="3:35" x14ac:dyDescent="0.2">
      <c r="C124">
        <v>113</v>
      </c>
      <c r="D124" s="3">
        <f t="shared" si="95"/>
        <v>0.70747977531944173</v>
      </c>
      <c r="E124" s="3">
        <f t="shared" si="96"/>
        <v>96.997745015487766</v>
      </c>
      <c r="F124" s="3">
        <f t="shared" si="97"/>
        <v>97.705224790807208</v>
      </c>
      <c r="G124">
        <f t="shared" si="98"/>
        <v>210948.03800086197</v>
      </c>
      <c r="H124" s="4">
        <f t="shared" si="87"/>
        <v>5.2737009500215495E-2</v>
      </c>
      <c r="I124" s="4">
        <f t="shared" si="88"/>
        <v>0.99275903845639579</v>
      </c>
      <c r="J124" s="3">
        <f t="shared" si="99"/>
        <v>1.3497994446447013</v>
      </c>
      <c r="K124" s="3">
        <f t="shared" si="100"/>
        <v>1.0309664394265938</v>
      </c>
      <c r="M124" s="3">
        <f t="shared" si="101"/>
        <v>9.3817050182224165E-2</v>
      </c>
      <c r="N124" s="3">
        <f t="shared" si="102"/>
        <v>91.984312593679164</v>
      </c>
      <c r="O124">
        <f t="shared" si="103"/>
        <v>92.078129643861388</v>
      </c>
      <c r="P124" s="3">
        <f t="shared" si="104"/>
        <v>113649.48797118923</v>
      </c>
      <c r="Q124" s="4">
        <f t="shared" si="89"/>
        <v>0.11364948797118923</v>
      </c>
      <c r="R124" s="4">
        <f t="shared" si="90"/>
        <v>0.99898111472783946</v>
      </c>
      <c r="S124" s="3">
        <f t="shared" si="105"/>
        <v>1.4500000000010567</v>
      </c>
      <c r="U124" s="3">
        <f t="shared" si="106"/>
        <v>0.18828187669653465</v>
      </c>
      <c r="V124" s="3">
        <f t="shared" si="107"/>
        <v>0.21231554067336056</v>
      </c>
      <c r="W124">
        <f t="shared" si="108"/>
        <v>0.40059741736989518</v>
      </c>
      <c r="X124" s="3">
        <f t="shared" si="109"/>
        <v>53364.462726414757</v>
      </c>
      <c r="Y124" s="4">
        <f t="shared" si="91"/>
        <v>5.3364462726414756E-2</v>
      </c>
      <c r="Z124" s="4">
        <f t="shared" si="92"/>
        <v>0.52999727773411265</v>
      </c>
      <c r="AA124" s="3">
        <f t="shared" si="110"/>
        <v>1.4500000000000002</v>
      </c>
      <c r="AC124" s="3">
        <f t="shared" si="111"/>
        <v>0.42538084844068286</v>
      </c>
      <c r="AD124" s="3">
        <f t="shared" si="112"/>
        <v>4.801116881135238</v>
      </c>
      <c r="AE124">
        <f t="shared" si="113"/>
        <v>5.2264977295759207</v>
      </c>
      <c r="AF124" s="3">
        <f t="shared" si="114"/>
        <v>43934.087303258006</v>
      </c>
      <c r="AG124" s="4">
        <f t="shared" si="93"/>
        <v>2.1967043651629003E-2</v>
      </c>
      <c r="AH124" s="4">
        <f t="shared" si="94"/>
        <v>0.91861072740288008</v>
      </c>
      <c r="AI124" s="3">
        <f t="shared" si="115"/>
        <v>1.4499999999999909</v>
      </c>
    </row>
    <row r="125" spans="3:35" x14ac:dyDescent="0.2">
      <c r="C125">
        <v>114</v>
      </c>
      <c r="D125" s="3">
        <f t="shared" si="95"/>
        <v>0.66672581005398601</v>
      </c>
      <c r="E125" s="3">
        <f t="shared" si="96"/>
        <v>97.706174871209114</v>
      </c>
      <c r="F125" s="3">
        <f t="shared" si="97"/>
        <v>98.37290068126309</v>
      </c>
      <c r="G125">
        <f t="shared" si="98"/>
        <v>211045.74322565278</v>
      </c>
      <c r="H125" s="4">
        <f t="shared" si="87"/>
        <v>5.2761435806413196E-2</v>
      </c>
      <c r="I125" s="4">
        <f t="shared" si="88"/>
        <v>0.99322246466825015</v>
      </c>
      <c r="J125" s="3">
        <f t="shared" si="99"/>
        <v>1.349497569411354</v>
      </c>
      <c r="K125" s="3">
        <f t="shared" si="100"/>
        <v>1.0311209275118269</v>
      </c>
      <c r="M125" s="3">
        <f t="shared" si="101"/>
        <v>8.6914646179967678E-2</v>
      </c>
      <c r="N125" s="3">
        <f t="shared" si="102"/>
        <v>92.551724680049915</v>
      </c>
      <c r="O125">
        <f t="shared" si="103"/>
        <v>92.638639326229878</v>
      </c>
      <c r="P125" s="3">
        <f t="shared" si="104"/>
        <v>113741.56610083309</v>
      </c>
      <c r="Q125" s="4">
        <f t="shared" si="89"/>
        <v>0.11374156610083309</v>
      </c>
      <c r="R125" s="4">
        <f t="shared" si="90"/>
        <v>0.99906178839831739</v>
      </c>
      <c r="S125" s="3">
        <f t="shared" si="105"/>
        <v>1.4500000000001989</v>
      </c>
      <c r="U125" s="3">
        <f t="shared" si="106"/>
        <v>0.17700282954557137</v>
      </c>
      <c r="V125" s="3">
        <f t="shared" si="107"/>
        <v>0.21677691455724557</v>
      </c>
      <c r="W125">
        <f t="shared" si="108"/>
        <v>0.39377974410281691</v>
      </c>
      <c r="X125" s="3">
        <f t="shared" si="109"/>
        <v>53364.863323832127</v>
      </c>
      <c r="Y125" s="4">
        <f t="shared" si="91"/>
        <v>5.3364863323832126E-2</v>
      </c>
      <c r="Z125" s="4">
        <f t="shared" si="92"/>
        <v>0.55050295959521112</v>
      </c>
      <c r="AA125" s="3">
        <f t="shared" si="110"/>
        <v>1.4500000000000002</v>
      </c>
      <c r="AC125" s="3">
        <f t="shared" si="111"/>
        <v>0.40280833432844698</v>
      </c>
      <c r="AD125" s="3">
        <f t="shared" si="112"/>
        <v>4.9376732766019549</v>
      </c>
      <c r="AE125">
        <f t="shared" si="113"/>
        <v>5.3404816109304019</v>
      </c>
      <c r="AF125" s="3">
        <f t="shared" si="114"/>
        <v>43939.313800987584</v>
      </c>
      <c r="AG125" s="4">
        <f t="shared" si="93"/>
        <v>2.1969656900493791E-2</v>
      </c>
      <c r="AH125" s="4">
        <f t="shared" si="94"/>
        <v>0.92457453022513625</v>
      </c>
      <c r="AI125" s="3">
        <f t="shared" si="115"/>
        <v>1.4500000000000135</v>
      </c>
    </row>
    <row r="126" spans="3:35" x14ac:dyDescent="0.2">
      <c r="C126">
        <v>115</v>
      </c>
      <c r="D126" s="3">
        <f t="shared" si="95"/>
        <v>0.62835102433091083</v>
      </c>
      <c r="E126" s="3">
        <f t="shared" si="96"/>
        <v>98.419916341293828</v>
      </c>
      <c r="F126" s="3">
        <f t="shared" si="97"/>
        <v>99.048267365624739</v>
      </c>
      <c r="G126">
        <f t="shared" si="98"/>
        <v>211144.11612633403</v>
      </c>
      <c r="H126" s="4">
        <f t="shared" si="87"/>
        <v>5.2786029031583505E-2</v>
      </c>
      <c r="I126" s="4">
        <f t="shared" si="88"/>
        <v>0.99365611291299594</v>
      </c>
      <c r="J126" s="3">
        <f t="shared" si="99"/>
        <v>1.3492009630083437</v>
      </c>
      <c r="K126" s="3">
        <f t="shared" si="100"/>
        <v>1.0312674839364897</v>
      </c>
      <c r="M126" s="3">
        <f t="shared" si="101"/>
        <v>8.0518202478569265E-2</v>
      </c>
      <c r="N126" s="3">
        <f t="shared" si="102"/>
        <v>93.120473712479324</v>
      </c>
      <c r="O126">
        <f t="shared" si="103"/>
        <v>93.200991914957896</v>
      </c>
      <c r="P126" s="3">
        <f t="shared" si="104"/>
        <v>113834.20474015933</v>
      </c>
      <c r="Q126" s="4">
        <f t="shared" si="89"/>
        <v>0.11383420474015933</v>
      </c>
      <c r="R126" s="4">
        <f t="shared" si="90"/>
        <v>0.99913607998344012</v>
      </c>
      <c r="S126" s="3">
        <f t="shared" si="105"/>
        <v>1.4499999999993185</v>
      </c>
      <c r="U126" s="3">
        <f t="shared" si="106"/>
        <v>0.16639943960990236</v>
      </c>
      <c r="V126" s="3">
        <f t="shared" si="107"/>
        <v>0.22133201456651538</v>
      </c>
      <c r="W126">
        <f t="shared" si="108"/>
        <v>0.38773145417641774</v>
      </c>
      <c r="X126" s="3">
        <f t="shared" si="109"/>
        <v>53365.25710357623</v>
      </c>
      <c r="Y126" s="4">
        <f t="shared" si="91"/>
        <v>5.336525710357623E-2</v>
      </c>
      <c r="Z126" s="4">
        <f t="shared" si="92"/>
        <v>0.57083843000730439</v>
      </c>
      <c r="AA126" s="3">
        <f t="shared" si="110"/>
        <v>1.4499999999999973</v>
      </c>
      <c r="AC126" s="3">
        <f t="shared" si="111"/>
        <v>0.38143338224243922</v>
      </c>
      <c r="AD126" s="3">
        <f t="shared" si="112"/>
        <v>5.0781106142479855</v>
      </c>
      <c r="AE126">
        <f t="shared" si="113"/>
        <v>5.4595439964904244</v>
      </c>
      <c r="AF126" s="3">
        <f t="shared" si="114"/>
        <v>43944.654282598516</v>
      </c>
      <c r="AG126" s="4">
        <f t="shared" si="93"/>
        <v>2.1972327141299257E-2</v>
      </c>
      <c r="AH126" s="4">
        <f t="shared" si="94"/>
        <v>0.93013457122286458</v>
      </c>
      <c r="AI126" s="3">
        <f t="shared" si="115"/>
        <v>1.4499999999999909</v>
      </c>
    </row>
    <row r="127" spans="3:35" x14ac:dyDescent="0.2">
      <c r="C127">
        <v>116</v>
      </c>
      <c r="D127" s="3">
        <f t="shared" si="95"/>
        <v>0.59221445645848836</v>
      </c>
      <c r="E127" s="3">
        <f t="shared" si="96"/>
        <v>99.13904980307646</v>
      </c>
      <c r="F127" s="3">
        <f t="shared" si="97"/>
        <v>99.731264259534967</v>
      </c>
      <c r="G127">
        <f t="shared" si="98"/>
        <v>211243.16439369967</v>
      </c>
      <c r="H127" s="4">
        <f t="shared" si="87"/>
        <v>5.2810791098424917E-2</v>
      </c>
      <c r="I127" s="4">
        <f t="shared" si="88"/>
        <v>0.99406189763204689</v>
      </c>
      <c r="J127" s="3">
        <f t="shared" si="99"/>
        <v>1.3489096908800728</v>
      </c>
      <c r="K127" s="3">
        <f t="shared" si="100"/>
        <v>1.0314067922641201</v>
      </c>
      <c r="M127" s="3">
        <f t="shared" si="101"/>
        <v>7.4590758694964093E-2</v>
      </c>
      <c r="N127" s="3">
        <f t="shared" si="102"/>
        <v>93.690527961080605</v>
      </c>
      <c r="O127">
        <f t="shared" si="103"/>
        <v>93.765118719775572</v>
      </c>
      <c r="P127" s="3">
        <f t="shared" si="104"/>
        <v>113927.40573207429</v>
      </c>
      <c r="Q127" s="4">
        <f t="shared" si="89"/>
        <v>0.11392740573207429</v>
      </c>
      <c r="R127" s="4">
        <f t="shared" si="90"/>
        <v>0.99920449352900742</v>
      </c>
      <c r="S127" s="3">
        <f t="shared" si="105"/>
        <v>1.4499999999998694</v>
      </c>
      <c r="U127" s="3">
        <f t="shared" si="106"/>
        <v>0.15643123363252531</v>
      </c>
      <c r="V127" s="3">
        <f t="shared" si="107"/>
        <v>0.22598280962370454</v>
      </c>
      <c r="W127">
        <f t="shared" si="108"/>
        <v>0.38241404325622985</v>
      </c>
      <c r="X127" s="3">
        <f t="shared" si="109"/>
        <v>53365.644835030405</v>
      </c>
      <c r="Y127" s="4">
        <f t="shared" si="91"/>
        <v>5.3365644835030403E-2</v>
      </c>
      <c r="Z127" s="4">
        <f t="shared" si="92"/>
        <v>0.59093752859982895</v>
      </c>
      <c r="AA127" s="3">
        <f t="shared" si="110"/>
        <v>1.4500000000000028</v>
      </c>
      <c r="AC127" s="3">
        <f t="shared" si="111"/>
        <v>0.36119246413099898</v>
      </c>
      <c r="AD127" s="3">
        <f t="shared" si="112"/>
        <v>5.2225390323721603</v>
      </c>
      <c r="AE127">
        <f t="shared" si="113"/>
        <v>5.5837314965031597</v>
      </c>
      <c r="AF127" s="3">
        <f t="shared" si="114"/>
        <v>43950.113826595007</v>
      </c>
      <c r="AG127" s="4">
        <f t="shared" si="93"/>
        <v>2.1975056913297503E-2</v>
      </c>
      <c r="AH127" s="4">
        <f t="shared" si="94"/>
        <v>0.93531342537562956</v>
      </c>
      <c r="AI127" s="3">
        <f t="shared" si="115"/>
        <v>1.4499999999999988</v>
      </c>
    </row>
    <row r="128" spans="3:35" x14ac:dyDescent="0.2">
      <c r="C128">
        <v>117</v>
      </c>
      <c r="D128" s="3">
        <f t="shared" si="95"/>
        <v>0.55818363009089578</v>
      </c>
      <c r="E128" s="3">
        <f t="shared" si="96"/>
        <v>99.863658212803813</v>
      </c>
      <c r="F128" s="3">
        <f t="shared" si="97"/>
        <v>100.42184184289471</v>
      </c>
      <c r="G128">
        <f t="shared" si="98"/>
        <v>211342.89565795919</v>
      </c>
      <c r="H128" s="4">
        <f t="shared" si="87"/>
        <v>5.2835723914489797E-2</v>
      </c>
      <c r="I128" s="4">
        <f t="shared" si="88"/>
        <v>0.99444161130838304</v>
      </c>
      <c r="J128" s="3">
        <f t="shared" si="99"/>
        <v>1.3486238190696209</v>
      </c>
      <c r="K128" s="3">
        <f t="shared" si="100"/>
        <v>1.0315394963944235</v>
      </c>
      <c r="M128" s="3">
        <f t="shared" si="101"/>
        <v>6.9098045775419004E-2</v>
      </c>
      <c r="N128" s="3">
        <f t="shared" si="102"/>
        <v>94.261855117556607</v>
      </c>
      <c r="O128">
        <f t="shared" si="103"/>
        <v>94.330953163332026</v>
      </c>
      <c r="P128" s="3">
        <f t="shared" si="104"/>
        <v>114021.17085079406</v>
      </c>
      <c r="Q128" s="4">
        <f t="shared" si="89"/>
        <v>0.11402117085079407</v>
      </c>
      <c r="R128" s="4">
        <f t="shared" si="90"/>
        <v>0.99926749340001075</v>
      </c>
      <c r="S128" s="3">
        <f t="shared" si="105"/>
        <v>1.4499999999997359</v>
      </c>
      <c r="U128" s="3">
        <f t="shared" si="106"/>
        <v>0.14706016268074024</v>
      </c>
      <c r="V128" s="3">
        <f t="shared" si="107"/>
        <v>0.23073130997774338</v>
      </c>
      <c r="W128">
        <f t="shared" si="108"/>
        <v>0.37779147265848362</v>
      </c>
      <c r="X128" s="3">
        <f t="shared" si="109"/>
        <v>53366.027249073661</v>
      </c>
      <c r="Y128" s="4">
        <f t="shared" si="91"/>
        <v>5.3366027249073661E-2</v>
      </c>
      <c r="Z128" s="4">
        <f t="shared" si="92"/>
        <v>0.61073721001193726</v>
      </c>
      <c r="AA128" s="3">
        <f t="shared" si="110"/>
        <v>1.4499999999999962</v>
      </c>
      <c r="AC128" s="3">
        <f t="shared" si="111"/>
        <v>0.34202542163473648</v>
      </c>
      <c r="AD128" s="3">
        <f t="shared" si="112"/>
        <v>5.3710717852694581</v>
      </c>
      <c r="AE128">
        <f t="shared" si="113"/>
        <v>5.7130972069041945</v>
      </c>
      <c r="AF128" s="3">
        <f t="shared" si="114"/>
        <v>43955.69755809151</v>
      </c>
      <c r="AG128" s="4">
        <f t="shared" si="93"/>
        <v>2.1977848779045756E-2</v>
      </c>
      <c r="AH128" s="4">
        <f t="shared" si="94"/>
        <v>0.94013309956963387</v>
      </c>
      <c r="AI128" s="3">
        <f t="shared" si="115"/>
        <v>1.4500000000000055</v>
      </c>
    </row>
    <row r="129" spans="3:35" x14ac:dyDescent="0.2">
      <c r="C129">
        <v>118</v>
      </c>
      <c r="D129" s="3">
        <f t="shared" si="95"/>
        <v>0.52613403491601285</v>
      </c>
      <c r="E129" s="3">
        <f t="shared" si="96"/>
        <v>100.59382719291409</v>
      </c>
      <c r="F129" s="3">
        <f t="shared" si="97"/>
        <v>101.1199612278301</v>
      </c>
      <c r="G129">
        <f t="shared" si="98"/>
        <v>211443.3174998021</v>
      </c>
      <c r="H129" s="4">
        <f t="shared" si="87"/>
        <v>5.2860829374950527E-2</v>
      </c>
      <c r="I129" s="4">
        <f t="shared" si="88"/>
        <v>0.99479693199515185</v>
      </c>
      <c r="J129" s="3">
        <f t="shared" si="99"/>
        <v>1.3483434142479918</v>
      </c>
      <c r="K129" s="3">
        <f t="shared" si="100"/>
        <v>1.0316662030886612</v>
      </c>
      <c r="M129" s="3">
        <f t="shared" si="101"/>
        <v>6.4008290601675275E-2</v>
      </c>
      <c r="N129" s="3">
        <f t="shared" si="102"/>
        <v>94.834422293999324</v>
      </c>
      <c r="O129">
        <f t="shared" si="103"/>
        <v>94.898430584601002</v>
      </c>
      <c r="P129" s="3">
        <f t="shared" si="104"/>
        <v>114115.50180395739</v>
      </c>
      <c r="Q129" s="4">
        <f t="shared" si="89"/>
        <v>0.11411550180395739</v>
      </c>
      <c r="R129" s="4">
        <f t="shared" si="90"/>
        <v>0.99932550738502868</v>
      </c>
      <c r="S129" s="3">
        <f t="shared" si="105"/>
        <v>1.4499999999989768</v>
      </c>
      <c r="U129" s="3">
        <f t="shared" si="106"/>
        <v>0.13825045694195129</v>
      </c>
      <c r="V129" s="3">
        <f t="shared" si="107"/>
        <v>0.23557956807110356</v>
      </c>
      <c r="W129">
        <f t="shared" si="108"/>
        <v>0.37383002501305485</v>
      </c>
      <c r="X129" s="3">
        <f t="shared" si="109"/>
        <v>53366.40504054632</v>
      </c>
      <c r="Y129" s="4">
        <f t="shared" si="91"/>
        <v>5.3366405040546322E-2</v>
      </c>
      <c r="Z129" s="4">
        <f t="shared" si="92"/>
        <v>0.63017829577192652</v>
      </c>
      <c r="AA129" s="3">
        <f t="shared" si="110"/>
        <v>1.4500000000000028</v>
      </c>
      <c r="AC129" s="3">
        <f t="shared" si="111"/>
        <v>0.32387528737238624</v>
      </c>
      <c r="AD129" s="3">
        <f t="shared" si="112"/>
        <v>5.5238253308436667</v>
      </c>
      <c r="AE129">
        <f t="shared" si="113"/>
        <v>5.8477006182160531</v>
      </c>
      <c r="AF129" s="3">
        <f t="shared" si="114"/>
        <v>43961.410655298416</v>
      </c>
      <c r="AG129" s="4">
        <f t="shared" si="93"/>
        <v>2.198070532764921E-2</v>
      </c>
      <c r="AH129" s="4">
        <f t="shared" si="94"/>
        <v>0.94461493354097348</v>
      </c>
      <c r="AI129" s="3">
        <f t="shared" si="115"/>
        <v>1.4499999999999988</v>
      </c>
    </row>
    <row r="130" spans="3:35" x14ac:dyDescent="0.2">
      <c r="C130">
        <v>119</v>
      </c>
      <c r="D130" s="3">
        <f t="shared" si="95"/>
        <v>0.49594863966206487</v>
      </c>
      <c r="E130" s="3">
        <f t="shared" si="96"/>
        <v>101.32964512186931</v>
      </c>
      <c r="F130" s="3">
        <f t="shared" si="97"/>
        <v>101.82559376153137</v>
      </c>
      <c r="G130">
        <f t="shared" si="98"/>
        <v>211544.43746102994</v>
      </c>
      <c r="H130" s="4">
        <f t="shared" si="87"/>
        <v>5.2886109365257485E-2</v>
      </c>
      <c r="I130" s="4">
        <f t="shared" si="88"/>
        <v>0.99512943041782265</v>
      </c>
      <c r="J130" s="3">
        <f t="shared" si="99"/>
        <v>1.3480685437465869</v>
      </c>
      <c r="K130" s="3">
        <f t="shared" si="100"/>
        <v>1.0317874843542294</v>
      </c>
      <c r="M130" s="3">
        <f t="shared" si="101"/>
        <v>5.9292034744105361E-2</v>
      </c>
      <c r="N130" s="3">
        <f t="shared" si="102"/>
        <v>95.408196021792591</v>
      </c>
      <c r="O130">
        <f t="shared" si="103"/>
        <v>95.467488056536695</v>
      </c>
      <c r="P130" s="3">
        <f t="shared" si="104"/>
        <v>114210.40023454199</v>
      </c>
      <c r="Q130" s="4">
        <f t="shared" si="89"/>
        <v>0.11421040023454199</v>
      </c>
      <c r="R130" s="4">
        <f t="shared" si="90"/>
        <v>0.99937892956072139</v>
      </c>
      <c r="S130" s="3">
        <f t="shared" si="105"/>
        <v>1.4500000000013649</v>
      </c>
      <c r="U130" s="3">
        <f t="shared" si="106"/>
        <v>0.12996848921514828</v>
      </c>
      <c r="V130" s="3">
        <f t="shared" si="107"/>
        <v>0.24052967942507847</v>
      </c>
      <c r="W130">
        <f t="shared" si="108"/>
        <v>0.37049816864022678</v>
      </c>
      <c r="X130" s="3">
        <f t="shared" si="109"/>
        <v>53366.778870571332</v>
      </c>
      <c r="Y130" s="4">
        <f t="shared" si="91"/>
        <v>5.3366778870571334E-2</v>
      </c>
      <c r="Z130" s="4">
        <f t="shared" si="92"/>
        <v>0.64920612241580455</v>
      </c>
      <c r="AA130" s="3">
        <f t="shared" si="110"/>
        <v>1.4499999999999973</v>
      </c>
      <c r="AC130" s="3">
        <f t="shared" si="111"/>
        <v>0.30668811570281124</v>
      </c>
      <c r="AD130" s="3">
        <f t="shared" si="112"/>
        <v>5.680919420651632</v>
      </c>
      <c r="AE130">
        <f t="shared" si="113"/>
        <v>5.9876075363544432</v>
      </c>
      <c r="AF130" s="3">
        <f t="shared" si="114"/>
        <v>43967.258355916631</v>
      </c>
      <c r="AG130" s="4">
        <f t="shared" si="93"/>
        <v>2.1983629177958316E-2</v>
      </c>
      <c r="AH130" s="4">
        <f t="shared" si="94"/>
        <v>0.94877952273245714</v>
      </c>
      <c r="AI130" s="3">
        <f t="shared" si="115"/>
        <v>1.4500000000000108</v>
      </c>
    </row>
    <row r="131" spans="3:35" x14ac:dyDescent="0.2">
      <c r="C131">
        <v>120</v>
      </c>
      <c r="D131" s="3">
        <f t="shared" si="95"/>
        <v>0.46751743537858192</v>
      </c>
      <c r="E131" s="3">
        <f t="shared" si="96"/>
        <v>102.07120322661169</v>
      </c>
      <c r="F131" s="3">
        <f t="shared" si="97"/>
        <v>102.53872066199027</v>
      </c>
      <c r="G131">
        <f t="shared" si="98"/>
        <v>211646.26305479146</v>
      </c>
      <c r="H131" s="4">
        <f t="shared" si="87"/>
        <v>5.2911565763697863E-2</v>
      </c>
      <c r="I131" s="4">
        <f t="shared" si="88"/>
        <v>0.99544057666840113</v>
      </c>
      <c r="J131" s="3">
        <f t="shared" si="99"/>
        <v>1.3477992755823578</v>
      </c>
      <c r="K131" s="3">
        <f t="shared" si="100"/>
        <v>1.0319038796939268</v>
      </c>
      <c r="M131" s="3">
        <f t="shared" si="101"/>
        <v>5.4921966340212548E-2</v>
      </c>
      <c r="N131" s="3">
        <f t="shared" si="102"/>
        <v>95.983142250623374</v>
      </c>
      <c r="O131">
        <f t="shared" si="103"/>
        <v>96.038064216963591</v>
      </c>
      <c r="P131" s="3">
        <f t="shared" si="104"/>
        <v>114305.86772259853</v>
      </c>
      <c r="Q131" s="4">
        <f t="shared" si="89"/>
        <v>0.11430586772259853</v>
      </c>
      <c r="R131" s="4">
        <f t="shared" si="90"/>
        <v>0.999428122934505</v>
      </c>
      <c r="S131" s="3">
        <f t="shared" si="105"/>
        <v>1.450000000000599</v>
      </c>
      <c r="U131" s="3">
        <f t="shared" si="106"/>
        <v>0.12218264657746705</v>
      </c>
      <c r="V131" s="3">
        <f t="shared" si="107"/>
        <v>0.24558378354357688</v>
      </c>
      <c r="W131">
        <f t="shared" si="108"/>
        <v>0.36776643012104393</v>
      </c>
      <c r="X131" s="3">
        <f t="shared" si="109"/>
        <v>53367.149368739971</v>
      </c>
      <c r="Y131" s="4">
        <f t="shared" si="91"/>
        <v>5.3367149368739972E-2</v>
      </c>
      <c r="Z131" s="4">
        <f t="shared" si="92"/>
        <v>0.66777107269618718</v>
      </c>
      <c r="AA131" s="3">
        <f t="shared" si="110"/>
        <v>1.4500000000000015</v>
      </c>
      <c r="AC131" s="3">
        <f t="shared" si="111"/>
        <v>0.29041282246090233</v>
      </c>
      <c r="AD131" s="3">
        <f t="shared" si="112"/>
        <v>5.8424771924447372</v>
      </c>
      <c r="AE131">
        <f t="shared" si="113"/>
        <v>6.1328900149056391</v>
      </c>
      <c r="AF131" s="3">
        <f t="shared" si="114"/>
        <v>43973.245963452988</v>
      </c>
      <c r="AG131" s="4">
        <f t="shared" si="93"/>
        <v>2.1986622981726493E-2</v>
      </c>
      <c r="AH131" s="4">
        <f t="shared" si="94"/>
        <v>0.95264666058659619</v>
      </c>
      <c r="AI131" s="3">
        <f t="shared" si="115"/>
        <v>1.449999999999988</v>
      </c>
    </row>
    <row r="132" spans="3:35" x14ac:dyDescent="0.2">
      <c r="D132" s="3"/>
      <c r="E132" s="3"/>
      <c r="F132" s="3"/>
      <c r="H132" s="4"/>
      <c r="I132" s="4"/>
      <c r="J132" s="3"/>
      <c r="M132" s="3"/>
      <c r="N132" s="3"/>
      <c r="P132" s="3"/>
      <c r="Q132" s="4"/>
      <c r="R132" s="4"/>
      <c r="S132" s="3"/>
      <c r="U132" s="3"/>
      <c r="V132" s="3"/>
      <c r="X132" s="3"/>
      <c r="Y132" s="4"/>
      <c r="Z132" s="4"/>
      <c r="AA132" s="3"/>
      <c r="AC132" s="3"/>
      <c r="AD132" s="3"/>
      <c r="AF132" s="3"/>
      <c r="AG132" s="4"/>
      <c r="AH132" s="4"/>
      <c r="AI132" s="3"/>
    </row>
    <row r="133" spans="3:35" x14ac:dyDescent="0.2">
      <c r="D133" s="3"/>
      <c r="E133" s="3"/>
      <c r="F133" s="3"/>
      <c r="H133" s="4"/>
      <c r="I133" s="4"/>
      <c r="J133" s="3"/>
      <c r="M133" s="3"/>
      <c r="N133" s="3"/>
      <c r="P133" s="3"/>
      <c r="Q133" s="4"/>
      <c r="R133" s="4"/>
      <c r="S133" s="3"/>
      <c r="U133" s="3"/>
      <c r="V133" s="3"/>
      <c r="X133" s="3"/>
      <c r="Y133" s="4"/>
      <c r="Z133" s="4"/>
      <c r="AA133" s="3"/>
      <c r="AC133" s="3"/>
      <c r="AD133" s="3"/>
      <c r="AF133" s="3"/>
      <c r="AG133" s="4"/>
      <c r="AH133" s="4"/>
      <c r="AI133" s="3"/>
    </row>
    <row r="134" spans="3:35" x14ac:dyDescent="0.2">
      <c r="D134" s="3"/>
      <c r="E134" s="3"/>
      <c r="F134" s="3"/>
      <c r="H134" s="4"/>
      <c r="I134" s="4"/>
      <c r="J134" s="3"/>
      <c r="M134" s="3"/>
      <c r="N134" s="3"/>
      <c r="P134" s="3"/>
      <c r="Q134" s="4"/>
      <c r="R134" s="4"/>
      <c r="S134" s="3"/>
      <c r="U134" s="3"/>
      <c r="V134" s="3"/>
      <c r="X134" s="3"/>
      <c r="Y134" s="4"/>
      <c r="Z134" s="4"/>
      <c r="AA134" s="3"/>
      <c r="AC134" s="3"/>
      <c r="AD134" s="3"/>
      <c r="AF134" s="3"/>
      <c r="AG134" s="4"/>
      <c r="AH134" s="4"/>
      <c r="AI134" s="3"/>
    </row>
    <row r="135" spans="3:35" x14ac:dyDescent="0.2">
      <c r="D135" s="3"/>
      <c r="E135" s="3"/>
      <c r="F135" s="3"/>
      <c r="H135" s="4"/>
      <c r="I135" s="4"/>
      <c r="J135" s="3"/>
      <c r="M135" s="3"/>
      <c r="N135" s="3"/>
      <c r="P135" s="3"/>
      <c r="Q135" s="4"/>
      <c r="R135" s="4"/>
      <c r="S135" s="3"/>
      <c r="U135" s="3"/>
      <c r="V135" s="3"/>
      <c r="X135" s="3"/>
      <c r="Y135" s="4"/>
      <c r="Z135" s="4"/>
      <c r="AA135" s="3"/>
      <c r="AC135" s="3"/>
      <c r="AD135" s="3"/>
      <c r="AF135" s="3"/>
      <c r="AG135" s="4"/>
      <c r="AH135" s="4"/>
      <c r="AI135" s="3"/>
    </row>
    <row r="136" spans="3:35" x14ac:dyDescent="0.2">
      <c r="D136" s="3"/>
      <c r="E136" s="3"/>
      <c r="F136" s="3"/>
      <c r="H136" s="4"/>
      <c r="I136" s="4"/>
      <c r="J136" s="3"/>
      <c r="M136" s="3"/>
      <c r="N136" s="3"/>
      <c r="P136" s="3"/>
      <c r="Q136" s="4"/>
      <c r="R136" s="4"/>
      <c r="S136" s="3"/>
      <c r="U136" s="3"/>
      <c r="V136" s="3"/>
      <c r="X136" s="3"/>
      <c r="Y136" s="4"/>
      <c r="Z136" s="4"/>
      <c r="AA136" s="3"/>
      <c r="AC136" s="3"/>
      <c r="AD136" s="3"/>
      <c r="AF136" s="3"/>
      <c r="AG136" s="4"/>
      <c r="AH136" s="4"/>
      <c r="AI136" s="3"/>
    </row>
    <row r="137" spans="3:35" x14ac:dyDescent="0.2">
      <c r="D137" s="3"/>
      <c r="E137" s="3"/>
      <c r="F137" s="3"/>
      <c r="H137" s="4"/>
      <c r="I137" s="4"/>
      <c r="J137" s="3"/>
      <c r="M137" s="3"/>
      <c r="N137" s="3"/>
      <c r="P137" s="3"/>
      <c r="Q137" s="4"/>
      <c r="R137" s="4"/>
      <c r="S137" s="3"/>
      <c r="U137" s="3"/>
      <c r="V137" s="3"/>
      <c r="X137" s="3"/>
      <c r="Y137" s="4"/>
      <c r="Z137" s="4"/>
      <c r="AA137" s="3"/>
      <c r="AC137" s="3"/>
      <c r="AD137" s="3"/>
      <c r="AF137" s="3"/>
      <c r="AG137" s="4"/>
      <c r="AH137" s="4"/>
      <c r="AI137" s="3"/>
    </row>
    <row r="138" spans="3:35" x14ac:dyDescent="0.2">
      <c r="D138" s="3"/>
      <c r="E138" s="3"/>
      <c r="F138" s="3"/>
      <c r="H138" s="4"/>
      <c r="I138" s="4"/>
      <c r="J138" s="3"/>
      <c r="M138" s="3"/>
      <c r="N138" s="3"/>
      <c r="P138" s="3"/>
      <c r="Q138" s="4"/>
      <c r="R138" s="4"/>
      <c r="S138" s="3"/>
      <c r="U138" s="3"/>
      <c r="V138" s="3"/>
      <c r="X138" s="3"/>
      <c r="Y138" s="4"/>
      <c r="Z138" s="4"/>
      <c r="AA138" s="3"/>
      <c r="AC138" s="3"/>
      <c r="AD138" s="3"/>
      <c r="AF138" s="3"/>
      <c r="AG138" s="4"/>
      <c r="AH138" s="4"/>
      <c r="AI138" s="3"/>
    </row>
    <row r="139" spans="3:35" x14ac:dyDescent="0.2">
      <c r="D139" s="3"/>
      <c r="E139" s="3"/>
      <c r="F139" s="3"/>
      <c r="H139" s="4"/>
      <c r="I139" s="4"/>
      <c r="J139" s="3"/>
      <c r="M139" s="3"/>
      <c r="N139" s="3"/>
      <c r="P139" s="3"/>
      <c r="Q139" s="4"/>
      <c r="R139" s="4"/>
      <c r="S139" s="3"/>
      <c r="U139" s="3"/>
      <c r="V139" s="3"/>
      <c r="X139" s="3"/>
      <c r="Y139" s="4"/>
      <c r="Z139" s="4"/>
      <c r="AA139" s="3"/>
      <c r="AC139" s="3"/>
      <c r="AD139" s="3"/>
      <c r="AF139" s="3"/>
      <c r="AG139" s="4"/>
      <c r="AH139" s="4"/>
      <c r="AI139" s="3"/>
    </row>
    <row r="140" spans="3:35" x14ac:dyDescent="0.2">
      <c r="D140" s="3"/>
      <c r="E140" s="3"/>
      <c r="F140" s="3"/>
      <c r="H140" s="4"/>
      <c r="I140" s="4"/>
      <c r="J140" s="3"/>
      <c r="M140" s="3"/>
      <c r="N140" s="3"/>
      <c r="P140" s="3"/>
      <c r="Q140" s="4"/>
      <c r="R140" s="4"/>
      <c r="S140" s="3"/>
      <c r="U140" s="3"/>
      <c r="V140" s="3"/>
      <c r="X140" s="3"/>
      <c r="Y140" s="4"/>
      <c r="Z140" s="4"/>
      <c r="AA140" s="3"/>
      <c r="AC140" s="3"/>
      <c r="AD140" s="3"/>
      <c r="AF140" s="3"/>
      <c r="AG140" s="4"/>
      <c r="AH140" s="4"/>
      <c r="AI140" s="3"/>
    </row>
    <row r="141" spans="3:35" x14ac:dyDescent="0.2">
      <c r="D141" s="3"/>
      <c r="E141" s="3"/>
      <c r="F141" s="3"/>
      <c r="H141" s="4"/>
      <c r="I141" s="4"/>
      <c r="J141" s="3"/>
      <c r="M141" s="3"/>
      <c r="N141" s="3"/>
      <c r="P141" s="3"/>
      <c r="Q141" s="4"/>
      <c r="R141" s="4"/>
      <c r="S141" s="3"/>
      <c r="U141" s="3"/>
      <c r="V141" s="3"/>
      <c r="X141" s="3"/>
      <c r="Y141" s="4"/>
      <c r="Z141" s="4"/>
      <c r="AA141" s="3"/>
      <c r="AC141" s="3"/>
      <c r="AD141" s="3"/>
      <c r="AF141" s="3"/>
      <c r="AG141" s="4"/>
      <c r="AH141" s="4"/>
      <c r="AI141" s="3"/>
    </row>
    <row r="142" spans="3:35" x14ac:dyDescent="0.2">
      <c r="D142" s="3"/>
      <c r="E142" s="3"/>
      <c r="F142" s="3"/>
      <c r="H142" s="4"/>
      <c r="I142" s="4"/>
      <c r="J142" s="3"/>
      <c r="M142" s="3"/>
      <c r="N142" s="3"/>
      <c r="P142" s="3"/>
      <c r="Q142" s="4"/>
      <c r="R142" s="4"/>
      <c r="S142" s="3"/>
      <c r="U142" s="3"/>
      <c r="V142" s="3"/>
      <c r="X142" s="3"/>
      <c r="Y142" s="4"/>
      <c r="Z142" s="4"/>
      <c r="AA142" s="3"/>
      <c r="AC142" s="3"/>
      <c r="AD142" s="3"/>
      <c r="AF142" s="3"/>
      <c r="AG142" s="4"/>
      <c r="AH142" s="4"/>
      <c r="AI142" s="3"/>
    </row>
    <row r="143" spans="3:35" x14ac:dyDescent="0.2">
      <c r="D143" s="3"/>
      <c r="E143" s="3"/>
      <c r="F143" s="3"/>
      <c r="H143" s="4"/>
      <c r="I143" s="4"/>
      <c r="J143" s="3"/>
      <c r="M143" s="3"/>
      <c r="N143" s="3"/>
      <c r="P143" s="3"/>
      <c r="Q143" s="4"/>
      <c r="R143" s="4"/>
      <c r="S143" s="3"/>
      <c r="U143" s="3"/>
      <c r="V143" s="3"/>
      <c r="X143" s="3"/>
      <c r="Y143" s="4"/>
      <c r="Z143" s="4"/>
      <c r="AA143" s="3"/>
      <c r="AC143" s="3"/>
      <c r="AD143" s="3"/>
      <c r="AF143" s="3"/>
      <c r="AG143" s="4"/>
      <c r="AH143" s="4"/>
      <c r="AI143" s="3"/>
    </row>
    <row r="144" spans="3:35" x14ac:dyDescent="0.2">
      <c r="D144" s="3"/>
      <c r="E144" s="3"/>
      <c r="F144" s="3"/>
      <c r="H144" s="4"/>
      <c r="I144" s="4"/>
      <c r="J144" s="3"/>
      <c r="M144" s="3"/>
      <c r="N144" s="3"/>
      <c r="P144" s="3"/>
      <c r="Q144" s="4"/>
      <c r="R144" s="4"/>
      <c r="S144" s="3"/>
      <c r="U144" s="3"/>
      <c r="V144" s="3"/>
      <c r="X144" s="3"/>
      <c r="Y144" s="4"/>
      <c r="Z144" s="4"/>
      <c r="AA144" s="3"/>
      <c r="AC144" s="3"/>
      <c r="AD144" s="3"/>
      <c r="AF144" s="3"/>
      <c r="AG144" s="4"/>
      <c r="AH144" s="4"/>
      <c r="AI144" s="3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A3EA-8069-44D5-9192-CE7EC9EE01DB}">
  <dimension ref="B2:G10"/>
  <sheetViews>
    <sheetView tabSelected="1" workbookViewId="0">
      <selection activeCell="F2" sqref="F2"/>
    </sheetView>
  </sheetViews>
  <sheetFormatPr defaultRowHeight="12.75" x14ac:dyDescent="0.2"/>
  <cols>
    <col min="6" max="6" width="9.140625" style="1"/>
  </cols>
  <sheetData>
    <row r="2" spans="2:7" x14ac:dyDescent="0.2">
      <c r="F2" s="1">
        <v>0.1</v>
      </c>
    </row>
    <row r="4" spans="2:7" x14ac:dyDescent="0.2">
      <c r="B4">
        <v>51</v>
      </c>
      <c r="C4">
        <v>6</v>
      </c>
      <c r="D4">
        <v>80</v>
      </c>
      <c r="E4" s="1">
        <f t="shared" ref="E4:E10" si="0">C4/D4</f>
        <v>7.4999999999999997E-2</v>
      </c>
      <c r="F4" s="1">
        <f>E4</f>
        <v>7.4999999999999997E-2</v>
      </c>
      <c r="G4" s="3"/>
    </row>
    <row r="5" spans="2:7" x14ac:dyDescent="0.2">
      <c r="B5">
        <v>52</v>
      </c>
      <c r="C5">
        <v>29</v>
      </c>
      <c r="D5">
        <v>178</v>
      </c>
      <c r="E5" s="1">
        <f t="shared" si="0"/>
        <v>0.16292134831460675</v>
      </c>
      <c r="F5" s="1">
        <f>F4*2/(1+EXP(-$F$2*7))</f>
        <v>0.10022816582522492</v>
      </c>
      <c r="G5" s="3">
        <f>POWER(EXP(-(LN(1/E5 - 1)-LN(1/E4 - 1))),4.5)/7</f>
        <v>7.348807219702608</v>
      </c>
    </row>
    <row r="6" spans="2:7" x14ac:dyDescent="0.2">
      <c r="B6">
        <v>53</v>
      </c>
      <c r="C6">
        <v>111</v>
      </c>
      <c r="D6">
        <v>424</v>
      </c>
      <c r="E6" s="1">
        <f t="shared" si="0"/>
        <v>0.2617924528301887</v>
      </c>
      <c r="F6" s="1">
        <f>F5*2/(1+EXP(-$F$2*7))</f>
        <v>0.13394246966251713</v>
      </c>
      <c r="G6" s="3">
        <f>POWER(EXP(-(LN(1/E6 - 1)-LN(1/E5 - 1))),4.5)/7</f>
        <v>2.1254606199897474</v>
      </c>
    </row>
    <row r="7" spans="2:7" x14ac:dyDescent="0.2">
      <c r="B7">
        <v>1</v>
      </c>
      <c r="C7">
        <v>87</v>
      </c>
      <c r="D7">
        <v>188</v>
      </c>
      <c r="E7" s="1">
        <f t="shared" si="0"/>
        <v>0.46276595744680848</v>
      </c>
      <c r="F7" s="1">
        <f>F6*2/(1+EXP(-$F$2*7))</f>
        <v>0.17899744080499902</v>
      </c>
      <c r="G7" s="3">
        <f>POWER(EXP(-(LN(1/E7 - 1)-LN(1/E6 - 1))),4.5)/7</f>
        <v>7.7497649248657154</v>
      </c>
    </row>
    <row r="8" spans="2:7" x14ac:dyDescent="0.2">
      <c r="B8">
        <v>2</v>
      </c>
      <c r="C8">
        <v>90</v>
      </c>
      <c r="D8">
        <v>156</v>
      </c>
      <c r="E8" s="1">
        <f t="shared" si="0"/>
        <v>0.57692307692307687</v>
      </c>
      <c r="F8" s="1">
        <f>F7*2/(1+EXP(-$F$2*7))</f>
        <v>0.23920780239059097</v>
      </c>
      <c r="G8" s="3">
        <f>POWER(EXP(-(LN(1/E8 - 1)-LN(1/E7 - 1))),4.5)/7</f>
        <v>1.1288989985155953</v>
      </c>
    </row>
    <row r="9" spans="2:7" x14ac:dyDescent="0.2">
      <c r="B9">
        <v>3</v>
      </c>
      <c r="C9">
        <v>330</v>
      </c>
      <c r="D9">
        <v>475</v>
      </c>
      <c r="E9" s="1">
        <f t="shared" si="0"/>
        <v>0.69473684210526321</v>
      </c>
      <c r="F9" s="1">
        <f>F8*2/(1+EXP(-$F$2*7))</f>
        <v>0.31967145712922385</v>
      </c>
      <c r="G9" s="3">
        <f>POWER(EXP(-(LN(1/E9 - 1)-LN(1/E8 - 1))),4.5)/7</f>
        <v>1.431907938560617</v>
      </c>
    </row>
    <row r="10" spans="2:7" x14ac:dyDescent="0.2">
      <c r="B10">
        <v>4</v>
      </c>
      <c r="C10">
        <v>833</v>
      </c>
      <c r="D10">
        <v>1111</v>
      </c>
      <c r="E10" s="1">
        <f t="shared" si="0"/>
        <v>0.74977497749774979</v>
      </c>
      <c r="F10" s="1">
        <f>F9*2/(1+EXP(-$F$2*7))</f>
        <v>0.42720111752985501</v>
      </c>
      <c r="G10" s="3">
        <f>POWER(EXP(-(LN(1/E10 - 1)-LN(1/E9 - 1))),4.5)/7</f>
        <v>0.49254528414608245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SimpleModel</vt:lpstr>
      <vt:lpstr>IrelandSamples</vt:lpstr>
      <vt:lpstr>B117 Share</vt:lpstr>
      <vt:lpstr>Observerd R</vt:lpstr>
      <vt:lpstr>B117 Transmission Advantage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Dempsey</dc:creator>
  <dc:description/>
  <cp:lastModifiedBy>Angela Martin</cp:lastModifiedBy>
  <cp:revision>7</cp:revision>
  <dcterms:created xsi:type="dcterms:W3CDTF">2021-02-09T01:04:01Z</dcterms:created>
  <dcterms:modified xsi:type="dcterms:W3CDTF">2021-02-10T21:20:15Z</dcterms:modified>
  <dc:language>en-GB</dc:language>
</cp:coreProperties>
</file>